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735" tabRatio="809" activeTab="0"/>
  </bookViews>
  <sheets>
    <sheet name="FUENTES" sheetId="1" r:id="rId1"/>
  </sheets>
  <externalReferences>
    <externalReference r:id="rId4"/>
  </externalReferences>
  <definedNames>
    <definedName name="_xlnm.Print_Area" localSheetId="0">'FUENTES'!$B$1:$M$45</definedName>
  </definedNames>
  <calcPr fullCalcOnLoad="1"/>
</workbook>
</file>

<file path=xl/sharedStrings.xml><?xml version="1.0" encoding="utf-8"?>
<sst xmlns="http://schemas.openxmlformats.org/spreadsheetml/2006/main" count="52" uniqueCount="48">
  <si>
    <t>TOTAL</t>
  </si>
  <si>
    <t>EJE</t>
  </si>
  <si>
    <t>ORGANISMOS INTERNACIONALES</t>
  </si>
  <si>
    <t>CLUB DE PARIS</t>
  </si>
  <si>
    <t>BONOS</t>
  </si>
  <si>
    <t>FUENTE DE FINANCIAMIENTO</t>
  </si>
  <si>
    <t>EJECUCIÓN</t>
  </si>
  <si>
    <t xml:space="preserve">  O P E C</t>
  </si>
  <si>
    <t xml:space="preserve">  T O T A L</t>
  </si>
  <si>
    <t>(Miles de US dólares)</t>
  </si>
  <si>
    <t>MINISTERIO DE ECONOMÍA Y FINANZAS</t>
  </si>
  <si>
    <t>DEUDA PÚBLICA EXTERNA DE MEDIANO Y LARGO PLAZO</t>
  </si>
  <si>
    <t>DESEMBOLSOS - POR  FUENTE  DE  FINANCIAMIENTO</t>
  </si>
  <si>
    <r>
      <t xml:space="preserve">DE SERVICIO  </t>
    </r>
    <r>
      <rPr>
        <b/>
        <sz val="12"/>
        <color indexed="10"/>
        <rFont val="Arial"/>
        <family val="2"/>
      </rPr>
      <t xml:space="preserve">   </t>
    </r>
    <r>
      <rPr>
        <b/>
        <sz val="11"/>
        <rFont val="Arial"/>
        <family val="2"/>
      </rPr>
      <t>1/</t>
    </r>
  </si>
  <si>
    <t>I°  TRIM</t>
  </si>
  <si>
    <t>II°  TRIM</t>
  </si>
  <si>
    <t>EJEC.</t>
  </si>
  <si>
    <t>DESEMBOLSOS</t>
  </si>
  <si>
    <t>BID</t>
  </si>
  <si>
    <t>BIRF</t>
  </si>
  <si>
    <t>CAF</t>
  </si>
  <si>
    <t>FIDA</t>
  </si>
  <si>
    <t>ALEMANIA</t>
  </si>
  <si>
    <t>FRANCIA</t>
  </si>
  <si>
    <t>JAPÓN</t>
  </si>
  <si>
    <t>ESTADOS UNIDOS</t>
  </si>
  <si>
    <t>CRÉDITOS</t>
  </si>
  <si>
    <t xml:space="preserve"> 1/   Referida sólo al principal del servicio (capital).</t>
  </si>
  <si>
    <r>
      <t xml:space="preserve">OTROS    </t>
    </r>
    <r>
      <rPr>
        <b/>
        <sz val="11"/>
        <rFont val="Arial"/>
        <family val="2"/>
      </rPr>
      <t>2/</t>
    </r>
  </si>
  <si>
    <t>OPERACIONES DE ADMINISTRACIÓN DE DEUDA</t>
  </si>
  <si>
    <t>III°  TRIM</t>
  </si>
  <si>
    <t>IV°  TRIM</t>
  </si>
  <si>
    <t xml:space="preserve"> 2/   Comprende: Banca Comercial y Proveedores.</t>
  </si>
  <si>
    <t>a/</t>
  </si>
  <si>
    <t>DIRECCIÓN GENERAL DEL TESORO PÚBLICO</t>
  </si>
  <si>
    <t>DIRECCIÓN DE ADMINISTRACIÓN DE DEUDA, CONTABILIDAD Y ESTADÍSTICA</t>
  </si>
  <si>
    <t>PERÍODO :  ENERO - DICIEMBRE  2020  (TRIMESTRAL)</t>
  </si>
  <si>
    <t>ENE - DIC</t>
  </si>
  <si>
    <t>b/</t>
  </si>
  <si>
    <t xml:space="preserve"> a/   Desembolso de la CAF con COFIDE sin Garantía del Gobierno Nacional. </t>
  </si>
  <si>
    <t>c/</t>
  </si>
  <si>
    <t xml:space="preserve"> d/   Prepago de los Bonos a la Par.</t>
  </si>
  <si>
    <t xml:space="preserve"> c/   Incluye desembolso del KFW (Alemania) con COFIDE sin Garantía del Gobierno Nacional. </t>
  </si>
  <si>
    <t xml:space="preserve"> b/   Prepagar los Bonos Globales Corporativos con COFIDE sin Garantía del Gobierno Nacional. </t>
  </si>
  <si>
    <t>d/ e/</t>
  </si>
  <si>
    <t>f/</t>
  </si>
  <si>
    <t xml:space="preserve"> e/   Prepago de los Bonos Globales Corporativos 2022 y 2025 con COFIDE sin Garantía del Gobierno Nacional.</t>
  </si>
  <si>
    <t xml:space="preserve"> f/   Prepago de la CAF con COFIDE sin Garantía del Gobierno Nacional.</t>
  </si>
</sst>
</file>

<file path=xl/styles.xml><?xml version="1.0" encoding="utf-8"?>
<styleSheet xmlns="http://schemas.openxmlformats.org/spreadsheetml/2006/main">
  <numFmts count="38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_-* #,##0\ &quot;pta&quot;_-;\-* #,##0\ &quot;pta&quot;_-;_-* &quot;-&quot;\ &quot;pta&quot;_-;_-@_-"/>
    <numFmt numFmtId="181" formatCode="_-* #,##0.00\ &quot;pta&quot;_-;\-* #,##0.00\ &quot;pta&quot;_-;_-* &quot;-&quot;??\ &quot;pta&quot;_-;_-@_-"/>
    <numFmt numFmtId="182" formatCode="_-* #,##0\ _P_t_a_-;\-* #,##0\ _P_t_a_-;_-* &quot;-&quot;\ _P_t_a_-;_-@_-"/>
    <numFmt numFmtId="183" formatCode="_-* #,##0.00\ _P_t_a_-;\-* #,##0.00\ _P_t_a_-;_-* &quot;-&quot;??\ _P_t_a_-;_-@_-"/>
    <numFmt numFmtId="184" formatCode="General_)"/>
    <numFmt numFmtId="185" formatCode="#,##0.00000"/>
    <numFmt numFmtId="186" formatCode="_-* #,##0.00\ [$€-1]_-;\-* #,##0.00\ [$€-1]_-;_-* &quot;-&quot;??\ [$€-1]_-"/>
    <numFmt numFmtId="187" formatCode="dd/mm/yy;@"/>
    <numFmt numFmtId="188" formatCode="#,##0.000"/>
    <numFmt numFmtId="189" formatCode="0.0"/>
    <numFmt numFmtId="190" formatCode="0.000"/>
    <numFmt numFmtId="191" formatCode="#,##0.0"/>
    <numFmt numFmtId="192" formatCode="#,##0.0000"/>
    <numFmt numFmtId="193" formatCode="#,##0.000000"/>
  </numFmts>
  <fonts count="63">
    <font>
      <sz val="10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4"/>
      <name val="Arial"/>
      <family val="2"/>
    </font>
    <font>
      <sz val="12"/>
      <name val="Arial"/>
      <family val="2"/>
    </font>
    <font>
      <sz val="4"/>
      <color indexed="9"/>
      <name val="Arial"/>
      <family val="2"/>
    </font>
    <font>
      <sz val="4"/>
      <color indexed="8"/>
      <name val="Arial"/>
      <family val="2"/>
    </font>
    <font>
      <sz val="10"/>
      <color indexed="10"/>
      <name val="Arial"/>
      <family val="2"/>
    </font>
    <font>
      <b/>
      <sz val="13"/>
      <color indexed="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1"/>
      <color indexed="18"/>
      <name val="Arial"/>
      <family val="2"/>
    </font>
    <font>
      <b/>
      <sz val="12"/>
      <color indexed="10"/>
      <name val="Arial"/>
      <family val="2"/>
    </font>
    <font>
      <b/>
      <sz val="10"/>
      <name val="Univers Condensed"/>
      <family val="2"/>
    </font>
    <font>
      <b/>
      <sz val="9"/>
      <name val="Univers Condensed"/>
      <family val="2"/>
    </font>
    <font>
      <b/>
      <sz val="8"/>
      <name val="Univers Condensed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sz val="11"/>
      <color rgb="FF00008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18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/>
      <protection locked="0"/>
    </xf>
    <xf numFmtId="3" fontId="2" fillId="33" borderId="0" xfId="0" applyNumberFormat="1" applyFont="1" applyFill="1" applyBorder="1" applyAlignment="1" applyProtection="1">
      <alignment/>
      <protection locked="0"/>
    </xf>
    <xf numFmtId="185" fontId="2" fillId="33" borderId="0" xfId="0" applyNumberFormat="1" applyFont="1" applyFill="1" applyBorder="1" applyAlignment="1" applyProtection="1">
      <alignment/>
      <protection locked="0"/>
    </xf>
    <xf numFmtId="0" fontId="0" fillId="33" borderId="0" xfId="0" applyFont="1" applyFill="1" applyAlignment="1">
      <alignment/>
    </xf>
    <xf numFmtId="0" fontId="16" fillId="33" borderId="0" xfId="0" applyFont="1" applyFill="1" applyBorder="1" applyAlignment="1" applyProtection="1">
      <alignment/>
      <protection locked="0"/>
    </xf>
    <xf numFmtId="3" fontId="9" fillId="33" borderId="0" xfId="0" applyNumberFormat="1" applyFont="1" applyFill="1" applyBorder="1" applyAlignment="1" applyProtection="1">
      <alignment/>
      <protection locked="0"/>
    </xf>
    <xf numFmtId="3" fontId="0" fillId="33" borderId="0" xfId="0" applyNumberFormat="1" applyFont="1" applyFill="1" applyAlignment="1">
      <alignment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12" fillId="33" borderId="0" xfId="0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61" fillId="33" borderId="0" xfId="0" applyFont="1" applyFill="1" applyAlignment="1" applyProtection="1">
      <alignment/>
      <protection locked="0"/>
    </xf>
    <xf numFmtId="3" fontId="3" fillId="33" borderId="0" xfId="0" applyNumberFormat="1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8" fillId="33" borderId="0" xfId="0" applyFont="1" applyFill="1" applyAlignment="1" applyProtection="1">
      <alignment/>
      <protection locked="0"/>
    </xf>
    <xf numFmtId="0" fontId="0" fillId="33" borderId="0" xfId="0" applyFont="1" applyFill="1" applyAlignment="1">
      <alignment/>
    </xf>
    <xf numFmtId="3" fontId="9" fillId="33" borderId="10" xfId="0" applyNumberFormat="1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33" borderId="0" xfId="0" applyFont="1" applyFill="1" applyAlignment="1">
      <alignment/>
    </xf>
    <xf numFmtId="0" fontId="0" fillId="33" borderId="0" xfId="0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Border="1" applyAlignment="1" applyProtection="1">
      <alignment horizontal="center"/>
      <protection locked="0"/>
    </xf>
    <xf numFmtId="0" fontId="14" fillId="33" borderId="0" xfId="0" applyFont="1" applyFill="1" applyAlignment="1">
      <alignment/>
    </xf>
    <xf numFmtId="184" fontId="10" fillId="33" borderId="0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/>
      <protection locked="0"/>
    </xf>
    <xf numFmtId="185" fontId="4" fillId="33" borderId="0" xfId="0" applyNumberFormat="1" applyFont="1" applyFill="1" applyAlignment="1" applyProtection="1">
      <alignment/>
      <protection locked="0"/>
    </xf>
    <xf numFmtId="0" fontId="0" fillId="33" borderId="0" xfId="0" applyFont="1" applyFill="1" applyAlignment="1">
      <alignment/>
    </xf>
    <xf numFmtId="3" fontId="2" fillId="33" borderId="10" xfId="0" applyNumberFormat="1" applyFont="1" applyFill="1" applyBorder="1" applyAlignment="1" applyProtection="1">
      <alignment/>
      <protection locked="0"/>
    </xf>
    <xf numFmtId="184" fontId="11" fillId="33" borderId="0" xfId="0" applyNumberFormat="1" applyFont="1" applyFill="1" applyBorder="1" applyAlignment="1" applyProtection="1">
      <alignment horizontal="left"/>
      <protection locked="0"/>
    </xf>
    <xf numFmtId="3" fontId="1" fillId="33" borderId="0" xfId="0" applyNumberFormat="1" applyFont="1" applyFill="1" applyBorder="1" applyAlignment="1" applyProtection="1">
      <alignment/>
      <protection locked="0"/>
    </xf>
    <xf numFmtId="190" fontId="0" fillId="33" borderId="0" xfId="0" applyNumberFormat="1" applyFill="1" applyAlignment="1" applyProtection="1">
      <alignment/>
      <protection locked="0"/>
    </xf>
    <xf numFmtId="0" fontId="18" fillId="33" borderId="0" xfId="0" applyFont="1" applyFill="1" applyAlignment="1" applyProtection="1">
      <alignment horizontal="left"/>
      <protection/>
    </xf>
    <xf numFmtId="0" fontId="19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>
      <alignment horizontal="left"/>
      <protection/>
    </xf>
    <xf numFmtId="0" fontId="9" fillId="33" borderId="0" xfId="0" applyFont="1" applyFill="1" applyAlignment="1">
      <alignment/>
    </xf>
    <xf numFmtId="185" fontId="21" fillId="33" borderId="11" xfId="0" applyNumberFormat="1" applyFont="1" applyFill="1" applyBorder="1" applyAlignment="1" applyProtection="1">
      <alignment horizontal="center"/>
      <protection locked="0"/>
    </xf>
    <xf numFmtId="185" fontId="21" fillId="33" borderId="12" xfId="0" applyNumberFormat="1" applyFont="1" applyFill="1" applyBorder="1" applyAlignment="1" applyProtection="1">
      <alignment horizontal="center"/>
      <protection locked="0"/>
    </xf>
    <xf numFmtId="3" fontId="2" fillId="33" borderId="13" xfId="0" applyNumberFormat="1" applyFont="1" applyFill="1" applyBorder="1" applyAlignment="1" applyProtection="1">
      <alignment horizontal="center"/>
      <protection locked="0"/>
    </xf>
    <xf numFmtId="3" fontId="2" fillId="33" borderId="14" xfId="0" applyNumberFormat="1" applyFont="1" applyFill="1" applyBorder="1" applyAlignment="1" applyProtection="1">
      <alignment horizontal="center"/>
      <protection locked="0"/>
    </xf>
    <xf numFmtId="187" fontId="2" fillId="33" borderId="14" xfId="0" applyNumberFormat="1" applyFont="1" applyFill="1" applyBorder="1" applyAlignment="1" applyProtection="1">
      <alignment horizontal="center"/>
      <protection locked="0"/>
    </xf>
    <xf numFmtId="1" fontId="2" fillId="33" borderId="12" xfId="0" applyNumberFormat="1" applyFont="1" applyFill="1" applyBorder="1" applyAlignment="1" applyProtection="1">
      <alignment horizontal="center"/>
      <protection locked="0"/>
    </xf>
    <xf numFmtId="185" fontId="21" fillId="33" borderId="10" xfId="0" applyNumberFormat="1" applyFont="1" applyFill="1" applyBorder="1" applyAlignment="1" applyProtection="1">
      <alignment horizontal="center"/>
      <protection locked="0"/>
    </xf>
    <xf numFmtId="185" fontId="21" fillId="33" borderId="14" xfId="0" applyNumberFormat="1" applyFont="1" applyFill="1" applyBorder="1" applyAlignment="1" applyProtection="1">
      <alignment horizontal="center"/>
      <protection locked="0"/>
    </xf>
    <xf numFmtId="184" fontId="2" fillId="33" borderId="14" xfId="0" applyNumberFormat="1" applyFont="1" applyFill="1" applyBorder="1" applyAlignment="1" applyProtection="1">
      <alignment horizontal="left"/>
      <protection locked="0"/>
    </xf>
    <xf numFmtId="184" fontId="9" fillId="33" borderId="14" xfId="0" applyNumberFormat="1" applyFont="1" applyFill="1" applyBorder="1" applyAlignment="1" applyProtection="1">
      <alignment horizontal="center"/>
      <protection locked="0"/>
    </xf>
    <xf numFmtId="3" fontId="9" fillId="33" borderId="14" xfId="0" applyNumberFormat="1" applyFont="1" applyFill="1" applyBorder="1" applyAlignment="1" applyProtection="1">
      <alignment/>
      <protection locked="0"/>
    </xf>
    <xf numFmtId="3" fontId="2" fillId="33" borderId="14" xfId="0" applyNumberFormat="1" applyFont="1" applyFill="1" applyBorder="1" applyAlignment="1" applyProtection="1">
      <alignment/>
      <protection locked="0"/>
    </xf>
    <xf numFmtId="3" fontId="2" fillId="33" borderId="14" xfId="0" applyNumberFormat="1" applyFont="1" applyFill="1" applyBorder="1" applyAlignment="1" applyProtection="1">
      <alignment horizontal="right"/>
      <protection locked="0"/>
    </xf>
    <xf numFmtId="184" fontId="25" fillId="33" borderId="14" xfId="0" applyNumberFormat="1" applyFont="1" applyFill="1" applyBorder="1" applyAlignment="1" applyProtection="1">
      <alignment horizontal="left" indent="1"/>
      <protection locked="0"/>
    </xf>
    <xf numFmtId="3" fontId="25" fillId="33" borderId="10" xfId="0" applyNumberFormat="1" applyFont="1" applyFill="1" applyBorder="1" applyAlignment="1" applyProtection="1">
      <alignment/>
      <protection locked="0"/>
    </xf>
    <xf numFmtId="3" fontId="25" fillId="33" borderId="14" xfId="0" applyNumberFormat="1" applyFont="1" applyFill="1" applyBorder="1" applyAlignment="1" applyProtection="1">
      <alignment/>
      <protection locked="0"/>
    </xf>
    <xf numFmtId="0" fontId="25" fillId="33" borderId="0" xfId="0" applyFont="1" applyFill="1" applyAlignment="1">
      <alignment/>
    </xf>
    <xf numFmtId="3" fontId="24" fillId="33" borderId="14" xfId="0" applyNumberFormat="1" applyFont="1" applyFill="1" applyBorder="1" applyAlignment="1" applyProtection="1">
      <alignment horizontal="right"/>
      <protection locked="0"/>
    </xf>
    <xf numFmtId="3" fontId="25" fillId="33" borderId="14" xfId="0" applyNumberFormat="1" applyFont="1" applyFill="1" applyBorder="1" applyAlignment="1" applyProtection="1">
      <alignment horizontal="right"/>
      <protection locked="0"/>
    </xf>
    <xf numFmtId="3" fontId="15" fillId="33" borderId="15" xfId="0" applyNumberFormat="1" applyFont="1" applyFill="1" applyBorder="1" applyAlignment="1" applyProtection="1">
      <alignment/>
      <protection locked="0"/>
    </xf>
    <xf numFmtId="3" fontId="15" fillId="33" borderId="13" xfId="0" applyNumberFormat="1" applyFont="1" applyFill="1" applyBorder="1" applyAlignment="1" applyProtection="1">
      <alignment/>
      <protection locked="0"/>
    </xf>
    <xf numFmtId="3" fontId="15" fillId="33" borderId="11" xfId="0" applyNumberFormat="1" applyFont="1" applyFill="1" applyBorder="1" applyAlignment="1" applyProtection="1">
      <alignment/>
      <protection locked="0"/>
    </xf>
    <xf numFmtId="3" fontId="15" fillId="33" borderId="12" xfId="0" applyNumberFormat="1" applyFont="1" applyFill="1" applyBorder="1" applyAlignment="1" applyProtection="1">
      <alignment/>
      <protection locked="0"/>
    </xf>
    <xf numFmtId="184" fontId="13" fillId="33" borderId="15" xfId="0" applyNumberFormat="1" applyFont="1" applyFill="1" applyBorder="1" applyAlignment="1" applyProtection="1">
      <alignment horizontal="center"/>
      <protection locked="0"/>
    </xf>
    <xf numFmtId="0" fontId="13" fillId="33" borderId="11" xfId="0" applyFont="1" applyFill="1" applyBorder="1" applyAlignment="1" applyProtection="1">
      <alignment/>
      <protection locked="0"/>
    </xf>
    <xf numFmtId="0" fontId="25" fillId="33" borderId="0" xfId="0" applyFont="1" applyFill="1" applyBorder="1" applyAlignment="1" applyProtection="1">
      <alignment/>
      <protection locked="0"/>
    </xf>
    <xf numFmtId="184" fontId="2" fillId="33" borderId="13" xfId="0" applyNumberFormat="1" applyFont="1" applyFill="1" applyBorder="1" applyAlignment="1" applyProtection="1">
      <alignment horizontal="left"/>
      <protection locked="0"/>
    </xf>
    <xf numFmtId="3" fontId="2" fillId="33" borderId="15" xfId="0" applyNumberFormat="1" applyFont="1" applyFill="1" applyBorder="1" applyAlignment="1" applyProtection="1">
      <alignment/>
      <protection locked="0"/>
    </xf>
    <xf numFmtId="3" fontId="2" fillId="33" borderId="13" xfId="0" applyNumberFormat="1" applyFont="1" applyFill="1" applyBorder="1" applyAlignment="1" applyProtection="1">
      <alignment/>
      <protection locked="0"/>
    </xf>
    <xf numFmtId="184" fontId="2" fillId="33" borderId="12" xfId="0" applyNumberFormat="1" applyFont="1" applyFill="1" applyBorder="1" applyAlignment="1" applyProtection="1">
      <alignment horizontal="left"/>
      <protection locked="0"/>
    </xf>
    <xf numFmtId="3" fontId="2" fillId="33" borderId="11" xfId="0" applyNumberFormat="1" applyFont="1" applyFill="1" applyBorder="1" applyAlignment="1" applyProtection="1">
      <alignment/>
      <protection locked="0"/>
    </xf>
    <xf numFmtId="3" fontId="2" fillId="33" borderId="12" xfId="0" applyNumberFormat="1" applyFont="1" applyFill="1" applyBorder="1" applyAlignment="1" applyProtection="1">
      <alignment/>
      <protection locked="0"/>
    </xf>
    <xf numFmtId="0" fontId="21" fillId="33" borderId="10" xfId="0" applyFont="1" applyFill="1" applyBorder="1" applyAlignment="1" applyProtection="1">
      <alignment horizontal="left"/>
      <protection locked="0"/>
    </xf>
    <xf numFmtId="3" fontId="21" fillId="33" borderId="10" xfId="0" applyNumberFormat="1" applyFont="1" applyFill="1" applyBorder="1" applyAlignment="1" applyProtection="1">
      <alignment horizontal="right"/>
      <protection locked="0"/>
    </xf>
    <xf numFmtId="3" fontId="21" fillId="33" borderId="14" xfId="0" applyNumberFormat="1" applyFont="1" applyFill="1" applyBorder="1" applyAlignment="1" applyProtection="1">
      <alignment horizontal="right"/>
      <protection locked="0"/>
    </xf>
    <xf numFmtId="0" fontId="23" fillId="33" borderId="0" xfId="0" applyFont="1" applyFill="1" applyAlignment="1" applyProtection="1">
      <alignment/>
      <protection locked="0"/>
    </xf>
    <xf numFmtId="0" fontId="21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22" fillId="33" borderId="0" xfId="0" applyFont="1" applyFill="1" applyAlignment="1" applyProtection="1">
      <alignment/>
      <protection locked="0"/>
    </xf>
    <xf numFmtId="3" fontId="0" fillId="33" borderId="0" xfId="0" applyNumberFormat="1" applyFill="1" applyAlignment="1" applyProtection="1">
      <alignment/>
      <protection locked="0"/>
    </xf>
    <xf numFmtId="3" fontId="2" fillId="33" borderId="13" xfId="0" applyNumberFormat="1" applyFont="1" applyFill="1" applyBorder="1" applyAlignment="1" applyProtection="1">
      <alignment horizontal="right"/>
      <protection locked="0"/>
    </xf>
    <xf numFmtId="3" fontId="2" fillId="33" borderId="12" xfId="0" applyNumberFormat="1" applyFont="1" applyFill="1" applyBorder="1" applyAlignment="1" applyProtection="1">
      <alignment horizontal="right"/>
      <protection locked="0"/>
    </xf>
    <xf numFmtId="0" fontId="62" fillId="33" borderId="0" xfId="0" applyFont="1" applyFill="1" applyAlignment="1" applyProtection="1">
      <alignment/>
      <protection/>
    </xf>
    <xf numFmtId="185" fontId="25" fillId="33" borderId="0" xfId="0" applyNumberFormat="1" applyFont="1" applyFill="1" applyBorder="1" applyAlignment="1" applyProtection="1">
      <alignment/>
      <protection locked="0"/>
    </xf>
    <xf numFmtId="3" fontId="25" fillId="33" borderId="0" xfId="0" applyNumberFormat="1" applyFont="1" applyFill="1" applyAlignment="1" applyProtection="1">
      <alignment/>
      <protection locked="0"/>
    </xf>
    <xf numFmtId="192" fontId="0" fillId="33" borderId="0" xfId="0" applyNumberFormat="1" applyFont="1" applyFill="1" applyAlignment="1">
      <alignment/>
    </xf>
    <xf numFmtId="0" fontId="21" fillId="33" borderId="11" xfId="0" applyFont="1" applyFill="1" applyBorder="1" applyAlignment="1" applyProtection="1">
      <alignment horizontal="center" wrapText="1"/>
      <protection locked="0"/>
    </xf>
    <xf numFmtId="0" fontId="21" fillId="33" borderId="15" xfId="0" applyFont="1" applyFill="1" applyBorder="1" applyAlignment="1" applyProtection="1">
      <alignment horizontal="center"/>
      <protection locked="0"/>
    </xf>
    <xf numFmtId="185" fontId="21" fillId="33" borderId="15" xfId="0" applyNumberFormat="1" applyFont="1" applyFill="1" applyBorder="1" applyAlignment="1" applyProtection="1">
      <alignment horizontal="center"/>
      <protection locked="0"/>
    </xf>
    <xf numFmtId="0" fontId="21" fillId="33" borderId="11" xfId="0" applyFont="1" applyFill="1" applyBorder="1" applyAlignment="1" applyProtection="1">
      <alignment horizontal="center"/>
      <protection locked="0"/>
    </xf>
    <xf numFmtId="185" fontId="21" fillId="33" borderId="11" xfId="0" applyNumberFormat="1" applyFont="1" applyFill="1" applyBorder="1" applyAlignment="1" applyProtection="1">
      <alignment horizontal="center" wrapText="1"/>
      <protection locked="0"/>
    </xf>
    <xf numFmtId="184" fontId="21" fillId="33" borderId="13" xfId="0" applyNumberFormat="1" applyFont="1" applyFill="1" applyBorder="1" applyAlignment="1" applyProtection="1">
      <alignment horizontal="center" vertical="center"/>
      <protection locked="0"/>
    </xf>
    <xf numFmtId="184" fontId="21" fillId="33" borderId="14" xfId="0" applyNumberFormat="1" applyFont="1" applyFill="1" applyBorder="1" applyAlignment="1" applyProtection="1">
      <alignment horizontal="center" vertical="center"/>
      <protection locked="0"/>
    </xf>
    <xf numFmtId="184" fontId="21" fillId="33" borderId="12" xfId="0" applyNumberFormat="1" applyFont="1" applyFill="1" applyBorder="1" applyAlignment="1" applyProtection="1">
      <alignment horizontal="center" vertical="center"/>
      <protection locked="0"/>
    </xf>
    <xf numFmtId="0" fontId="21" fillId="33" borderId="15" xfId="0" applyFont="1" applyFill="1" applyBorder="1" applyAlignment="1" applyProtection="1">
      <alignment horizontal="center" vertical="center"/>
      <protection locked="0"/>
    </xf>
    <xf numFmtId="0" fontId="21" fillId="33" borderId="16" xfId="0" applyFont="1" applyFill="1" applyBorder="1" applyAlignment="1" applyProtection="1">
      <alignment horizontal="center" vertical="center"/>
      <protection locked="0"/>
    </xf>
    <xf numFmtId="0" fontId="21" fillId="33" borderId="17" xfId="0" applyFont="1" applyFill="1" applyBorder="1" applyAlignment="1" applyProtection="1">
      <alignment horizontal="center" vertical="center"/>
      <protection locked="0"/>
    </xf>
    <xf numFmtId="0" fontId="21" fillId="33" borderId="11" xfId="0" applyFont="1" applyFill="1" applyBorder="1" applyAlignment="1" applyProtection="1">
      <alignment horizontal="center" vertical="center"/>
      <protection locked="0"/>
    </xf>
    <xf numFmtId="0" fontId="21" fillId="33" borderId="18" xfId="0" applyFont="1" applyFill="1" applyBorder="1" applyAlignment="1" applyProtection="1">
      <alignment horizontal="center" vertical="center"/>
      <protection locked="0"/>
    </xf>
    <xf numFmtId="0" fontId="21" fillId="33" borderId="19" xfId="0" applyFont="1" applyFill="1" applyBorder="1" applyAlignment="1" applyProtection="1">
      <alignment horizontal="center" vertical="center"/>
      <protection locked="0"/>
    </xf>
    <xf numFmtId="0" fontId="21" fillId="33" borderId="16" xfId="0" applyFont="1" applyFill="1" applyBorder="1" applyAlignment="1" applyProtection="1">
      <alignment horizontal="center"/>
      <protection locked="0"/>
    </xf>
    <xf numFmtId="0" fontId="21" fillId="33" borderId="18" xfId="0" applyFont="1" applyFill="1" applyBorder="1" applyAlignment="1" applyProtection="1">
      <alignment horizontal="center" wrapText="1"/>
      <protection locked="0"/>
    </xf>
    <xf numFmtId="0" fontId="4" fillId="33" borderId="0" xfId="0" applyFont="1" applyFill="1" applyBorder="1" applyAlignment="1" applyProtection="1">
      <alignment/>
      <protection locked="0"/>
    </xf>
    <xf numFmtId="3" fontId="2" fillId="33" borderId="16" xfId="0" applyNumberFormat="1" applyFont="1" applyFill="1" applyBorder="1" applyAlignment="1" applyProtection="1">
      <alignment/>
      <protection locked="0"/>
    </xf>
    <xf numFmtId="3" fontId="25" fillId="33" borderId="0" xfId="0" applyNumberFormat="1" applyFont="1" applyFill="1" applyBorder="1" applyAlignment="1" applyProtection="1">
      <alignment/>
      <protection locked="0"/>
    </xf>
    <xf numFmtId="3" fontId="2" fillId="33" borderId="0" xfId="0" applyNumberFormat="1" applyFont="1" applyFill="1" applyBorder="1" applyAlignment="1" applyProtection="1">
      <alignment/>
      <protection locked="0"/>
    </xf>
    <xf numFmtId="3" fontId="9" fillId="33" borderId="0" xfId="0" applyNumberFormat="1" applyFont="1" applyFill="1" applyBorder="1" applyAlignment="1" applyProtection="1">
      <alignment/>
      <protection locked="0"/>
    </xf>
    <xf numFmtId="3" fontId="2" fillId="33" borderId="18" xfId="0" applyNumberFormat="1" applyFont="1" applyFill="1" applyBorder="1" applyAlignment="1" applyProtection="1">
      <alignment/>
      <protection locked="0"/>
    </xf>
    <xf numFmtId="3" fontId="15" fillId="33" borderId="16" xfId="0" applyNumberFormat="1" applyFont="1" applyFill="1" applyBorder="1" applyAlignment="1" applyProtection="1">
      <alignment/>
      <protection locked="0"/>
    </xf>
    <xf numFmtId="3" fontId="21" fillId="33" borderId="0" xfId="0" applyNumberFormat="1" applyFont="1" applyFill="1" applyBorder="1" applyAlignment="1" applyProtection="1">
      <alignment horizontal="right"/>
      <protection locked="0"/>
    </xf>
    <xf numFmtId="3" fontId="15" fillId="33" borderId="18" xfId="0" applyNumberFormat="1" applyFont="1" applyFill="1" applyBorder="1" applyAlignment="1" applyProtection="1">
      <alignment/>
      <protection locked="0"/>
    </xf>
    <xf numFmtId="185" fontId="21" fillId="33" borderId="16" xfId="0" applyNumberFormat="1" applyFont="1" applyFill="1" applyBorder="1" applyAlignment="1" applyProtection="1">
      <alignment horizontal="center"/>
      <protection locked="0"/>
    </xf>
    <xf numFmtId="185" fontId="21" fillId="33" borderId="18" xfId="0" applyNumberFormat="1" applyFont="1" applyFill="1" applyBorder="1" applyAlignment="1" applyProtection="1">
      <alignment horizontal="center"/>
      <protection locked="0"/>
    </xf>
    <xf numFmtId="185" fontId="4" fillId="33" borderId="0" xfId="0" applyNumberFormat="1" applyFont="1" applyFill="1" applyBorder="1" applyAlignment="1" applyProtection="1">
      <alignment/>
      <protection locked="0"/>
    </xf>
    <xf numFmtId="185" fontId="21" fillId="33" borderId="18" xfId="0" applyNumberFormat="1" applyFont="1" applyFill="1" applyBorder="1" applyAlignment="1" applyProtection="1">
      <alignment horizontal="center" wrapText="1"/>
      <protection locked="0"/>
    </xf>
    <xf numFmtId="0" fontId="25" fillId="34" borderId="0" xfId="0" applyFont="1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is%20documentos\Pagina%20WEB\2020-REPORTES%20WEB\12%20REPORTE%20DE%20DEUDA%20AL%2031%2012%202020\Reporte_Deuda_Publica_3112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Portada"/>
      <sheetName val="Resumen"/>
      <sheetName val="Resumen-Graficos"/>
      <sheetName val="DP-C1"/>
      <sheetName val="DP-C2"/>
      <sheetName val="DP-C3"/>
      <sheetName val="DP-C4"/>
      <sheetName val="DP-C5"/>
      <sheetName val="DP-C6"/>
      <sheetName val="DP-C7"/>
      <sheetName val="DP-C8"/>
      <sheetName val="DP-C9"/>
      <sheetName val="DP-C10"/>
      <sheetName val="DP-C11"/>
      <sheetName val="DPE-C12"/>
      <sheetName val="DPE-C13"/>
      <sheetName val="DPE-C14"/>
      <sheetName val="DPE-C15"/>
      <sheetName val="DPE-C16"/>
      <sheetName val="DPE-C17"/>
      <sheetName val="DPE-C18"/>
      <sheetName val="DPE-C19"/>
      <sheetName val="DPE-C20"/>
      <sheetName val="DPE-C21"/>
      <sheetName val="DPE-C22"/>
      <sheetName val="DE-CCompromiso"/>
      <sheetName val="DPE-C23"/>
      <sheetName val="DPI-C24"/>
      <sheetName val="DE-Waivers"/>
      <sheetName val="DI-Tasa"/>
      <sheetName val="DPI-C25"/>
      <sheetName val="DPI-C26"/>
      <sheetName val="DPI-C27"/>
      <sheetName val="DPI-C28"/>
      <sheetName val="DPI-C29"/>
      <sheetName val="DPI-C30"/>
      <sheetName val="DPI-C31"/>
      <sheetName val="DPI-C32"/>
      <sheetName val="DPI-C33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03"/>
  <sheetViews>
    <sheetView tabSelected="1" zoomScale="75" zoomScaleNormal="75" zoomScalePageLayoutView="0" workbookViewId="0" topLeftCell="A1">
      <selection activeCell="B1" sqref="B1"/>
    </sheetView>
  </sheetViews>
  <sheetFormatPr defaultColWidth="11.421875" defaultRowHeight="12.75"/>
  <cols>
    <col min="1" max="1" width="4.28125" style="17" customWidth="1"/>
    <col min="2" max="2" width="56.57421875" style="17" customWidth="1"/>
    <col min="3" max="3" width="19.421875" style="17" customWidth="1"/>
    <col min="4" max="4" width="3.00390625" style="17" bestFit="1" customWidth="1"/>
    <col min="5" max="6" width="19.421875" style="17" customWidth="1"/>
    <col min="7" max="7" width="3.00390625" style="17" bestFit="1" customWidth="1"/>
    <col min="8" max="8" width="19.421875" style="17" customWidth="1"/>
    <col min="9" max="9" width="3.00390625" style="17" bestFit="1" customWidth="1"/>
    <col min="10" max="10" width="20.421875" style="17" customWidth="1"/>
    <col min="11" max="11" width="3.00390625" style="17" customWidth="1"/>
    <col min="12" max="12" width="22.7109375" style="17" customWidth="1"/>
    <col min="13" max="13" width="5.28125" style="17" bestFit="1" customWidth="1"/>
    <col min="14" max="16384" width="11.421875" style="17" customWidth="1"/>
  </cols>
  <sheetData>
    <row r="1" spans="2:17" s="21" customFormat="1" ht="15.75" customHeight="1">
      <c r="B1" s="37" t="s">
        <v>10</v>
      </c>
      <c r="C1" s="20"/>
      <c r="D1" s="20"/>
      <c r="E1" s="20"/>
      <c r="F1" s="20"/>
      <c r="G1" s="20"/>
      <c r="H1" s="20"/>
      <c r="I1" s="20"/>
      <c r="J1" s="20"/>
      <c r="K1" s="8"/>
      <c r="L1" s="8"/>
      <c r="M1" s="8"/>
      <c r="N1" s="8"/>
      <c r="O1" s="8"/>
      <c r="P1" s="8"/>
      <c r="Q1" s="8"/>
    </row>
    <row r="2" spans="2:17" ht="15.75" customHeight="1">
      <c r="B2" s="38" t="s">
        <v>34</v>
      </c>
      <c r="C2" s="22"/>
      <c r="D2" s="22"/>
      <c r="E2" s="22"/>
      <c r="F2" s="22"/>
      <c r="G2" s="22"/>
      <c r="H2" s="22"/>
      <c r="I2" s="22"/>
      <c r="J2" s="22"/>
      <c r="K2" s="8"/>
      <c r="L2" s="8"/>
      <c r="M2" s="8"/>
      <c r="N2" s="8"/>
      <c r="O2" s="8"/>
      <c r="P2" s="8"/>
      <c r="Q2" s="8"/>
    </row>
    <row r="3" spans="2:17" ht="15.75" customHeight="1">
      <c r="B3" s="39" t="s">
        <v>35</v>
      </c>
      <c r="C3" s="23"/>
      <c r="D3" s="23"/>
      <c r="E3" s="23"/>
      <c r="F3" s="23"/>
      <c r="G3" s="23"/>
      <c r="H3" s="23"/>
      <c r="I3" s="23"/>
      <c r="J3" s="23"/>
      <c r="K3" s="8"/>
      <c r="L3" s="8"/>
      <c r="M3" s="8"/>
      <c r="N3" s="8"/>
      <c r="O3" s="8"/>
      <c r="P3" s="8"/>
      <c r="Q3" s="8"/>
    </row>
    <row r="4" spans="2:17" ht="12.75">
      <c r="B4" s="19"/>
      <c r="C4" s="23"/>
      <c r="D4" s="23"/>
      <c r="E4" s="23"/>
      <c r="F4" s="23"/>
      <c r="G4" s="23"/>
      <c r="H4" s="23"/>
      <c r="I4" s="23"/>
      <c r="J4" s="23"/>
      <c r="K4" s="8"/>
      <c r="L4" s="8"/>
      <c r="M4" s="8"/>
      <c r="N4" s="8"/>
      <c r="O4" s="8"/>
      <c r="P4" s="8"/>
      <c r="Q4" s="8"/>
    </row>
    <row r="5" spans="2:17" s="24" customFormat="1" ht="18" customHeight="1">
      <c r="B5" s="76" t="s">
        <v>11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9"/>
      <c r="N5" s="9"/>
      <c r="O5" s="9"/>
      <c r="P5" s="9"/>
      <c r="Q5" s="9"/>
    </row>
    <row r="6" spans="2:17" s="24" customFormat="1" ht="15.75" customHeight="1">
      <c r="B6" s="77" t="s">
        <v>12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9"/>
      <c r="N6" s="9"/>
      <c r="O6" s="9"/>
      <c r="P6" s="9"/>
      <c r="Q6" s="9"/>
    </row>
    <row r="7" spans="2:17" s="25" customFormat="1" ht="15.75" customHeight="1">
      <c r="B7" s="78" t="s">
        <v>36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10"/>
      <c r="N7" s="10"/>
      <c r="O7" s="10"/>
      <c r="P7" s="10"/>
      <c r="Q7" s="10"/>
    </row>
    <row r="8" spans="2:17" s="26" customFormat="1" ht="15.75" customHeight="1">
      <c r="B8" s="79" t="s">
        <v>9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9"/>
      <c r="N8" s="9"/>
      <c r="O8" s="9"/>
      <c r="P8" s="9"/>
      <c r="Q8" s="9"/>
    </row>
    <row r="9" spans="2:17" s="21" customFormat="1" ht="15" customHeight="1">
      <c r="B9" s="27"/>
      <c r="C9" s="20"/>
      <c r="D9" s="20"/>
      <c r="E9" s="20"/>
      <c r="F9" s="20"/>
      <c r="G9" s="20"/>
      <c r="H9" s="20"/>
      <c r="I9" s="20"/>
      <c r="J9" s="20"/>
      <c r="M9" s="8"/>
      <c r="N9" s="8"/>
      <c r="O9" s="8"/>
      <c r="P9" s="8"/>
      <c r="Q9" s="8"/>
    </row>
    <row r="10" spans="2:17" ht="15.75" customHeight="1">
      <c r="B10" s="92" t="s">
        <v>5</v>
      </c>
      <c r="C10" s="95" t="s">
        <v>17</v>
      </c>
      <c r="D10" s="96"/>
      <c r="E10" s="96"/>
      <c r="F10" s="96"/>
      <c r="G10" s="96"/>
      <c r="H10" s="96"/>
      <c r="I10" s="96"/>
      <c r="J10" s="97"/>
      <c r="K10" s="40"/>
      <c r="L10" s="43" t="s">
        <v>6</v>
      </c>
      <c r="M10" s="11"/>
      <c r="N10" s="11"/>
      <c r="O10" s="11"/>
      <c r="P10" s="11"/>
      <c r="Q10" s="11"/>
    </row>
    <row r="11" spans="2:17" ht="15.75" customHeight="1">
      <c r="B11" s="93"/>
      <c r="C11" s="98"/>
      <c r="D11" s="99"/>
      <c r="E11" s="99"/>
      <c r="F11" s="99"/>
      <c r="G11" s="99"/>
      <c r="H11" s="99"/>
      <c r="I11" s="99"/>
      <c r="J11" s="100"/>
      <c r="K11" s="40"/>
      <c r="L11" s="45" t="s">
        <v>13</v>
      </c>
      <c r="M11" s="11"/>
      <c r="N11" s="11"/>
      <c r="O11" s="11"/>
      <c r="P11" s="11"/>
      <c r="Q11" s="11"/>
    </row>
    <row r="12" spans="2:17" ht="15.75" customHeight="1">
      <c r="B12" s="93"/>
      <c r="C12" s="88" t="s">
        <v>16</v>
      </c>
      <c r="D12" s="101"/>
      <c r="E12" s="89" t="s">
        <v>16</v>
      </c>
      <c r="F12" s="89" t="s">
        <v>1</v>
      </c>
      <c r="G12" s="112"/>
      <c r="H12" s="47" t="s">
        <v>1</v>
      </c>
      <c r="I12" s="112"/>
      <c r="J12" s="48" t="s">
        <v>16</v>
      </c>
      <c r="K12" s="40"/>
      <c r="L12" s="44" t="s">
        <v>37</v>
      </c>
      <c r="M12" s="11"/>
      <c r="N12" s="11"/>
      <c r="O12" s="11"/>
      <c r="P12" s="11"/>
      <c r="Q12" s="11"/>
    </row>
    <row r="13" spans="2:17" ht="15.75" customHeight="1">
      <c r="B13" s="94"/>
      <c r="C13" s="87" t="s">
        <v>14</v>
      </c>
      <c r="D13" s="102"/>
      <c r="E13" s="90" t="s">
        <v>15</v>
      </c>
      <c r="F13" s="91" t="s">
        <v>30</v>
      </c>
      <c r="G13" s="115"/>
      <c r="H13" s="41" t="s">
        <v>31</v>
      </c>
      <c r="I13" s="113"/>
      <c r="J13" s="42" t="s">
        <v>0</v>
      </c>
      <c r="K13" s="40"/>
      <c r="L13" s="46">
        <v>2020</v>
      </c>
      <c r="M13" s="11"/>
      <c r="N13" s="11"/>
      <c r="O13" s="11"/>
      <c r="P13" s="11"/>
      <c r="Q13" s="11"/>
    </row>
    <row r="14" spans="2:17" s="32" customFormat="1" ht="17.25" customHeight="1">
      <c r="B14" s="29"/>
      <c r="C14" s="30"/>
      <c r="D14" s="103"/>
      <c r="E14" s="31"/>
      <c r="F14" s="31"/>
      <c r="G14" s="114"/>
      <c r="H14" s="31"/>
      <c r="I14" s="114"/>
      <c r="J14" s="31"/>
      <c r="M14" s="12"/>
      <c r="N14" s="12"/>
      <c r="O14" s="12"/>
      <c r="P14" s="12"/>
      <c r="Q14" s="12"/>
    </row>
    <row r="15" spans="2:17" ht="17.25" customHeight="1">
      <c r="B15" s="67" t="s">
        <v>2</v>
      </c>
      <c r="C15" s="68">
        <f>SUM(C16:C20)</f>
        <v>93936.78133999999</v>
      </c>
      <c r="D15" s="104"/>
      <c r="E15" s="68">
        <f>SUM(E16:E20)</f>
        <v>321815.44514</v>
      </c>
      <c r="F15" s="68">
        <f>SUM(F16:F20)</f>
        <v>1919225.75327</v>
      </c>
      <c r="G15" s="104"/>
      <c r="H15" s="68">
        <f>SUM(H16:H20)</f>
        <v>117790.80315</v>
      </c>
      <c r="I15" s="104"/>
      <c r="J15" s="69">
        <f>SUM(J16:J20)</f>
        <v>2452768.7828999995</v>
      </c>
      <c r="K15" s="21"/>
      <c r="L15" s="81">
        <v>118575.32828</v>
      </c>
      <c r="M15" s="13"/>
      <c r="N15" s="15"/>
      <c r="O15" s="15"/>
      <c r="P15" s="15"/>
      <c r="Q15" s="15"/>
    </row>
    <row r="16" spans="2:17" ht="16.5" customHeight="1">
      <c r="B16" s="54" t="s">
        <v>18</v>
      </c>
      <c r="C16" s="55">
        <f>686.426+10089.96069+14164.219</f>
        <v>24940.605689999997</v>
      </c>
      <c r="D16" s="105"/>
      <c r="E16" s="55">
        <f>305203+3071.2968+3920.06</f>
        <v>312194.3568</v>
      </c>
      <c r="F16" s="55">
        <f>16190.242+57987.218+6075.789</f>
        <v>80253.24900000001</v>
      </c>
      <c r="G16" s="105"/>
      <c r="H16" s="55">
        <f>45231.103+27124.29807+15675.37531</f>
        <v>88030.77638000001</v>
      </c>
      <c r="I16" s="105"/>
      <c r="J16" s="56">
        <f>+C16+E16+F16+H16</f>
        <v>505418.98787</v>
      </c>
      <c r="K16" s="57"/>
      <c r="L16" s="58"/>
      <c r="M16" s="14"/>
      <c r="N16" s="15"/>
      <c r="O16" s="15"/>
      <c r="P16" s="15"/>
      <c r="Q16" s="15"/>
    </row>
    <row r="17" spans="2:17" ht="16.5" customHeight="1">
      <c r="B17" s="54" t="s">
        <v>19</v>
      </c>
      <c r="C17" s="55">
        <f>5737.96425+3615.71936</f>
        <v>9353.68361</v>
      </c>
      <c r="D17" s="105"/>
      <c r="E17" s="55">
        <f>4351+5270.08834</f>
        <v>9621.08834</v>
      </c>
      <c r="F17" s="55">
        <f>855.24611+1835050.81622+701.936</f>
        <v>1836607.9983299999</v>
      </c>
      <c r="G17" s="105"/>
      <c r="H17" s="55">
        <f>708.14612+13445.99281+12319.57367</f>
        <v>26473.7126</v>
      </c>
      <c r="I17" s="105"/>
      <c r="J17" s="56">
        <f>+C17+E17+F17+H17</f>
        <v>1882056.4828799998</v>
      </c>
      <c r="K17" s="57"/>
      <c r="L17" s="58"/>
      <c r="M17" s="14"/>
      <c r="N17" s="15"/>
      <c r="O17" s="15"/>
      <c r="P17" s="15"/>
      <c r="Q17" s="15"/>
    </row>
    <row r="18" spans="2:17" ht="16.5" customHeight="1">
      <c r="B18" s="54" t="s">
        <v>20</v>
      </c>
      <c r="C18" s="55">
        <v>57426.72301</v>
      </c>
      <c r="D18" s="105" t="s">
        <v>33</v>
      </c>
      <c r="E18" s="55">
        <v>0</v>
      </c>
      <c r="F18" s="55">
        <v>0</v>
      </c>
      <c r="G18" s="105"/>
      <c r="H18" s="55">
        <v>0</v>
      </c>
      <c r="I18" s="105"/>
      <c r="J18" s="56">
        <f>+C18+E18+F18+H18</f>
        <v>57426.72301</v>
      </c>
      <c r="K18" s="57"/>
      <c r="L18" s="58"/>
      <c r="M18" s="14"/>
      <c r="N18" s="15"/>
      <c r="O18" s="15"/>
      <c r="P18" s="15"/>
      <c r="Q18" s="15"/>
    </row>
    <row r="19" spans="2:17" ht="16.5" customHeight="1">
      <c r="B19" s="54" t="s">
        <v>21</v>
      </c>
      <c r="C19" s="55">
        <v>2215.76903</v>
      </c>
      <c r="D19" s="105"/>
      <c r="E19" s="55">
        <v>0</v>
      </c>
      <c r="F19" s="55">
        <v>2364.50594</v>
      </c>
      <c r="G19" s="105"/>
      <c r="H19" s="55">
        <f>2086.31417+1200</f>
        <v>3286.31417</v>
      </c>
      <c r="I19" s="105"/>
      <c r="J19" s="56">
        <f>+C19+E19+F19+H19</f>
        <v>7866.58914</v>
      </c>
      <c r="K19" s="57"/>
      <c r="L19" s="58"/>
      <c r="M19" s="14"/>
      <c r="N19" s="15"/>
      <c r="O19" s="15"/>
      <c r="P19" s="15"/>
      <c r="Q19" s="15"/>
    </row>
    <row r="20" spans="2:17" ht="19.5" customHeight="1" hidden="1">
      <c r="B20" s="49" t="s">
        <v>7</v>
      </c>
      <c r="C20" s="33">
        <v>0</v>
      </c>
      <c r="D20" s="106"/>
      <c r="E20" s="33">
        <v>0</v>
      </c>
      <c r="F20" s="33">
        <v>0</v>
      </c>
      <c r="G20" s="106"/>
      <c r="H20" s="33">
        <v>0</v>
      </c>
      <c r="I20" s="106"/>
      <c r="J20" s="52">
        <f>+C20+E20+F20+H20</f>
        <v>0</v>
      </c>
      <c r="K20" s="21"/>
      <c r="L20" s="58">
        <v>0</v>
      </c>
      <c r="M20" s="15"/>
      <c r="N20" s="15"/>
      <c r="O20" s="15"/>
      <c r="P20" s="15"/>
      <c r="Q20" s="15"/>
    </row>
    <row r="21" spans="2:17" ht="17.25" customHeight="1">
      <c r="B21" s="50"/>
      <c r="C21" s="18"/>
      <c r="D21" s="107"/>
      <c r="E21" s="18"/>
      <c r="F21" s="18"/>
      <c r="G21" s="107"/>
      <c r="H21" s="18"/>
      <c r="I21" s="107"/>
      <c r="J21" s="51"/>
      <c r="K21" s="21"/>
      <c r="L21" s="53"/>
      <c r="M21" s="15"/>
      <c r="N21" s="15"/>
      <c r="O21" s="15"/>
      <c r="P21" s="15"/>
      <c r="Q21" s="15"/>
    </row>
    <row r="22" spans="2:17" ht="17.25" customHeight="1">
      <c r="B22" s="49" t="s">
        <v>3</v>
      </c>
      <c r="C22" s="33">
        <f>SUM(C23:C26)</f>
        <v>1878.2519699999998</v>
      </c>
      <c r="D22" s="106"/>
      <c r="E22" s="33">
        <f>SUM(E23:E26)</f>
        <v>1329.9562500000002</v>
      </c>
      <c r="F22" s="33">
        <f>SUM(F23:F26)</f>
        <v>23844.80126</v>
      </c>
      <c r="G22" s="106"/>
      <c r="H22" s="33">
        <f>SUM(H23:H26)</f>
        <v>87973.22911</v>
      </c>
      <c r="I22" s="106"/>
      <c r="J22" s="52">
        <f>SUM(J23:J26)</f>
        <v>115026.23859</v>
      </c>
      <c r="K22" s="21"/>
      <c r="L22" s="53">
        <v>153917.15976</v>
      </c>
      <c r="M22" s="15"/>
      <c r="N22" s="15"/>
      <c r="O22" s="15"/>
      <c r="P22" s="15"/>
      <c r="Q22" s="15"/>
    </row>
    <row r="23" spans="2:17" ht="16.5" customHeight="1">
      <c r="B23" s="54" t="s">
        <v>22</v>
      </c>
      <c r="C23" s="55">
        <f>-201.824</f>
        <v>-201.824</v>
      </c>
      <c r="D23" s="105"/>
      <c r="E23" s="55">
        <v>0</v>
      </c>
      <c r="F23" s="55">
        <f>23690.57665</f>
        <v>23690.57665</v>
      </c>
      <c r="G23" s="105"/>
      <c r="H23" s="55">
        <f>87175.82433+374.19133</f>
        <v>87550.01566</v>
      </c>
      <c r="I23" s="105" t="s">
        <v>40</v>
      </c>
      <c r="J23" s="56">
        <f>+C23+E23+F23+H23</f>
        <v>111038.76831</v>
      </c>
      <c r="K23" s="57"/>
      <c r="L23" s="53"/>
      <c r="M23" s="14"/>
      <c r="O23" s="14"/>
      <c r="P23" s="15"/>
      <c r="Q23" s="15"/>
    </row>
    <row r="24" spans="2:17" ht="16.5" customHeight="1" hidden="1">
      <c r="B24" s="54" t="s">
        <v>25</v>
      </c>
      <c r="C24" s="55">
        <v>0</v>
      </c>
      <c r="D24" s="105"/>
      <c r="E24" s="55">
        <v>0</v>
      </c>
      <c r="F24" s="55">
        <v>0</v>
      </c>
      <c r="G24" s="105"/>
      <c r="H24" s="55">
        <v>0</v>
      </c>
      <c r="I24" s="105"/>
      <c r="J24" s="56">
        <f>+C24+E24+F24+H24</f>
        <v>0</v>
      </c>
      <c r="K24" s="57"/>
      <c r="L24" s="58"/>
      <c r="M24" s="15"/>
      <c r="O24" s="15"/>
      <c r="P24" s="15"/>
      <c r="Q24" s="15"/>
    </row>
    <row r="25" spans="2:17" ht="16.5" customHeight="1" hidden="1">
      <c r="B25" s="54" t="s">
        <v>23</v>
      </c>
      <c r="C25" s="55">
        <v>0</v>
      </c>
      <c r="D25" s="105"/>
      <c r="E25" s="55">
        <v>0</v>
      </c>
      <c r="F25" s="55">
        <v>0</v>
      </c>
      <c r="G25" s="105"/>
      <c r="H25" s="55">
        <v>0</v>
      </c>
      <c r="I25" s="105"/>
      <c r="J25" s="56">
        <f>+C25+E25+F25+H25</f>
        <v>0</v>
      </c>
      <c r="K25" s="57"/>
      <c r="L25" s="58"/>
      <c r="M25" s="14"/>
      <c r="O25" s="15"/>
      <c r="P25" s="15"/>
      <c r="Q25" s="15"/>
    </row>
    <row r="26" spans="2:17" ht="16.5" customHeight="1">
      <c r="B26" s="54" t="s">
        <v>24</v>
      </c>
      <c r="C26" s="55">
        <f>905.6949+1174.38107</f>
        <v>2080.07597</v>
      </c>
      <c r="D26" s="105"/>
      <c r="E26" s="55">
        <f>1239.2416+90.71465</f>
        <v>1329.9562500000002</v>
      </c>
      <c r="F26" s="55">
        <v>154.22461</v>
      </c>
      <c r="G26" s="105"/>
      <c r="H26" s="55">
        <f>48.96833+374.24512</f>
        <v>423.21344999999997</v>
      </c>
      <c r="I26" s="105"/>
      <c r="J26" s="56">
        <f>+C26+E26+F26+H26</f>
        <v>3987.4702800000005</v>
      </c>
      <c r="K26" s="57"/>
      <c r="L26" s="58"/>
      <c r="M26" s="14"/>
      <c r="O26" s="14"/>
      <c r="P26" s="15"/>
      <c r="Q26" s="15"/>
    </row>
    <row r="27" spans="2:17" ht="17.25" customHeight="1">
      <c r="B27" s="49"/>
      <c r="C27" s="33"/>
      <c r="D27" s="106"/>
      <c r="E27" s="33"/>
      <c r="F27" s="33"/>
      <c r="G27" s="106"/>
      <c r="H27" s="33"/>
      <c r="I27" s="106"/>
      <c r="J27" s="52"/>
      <c r="K27" s="21"/>
      <c r="L27" s="53"/>
      <c r="M27" s="15"/>
      <c r="N27" s="15"/>
      <c r="O27" s="15"/>
      <c r="P27" s="15"/>
      <c r="Q27" s="15"/>
    </row>
    <row r="28" spans="2:17" ht="17.25" customHeight="1">
      <c r="B28" s="49" t="s">
        <v>4</v>
      </c>
      <c r="C28" s="33">
        <v>0</v>
      </c>
      <c r="D28" s="106"/>
      <c r="E28" s="33">
        <v>3000000</v>
      </c>
      <c r="F28" s="33">
        <v>0</v>
      </c>
      <c r="G28" s="106"/>
      <c r="H28" s="33">
        <v>4000000</v>
      </c>
      <c r="I28" s="106"/>
      <c r="J28" s="52">
        <f>+C28+E28+F28+H28</f>
        <v>7000000</v>
      </c>
      <c r="K28" s="21"/>
      <c r="L28" s="53">
        <v>0</v>
      </c>
      <c r="M28" s="15"/>
      <c r="N28" s="14"/>
      <c r="O28" s="15"/>
      <c r="P28" s="15"/>
      <c r="Q28" s="15"/>
    </row>
    <row r="29" spans="2:17" ht="17.25" customHeight="1">
      <c r="B29" s="50"/>
      <c r="C29" s="18"/>
      <c r="D29" s="107"/>
      <c r="E29" s="18"/>
      <c r="F29" s="18"/>
      <c r="G29" s="107"/>
      <c r="H29" s="18"/>
      <c r="I29" s="107"/>
      <c r="J29" s="51"/>
      <c r="K29" s="21"/>
      <c r="L29" s="53"/>
      <c r="M29" s="15"/>
      <c r="N29" s="15"/>
      <c r="O29" s="15"/>
      <c r="P29" s="15"/>
      <c r="Q29" s="15"/>
    </row>
    <row r="30" spans="2:17" ht="17.25" customHeight="1">
      <c r="B30" s="49" t="s">
        <v>29</v>
      </c>
      <c r="C30" s="33">
        <f>SUM(C31:C32)</f>
        <v>0</v>
      </c>
      <c r="D30" s="106"/>
      <c r="E30" s="33">
        <f>SUM(E31:E32)</f>
        <v>0</v>
      </c>
      <c r="F30" s="33">
        <f>SUM(F31:F32)</f>
        <v>500000</v>
      </c>
      <c r="G30" s="106"/>
      <c r="H30" s="33">
        <f>SUM(H31:H32)</f>
        <v>0</v>
      </c>
      <c r="I30" s="106"/>
      <c r="J30" s="52">
        <f>SUM(J31:J32)</f>
        <v>500000</v>
      </c>
      <c r="K30" s="21"/>
      <c r="L30" s="53">
        <f>+L31+L32</f>
        <v>661386.1277600001</v>
      </c>
      <c r="M30" s="13"/>
      <c r="N30" s="15"/>
      <c r="O30" s="15"/>
      <c r="P30" s="15"/>
      <c r="Q30" s="15"/>
    </row>
    <row r="31" spans="2:17" ht="16.5" customHeight="1">
      <c r="B31" s="54" t="s">
        <v>4</v>
      </c>
      <c r="C31" s="55">
        <v>0</v>
      </c>
      <c r="D31" s="105"/>
      <c r="E31" s="55">
        <v>0</v>
      </c>
      <c r="F31" s="55">
        <v>500000</v>
      </c>
      <c r="G31" s="105" t="s">
        <v>38</v>
      </c>
      <c r="H31" s="55">
        <v>0</v>
      </c>
      <c r="I31" s="105"/>
      <c r="J31" s="56">
        <f>+C31+E31+F31+H31</f>
        <v>500000</v>
      </c>
      <c r="K31" s="57"/>
      <c r="L31" s="59">
        <v>605846</v>
      </c>
      <c r="M31" s="85" t="s">
        <v>44</v>
      </c>
      <c r="N31" s="15"/>
      <c r="O31" s="15"/>
      <c r="P31" s="15"/>
      <c r="Q31" s="15"/>
    </row>
    <row r="32" spans="2:17" ht="16.5" customHeight="1">
      <c r="B32" s="54" t="s">
        <v>26</v>
      </c>
      <c r="C32" s="55">
        <v>0</v>
      </c>
      <c r="D32" s="105"/>
      <c r="E32" s="55">
        <v>0</v>
      </c>
      <c r="F32" s="55">
        <v>0</v>
      </c>
      <c r="G32" s="105"/>
      <c r="H32" s="55">
        <v>0</v>
      </c>
      <c r="I32" s="105"/>
      <c r="J32" s="56">
        <f>+C32+E32+F32+H32</f>
        <v>0</v>
      </c>
      <c r="K32" s="57"/>
      <c r="L32" s="59">
        <v>55540.12776</v>
      </c>
      <c r="M32" s="85" t="s">
        <v>45</v>
      </c>
      <c r="N32" s="15"/>
      <c r="O32" s="15"/>
      <c r="P32" s="15"/>
      <c r="Q32" s="15"/>
    </row>
    <row r="33" spans="2:17" ht="17.25" customHeight="1">
      <c r="B33" s="49"/>
      <c r="C33" s="33"/>
      <c r="D33" s="106"/>
      <c r="E33" s="33"/>
      <c r="F33" s="33"/>
      <c r="G33" s="106"/>
      <c r="H33" s="33"/>
      <c r="I33" s="106"/>
      <c r="J33" s="52"/>
      <c r="K33" s="21"/>
      <c r="L33" s="53"/>
      <c r="M33" s="15"/>
      <c r="N33" s="15"/>
      <c r="O33" s="15"/>
      <c r="P33" s="15"/>
      <c r="Q33" s="15"/>
    </row>
    <row r="34" spans="2:17" ht="17.25" customHeight="1">
      <c r="B34" s="70" t="s">
        <v>28</v>
      </c>
      <c r="C34" s="71">
        <v>0</v>
      </c>
      <c r="D34" s="108"/>
      <c r="E34" s="71">
        <v>0</v>
      </c>
      <c r="F34" s="71">
        <v>0</v>
      </c>
      <c r="G34" s="108"/>
      <c r="H34" s="71">
        <v>0</v>
      </c>
      <c r="I34" s="108"/>
      <c r="J34" s="72">
        <f>+C34+E34+F34+H34</f>
        <v>0</v>
      </c>
      <c r="K34" s="21"/>
      <c r="L34" s="82">
        <v>1609.24623</v>
      </c>
      <c r="M34" s="15"/>
      <c r="N34" s="15"/>
      <c r="O34" s="15"/>
      <c r="P34" s="15"/>
      <c r="Q34" s="15"/>
    </row>
    <row r="35" spans="2:17" ht="17.25" customHeight="1">
      <c r="B35" s="34"/>
      <c r="C35" s="35"/>
      <c r="D35" s="35"/>
      <c r="E35" s="35"/>
      <c r="F35" s="35"/>
      <c r="G35" s="35"/>
      <c r="H35" s="35"/>
      <c r="I35" s="35"/>
      <c r="J35" s="35"/>
      <c r="M35" s="15"/>
      <c r="N35" s="15"/>
      <c r="O35" s="15"/>
      <c r="P35" s="15"/>
      <c r="Q35" s="15"/>
    </row>
    <row r="36" spans="2:17" s="4" customFormat="1" ht="9.75" customHeight="1">
      <c r="B36" s="64"/>
      <c r="C36" s="60"/>
      <c r="D36" s="109"/>
      <c r="E36" s="60"/>
      <c r="F36" s="60"/>
      <c r="G36" s="109"/>
      <c r="H36" s="60"/>
      <c r="I36" s="109"/>
      <c r="J36" s="61"/>
      <c r="K36" s="28"/>
      <c r="L36" s="61"/>
      <c r="M36" s="15"/>
      <c r="N36" s="15"/>
      <c r="O36" s="15"/>
      <c r="P36" s="15"/>
      <c r="Q36" s="15"/>
    </row>
    <row r="37" spans="2:17" s="32" customFormat="1" ht="15.75">
      <c r="B37" s="73" t="s">
        <v>8</v>
      </c>
      <c r="C37" s="74">
        <f>+C15+C22+C28+C30+C34</f>
        <v>95815.03330999998</v>
      </c>
      <c r="D37" s="110"/>
      <c r="E37" s="74">
        <f>+E15+E22+E28+E30+E34</f>
        <v>3323145.4013900002</v>
      </c>
      <c r="F37" s="74">
        <f>+F15+F22+F28+F30+F34</f>
        <v>2443070.5545300003</v>
      </c>
      <c r="G37" s="110"/>
      <c r="H37" s="74">
        <f>+H15+H22+H28+H30+H34</f>
        <v>4205764.03226</v>
      </c>
      <c r="I37" s="110"/>
      <c r="J37" s="75">
        <f>+J15+J22+J28+J30+J34</f>
        <v>10067795.02149</v>
      </c>
      <c r="K37" s="40"/>
      <c r="L37" s="75">
        <f>+L15+L22+L28+L30+L34</f>
        <v>935487.8620300001</v>
      </c>
      <c r="M37" s="15"/>
      <c r="N37" s="15"/>
      <c r="O37" s="15"/>
      <c r="P37" s="15"/>
      <c r="Q37" s="15"/>
    </row>
    <row r="38" spans="2:17" s="4" customFormat="1" ht="9.75" customHeight="1">
      <c r="B38" s="65"/>
      <c r="C38" s="62"/>
      <c r="D38" s="111"/>
      <c r="E38" s="62"/>
      <c r="F38" s="62"/>
      <c r="G38" s="111"/>
      <c r="H38" s="62"/>
      <c r="I38" s="111"/>
      <c r="J38" s="63"/>
      <c r="K38" s="28"/>
      <c r="L38" s="63"/>
      <c r="M38" s="15"/>
      <c r="N38" s="15"/>
      <c r="O38" s="15"/>
      <c r="P38" s="15"/>
      <c r="Q38" s="15"/>
    </row>
    <row r="39" spans="2:17" s="4" customFormat="1" ht="9.75" customHeight="1">
      <c r="B39" s="1"/>
      <c r="C39" s="2"/>
      <c r="D39" s="2"/>
      <c r="E39" s="3"/>
      <c r="F39" s="3"/>
      <c r="G39" s="3"/>
      <c r="H39" s="3"/>
      <c r="I39" s="3"/>
      <c r="J39" s="2"/>
      <c r="M39" s="15"/>
      <c r="N39" s="15"/>
      <c r="O39" s="15"/>
      <c r="P39" s="15"/>
      <c r="Q39" s="15"/>
    </row>
    <row r="40" spans="2:17" s="4" customFormat="1" ht="15.75" customHeight="1">
      <c r="B40" s="66" t="s">
        <v>27</v>
      </c>
      <c r="C40" s="84"/>
      <c r="D40" s="84"/>
      <c r="E40" s="2"/>
      <c r="F40" s="2"/>
      <c r="G40" s="2"/>
      <c r="H40" s="2"/>
      <c r="I40" s="2"/>
      <c r="J40" s="3"/>
      <c r="L40" s="86"/>
      <c r="M40" s="16"/>
      <c r="N40" s="16"/>
      <c r="O40" s="16"/>
      <c r="P40" s="16"/>
      <c r="Q40" s="16"/>
    </row>
    <row r="41" spans="2:17" s="4" customFormat="1" ht="15.75" customHeight="1">
      <c r="B41" s="66" t="s">
        <v>32</v>
      </c>
      <c r="C41" s="6"/>
      <c r="D41" s="6"/>
      <c r="E41" s="2"/>
      <c r="F41" s="2"/>
      <c r="G41" s="2"/>
      <c r="H41" s="2"/>
      <c r="I41" s="2"/>
      <c r="J41" s="2"/>
      <c r="L41" s="7"/>
      <c r="M41" s="16"/>
      <c r="N41" s="16"/>
      <c r="O41" s="16"/>
      <c r="P41" s="16"/>
      <c r="Q41" s="16"/>
    </row>
    <row r="42" spans="2:17" s="4" customFormat="1" ht="15.75" customHeight="1">
      <c r="B42" s="66" t="s">
        <v>39</v>
      </c>
      <c r="C42" s="6"/>
      <c r="D42" s="6"/>
      <c r="E42" s="2"/>
      <c r="F42" s="2"/>
      <c r="G42" s="2"/>
      <c r="H42" s="2"/>
      <c r="I42" s="2"/>
      <c r="J42" s="2"/>
      <c r="L42" s="7"/>
      <c r="M42" s="16"/>
      <c r="N42" s="16"/>
      <c r="O42" s="16"/>
      <c r="P42" s="16"/>
      <c r="Q42" s="16"/>
    </row>
    <row r="43" spans="2:17" s="4" customFormat="1" ht="15.75" customHeight="1">
      <c r="B43" s="66" t="s">
        <v>43</v>
      </c>
      <c r="C43" s="6"/>
      <c r="D43" s="6"/>
      <c r="E43" s="2"/>
      <c r="F43" s="2"/>
      <c r="G43" s="2"/>
      <c r="H43" s="2"/>
      <c r="I43" s="2"/>
      <c r="J43" s="2"/>
      <c r="L43" s="7"/>
      <c r="M43" s="16"/>
      <c r="N43" s="16"/>
      <c r="O43" s="16"/>
      <c r="P43" s="16"/>
      <c r="Q43" s="16"/>
    </row>
    <row r="44" spans="2:17" s="4" customFormat="1" ht="15.75" customHeight="1">
      <c r="B44" s="66" t="s">
        <v>42</v>
      </c>
      <c r="C44" s="6"/>
      <c r="D44" s="6"/>
      <c r="E44" s="2"/>
      <c r="F44" s="2"/>
      <c r="G44" s="2"/>
      <c r="H44" s="2"/>
      <c r="I44" s="2"/>
      <c r="J44" s="2"/>
      <c r="L44" s="7"/>
      <c r="M44" s="16"/>
      <c r="N44" s="16"/>
      <c r="O44" s="16"/>
      <c r="P44" s="16"/>
      <c r="Q44" s="16"/>
    </row>
    <row r="45" spans="2:17" s="4" customFormat="1" ht="15.75" customHeight="1">
      <c r="B45" s="66" t="s">
        <v>41</v>
      </c>
      <c r="C45" s="6"/>
      <c r="D45" s="6"/>
      <c r="E45" s="2"/>
      <c r="F45" s="2"/>
      <c r="G45" s="2"/>
      <c r="H45" s="2"/>
      <c r="I45" s="2"/>
      <c r="J45" s="2"/>
      <c r="L45" s="7"/>
      <c r="M45" s="16"/>
      <c r="N45" s="16"/>
      <c r="O45" s="16"/>
      <c r="P45" s="16"/>
      <c r="Q45" s="16"/>
    </row>
    <row r="46" spans="2:17" s="4" customFormat="1" ht="15.75" customHeight="1">
      <c r="B46" s="116" t="s">
        <v>46</v>
      </c>
      <c r="C46" s="6"/>
      <c r="D46" s="6"/>
      <c r="E46" s="2"/>
      <c r="F46" s="2"/>
      <c r="G46" s="2"/>
      <c r="H46" s="2"/>
      <c r="I46" s="2"/>
      <c r="J46" s="2"/>
      <c r="L46" s="7"/>
      <c r="M46" s="16"/>
      <c r="N46" s="16"/>
      <c r="O46" s="16"/>
      <c r="P46" s="16"/>
      <c r="Q46" s="16"/>
    </row>
    <row r="47" spans="2:17" s="4" customFormat="1" ht="15.75" customHeight="1">
      <c r="B47" s="57" t="s">
        <v>47</v>
      </c>
      <c r="C47" s="6"/>
      <c r="D47" s="6"/>
      <c r="E47" s="2"/>
      <c r="F47" s="2"/>
      <c r="G47" s="2"/>
      <c r="H47" s="2"/>
      <c r="I47" s="2"/>
      <c r="J47" s="2"/>
      <c r="L47" s="7"/>
      <c r="M47" s="16"/>
      <c r="N47" s="16"/>
      <c r="O47" s="16"/>
      <c r="P47" s="16"/>
      <c r="Q47" s="16"/>
    </row>
    <row r="48" spans="2:12" ht="14.25">
      <c r="B48" s="83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3:12" ht="12.75">
      <c r="C49" s="8"/>
      <c r="D49" s="8"/>
      <c r="E49" s="8"/>
      <c r="F49" s="8"/>
      <c r="G49" s="8"/>
      <c r="H49" s="8"/>
      <c r="I49" s="8"/>
      <c r="J49" s="8"/>
      <c r="K49" s="8"/>
      <c r="L49" s="80"/>
    </row>
    <row r="50" spans="2:12" ht="14.25">
      <c r="B50" s="116"/>
      <c r="C50" s="8"/>
      <c r="D50" s="8"/>
      <c r="E50" s="8"/>
      <c r="F50" s="8"/>
      <c r="G50" s="8"/>
      <c r="H50" s="8"/>
      <c r="I50" s="8"/>
      <c r="J50" s="8"/>
      <c r="K50" s="8"/>
      <c r="L50" s="20"/>
    </row>
    <row r="51" spans="2:12" ht="14.25">
      <c r="B51" s="116"/>
      <c r="C51" s="8"/>
      <c r="D51" s="8"/>
      <c r="E51" s="8"/>
      <c r="F51" s="8"/>
      <c r="G51" s="8"/>
      <c r="H51" s="8"/>
      <c r="I51" s="8"/>
      <c r="J51" s="8"/>
      <c r="K51" s="8"/>
      <c r="L51" s="80"/>
    </row>
    <row r="52" spans="2:12" ht="14.25">
      <c r="B52" s="57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2:12" ht="15">
      <c r="B53" s="5"/>
      <c r="C53" s="8"/>
      <c r="D53" s="8"/>
      <c r="E53" s="8"/>
      <c r="F53" s="8"/>
      <c r="G53" s="8"/>
      <c r="H53" s="8"/>
      <c r="I53" s="8"/>
      <c r="J53" s="36"/>
      <c r="K53" s="8"/>
      <c r="L53" s="8"/>
    </row>
    <row r="54" spans="2:12" ht="15">
      <c r="B54" s="5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2:12" ht="12.7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2:12" ht="12.7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2:12" ht="12.7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2:12" ht="12.7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2:12" ht="12.7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2:12" ht="12.7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2:12" ht="12.7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2:12" ht="12.7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2:12" ht="12.7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2:12" ht="12.7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2:12" ht="12.7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2:12" ht="12.7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2:12" ht="12.7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2:12" ht="12.7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2:12" ht="12.7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2:12" ht="12.7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2:12" ht="12.7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2:12" ht="12.7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2:12" ht="12.7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2:12" ht="12.7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2:12" ht="12.7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2:12" ht="12.7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2:12" ht="12.7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2:12" ht="12.7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2:12" ht="12.7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2:12" ht="12.7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2:12" ht="12.7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2:12" ht="12.7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2:12" ht="12.7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2:12" ht="12.75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2:12" ht="12.7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2:12" ht="12.7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2:12" ht="12.7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2:12" ht="12.7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2:12" ht="12.7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2:12" ht="12.7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2:12" ht="12.7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2:12" ht="12.7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2:12" ht="12.7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2:12" ht="12.7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2:12" ht="12.7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2:12" ht="12.7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2:12" ht="12.7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2:12" ht="12.7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2:12" ht="12.7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2:12" ht="12.75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2:12" ht="12.75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2:12" ht="12.7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2:12" ht="12.7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2:12" ht="12.7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2:12" ht="12.7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2:12" ht="12.75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2:12" ht="12.75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2:12" ht="12.75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2:12" ht="12.75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2:12" ht="12.75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2:12" ht="12.75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2:12" ht="12.75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2:12" ht="12.7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2:12" ht="12.75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2:12" ht="12.75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2:12" ht="12.75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2:12" ht="12.75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2:12" ht="12.75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2:12" ht="12.7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2:12" ht="12.75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2:12" ht="12.7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2:12" ht="12.7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2:12" ht="12.75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2:12" ht="12.75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2:12" ht="12.75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2:12" ht="12.75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2:12" ht="12.75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2:12" ht="12.75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2:12" ht="12.75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2:12" ht="12.75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2:12" ht="12.75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2:12" ht="12.75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2:12" ht="12.75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2:12" ht="12.75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2:12" ht="12.75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2:12" ht="12.75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2:12" ht="12.75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2:12" ht="12.75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2:12" ht="12.75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2:12" ht="12.75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2:12" ht="12.75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</row>
    <row r="142" spans="2:12" ht="12.75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spans="2:12" ht="12.75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</row>
    <row r="144" spans="2:12" ht="12.75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</row>
    <row r="145" spans="2:12" ht="12.75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</row>
    <row r="146" spans="2:12" ht="12.75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</row>
    <row r="147" spans="2:12" ht="12.75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</row>
    <row r="148" spans="2:12" ht="12.75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2:12" ht="12.75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2:12" ht="12.75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</row>
    <row r="151" spans="2:12" ht="12.75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</row>
    <row r="152" spans="2:12" ht="12.75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</row>
    <row r="153" spans="2:12" ht="12.75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</row>
    <row r="154" spans="2:12" ht="12.75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2:12" ht="12.75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</row>
    <row r="156" spans="2:12" ht="12.75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spans="2:12" ht="12.75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</row>
    <row r="158" spans="2:12" ht="12.75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2:12" ht="12.75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</row>
    <row r="160" spans="2:12" ht="12.75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</row>
    <row r="161" spans="2:12" ht="12.75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</row>
    <row r="162" spans="2:12" ht="12.75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</row>
    <row r="163" spans="2:12" ht="12.75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</row>
    <row r="164" spans="2:12" ht="12.75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</row>
    <row r="165" spans="2:12" ht="12.75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</row>
    <row r="166" spans="2:12" ht="12.75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</row>
    <row r="167" spans="2:12" ht="12.75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</row>
    <row r="168" spans="2:12" ht="12.75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</row>
    <row r="169" spans="2:12" ht="12.75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</row>
    <row r="170" spans="2:12" ht="12.75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</row>
    <row r="171" spans="2:12" ht="12.75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</row>
    <row r="172" spans="2:12" ht="12.75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</row>
    <row r="173" spans="2:12" ht="12.75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</row>
    <row r="174" spans="2:12" ht="12.75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2:12" ht="12.75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spans="2:12" ht="12.75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2:12" ht="12.75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</row>
    <row r="178" spans="2:12" ht="12.75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</row>
    <row r="179" spans="2:12" ht="12.75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</row>
    <row r="180" spans="2:12" ht="12.75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</row>
    <row r="181" spans="2:12" ht="12.75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2:12" ht="12.75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2:12" ht="12.75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2:12" ht="12.75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2:12" ht="12.75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2:12" ht="12.75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2:12" ht="12.75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2:12" ht="12.75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2:12" ht="12.75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2:12" ht="12.75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2:12" ht="12.75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2:12" ht="12.75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2:12" ht="12.75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2:12" ht="12.75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2:12" ht="12.75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2:12" ht="12.75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2:12" ht="12.75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2:12" ht="12.75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2:12" ht="12.75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2:12" ht="12.75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</row>
    <row r="201" spans="2:12" ht="12.75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spans="2:12" ht="12.75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3" spans="2:12" ht="12.75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2:12" ht="12.75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2:12" ht="12.75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spans="2:12" ht="12.75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2:12" ht="12.75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2:12" ht="12.75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2:12" ht="12.75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spans="2:12" ht="12.75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</row>
    <row r="211" spans="2:12" ht="12.75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spans="2:12" ht="12.75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2:12" ht="12.75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2:12" ht="12.75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2:12" ht="12.75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</row>
    <row r="216" spans="2:12" ht="12.75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2:12" ht="12.75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spans="2:12" ht="12.75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2:12" ht="12.75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spans="2:12" ht="12.75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2:12" ht="12.75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2:12" ht="12.75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2:12" ht="12.75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2:12" ht="12.75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2:12" ht="12.75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2:12" ht="12.75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2:12" ht="12.75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2:12" ht="12.75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2:12" ht="12.75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2:12" ht="12.75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2:12" ht="12.75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2:12" ht="12.75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</row>
    <row r="233" spans="2:12" ht="12.75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2:12" ht="12.75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</row>
    <row r="235" spans="2:12" ht="12.75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</row>
    <row r="236" spans="2:12" ht="12.75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</row>
    <row r="237" spans="2:12" ht="12.75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</row>
    <row r="238" spans="2:12" ht="12.75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</row>
    <row r="239" spans="2:12" ht="12.75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</row>
    <row r="240" spans="2:12" ht="12.75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</row>
    <row r="241" spans="2:12" ht="12.75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</row>
    <row r="242" spans="2:12" ht="12.75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</row>
    <row r="243" spans="2:12" ht="12.75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</row>
    <row r="244" spans="2:12" ht="12.75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</row>
    <row r="245" spans="2:12" ht="12.75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</row>
    <row r="246" spans="2:12" ht="12.75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2:12" ht="12.75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</row>
    <row r="248" spans="2:12" ht="12.75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</row>
    <row r="249" spans="2:12" ht="12.75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</row>
    <row r="250" spans="2:12" ht="12.75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</row>
    <row r="251" spans="2:12" ht="12.75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spans="2:12" ht="12.75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</row>
    <row r="253" spans="2:12" ht="12.75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</row>
    <row r="254" spans="2:12" ht="12.75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</row>
    <row r="255" spans="2:12" ht="12.75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</row>
    <row r="256" spans="2:12" ht="12.75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</row>
    <row r="257" spans="2:12" ht="12.75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</row>
    <row r="258" spans="2:12" ht="12.75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</row>
    <row r="259" spans="2:12" ht="12.75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</row>
    <row r="260" spans="2:12" ht="12.75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</row>
    <row r="261" spans="2:12" ht="12.75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</row>
    <row r="262" spans="2:12" ht="12.75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</row>
    <row r="263" spans="2:12" ht="12.75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</row>
    <row r="264" spans="2:12" ht="12.75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spans="2:12" ht="12.75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</row>
    <row r="266" spans="2:12" ht="12.75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</row>
    <row r="267" spans="2:12" ht="12.75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</row>
    <row r="268" spans="2:12" ht="12.75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</row>
    <row r="269" spans="2:12" ht="12.75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</row>
    <row r="270" spans="2:12" ht="12.75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</row>
    <row r="271" spans="2:12" ht="12.75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</row>
    <row r="272" spans="2:12" ht="12.75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</row>
    <row r="273" spans="2:12" ht="12.75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</row>
    <row r="274" spans="2:12" ht="12.75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</row>
    <row r="275" spans="2:12" ht="12.75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</row>
    <row r="276" spans="2:12" ht="12.75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</row>
    <row r="277" spans="2:12" ht="12.75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</row>
    <row r="278" spans="2:12" ht="12.75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</row>
    <row r="279" spans="2:12" ht="12.75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</row>
    <row r="280" spans="2:12" ht="12.75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</row>
    <row r="281" spans="2:12" ht="12.75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</row>
    <row r="282" spans="2:12" ht="12.75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</row>
    <row r="283" spans="2:12" ht="12.75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</row>
    <row r="284" spans="2:12" ht="12.75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</row>
    <row r="285" spans="2:12" ht="12.75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</row>
    <row r="286" spans="2:12" ht="12.75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</row>
    <row r="287" spans="2:12" ht="12.75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</row>
    <row r="288" spans="2:12" ht="12.75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2:12" ht="12.75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2:12" ht="12.75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2:12" ht="12.75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2:12" ht="12.75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</row>
    <row r="293" spans="2:12" ht="12.75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</row>
    <row r="294" spans="2:12" ht="12.75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</row>
    <row r="295" spans="2:12" ht="12.75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</row>
    <row r="296" spans="2:12" ht="12.75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</row>
    <row r="297" spans="2:12" ht="12.75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</row>
    <row r="298" spans="2:12" ht="12.75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</row>
    <row r="299" spans="2:12" ht="12.75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</row>
    <row r="300" spans="2:12" ht="12.75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</row>
    <row r="301" spans="2:12" ht="12.75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</row>
    <row r="302" spans="2:12" ht="12.75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</row>
    <row r="303" spans="2:12" ht="12.75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</row>
  </sheetData>
  <sheetProtection/>
  <mergeCells count="2">
    <mergeCell ref="B10:B13"/>
    <mergeCell ref="C10:J11"/>
  </mergeCell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79" r:id="rId1"/>
  <ignoredErrors>
    <ignoredError sqref="J22:J34 J37 C30 H15:H17 H30 C37 J15:J20 L37 L30 C15:C17 E15:E26 C19:C26 H19 H37 H22:H23 H26 F22:F23 E37:F37 E30:F30 F15: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Gpizarro</dc:creator>
  <cp:keywords/>
  <dc:description/>
  <cp:lastModifiedBy>Pisconte Pachas, Jose</cp:lastModifiedBy>
  <cp:lastPrinted>2013-07-19T16:19:35Z</cp:lastPrinted>
  <dcterms:created xsi:type="dcterms:W3CDTF">2001-12-12T23:40:40Z</dcterms:created>
  <dcterms:modified xsi:type="dcterms:W3CDTF">2021-02-02T11:39:28Z</dcterms:modified>
  <cp:category/>
  <cp:version/>
  <cp:contentType/>
  <cp:contentStatus/>
</cp:coreProperties>
</file>