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trlProps/ctrlProp1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rnapravnick\Desktop\PEDIDOS NUEVOS_PRESENCIAL MEF\DDFFS desde julio 2024\REPORTE FISCAL TRIMESTRAL\20241016 Pedido MCC (Informe Fiscal Subnacional 3T2024)\"/>
    </mc:Choice>
  </mc:AlternateContent>
  <xr:revisionPtr revIDLastSave="0" documentId="13_ncr:1_{B7D43F54-2D24-441E-A022-AE275F19B932}" xr6:coauthVersionLast="47" xr6:coauthVersionMax="47" xr10:uidLastSave="{00000000-0000-0000-0000-000000000000}"/>
  <bookViews>
    <workbookView xWindow="-120" yWindow="-120" windowWidth="29040" windowHeight="15840" xr2:uid="{2B19FE2C-DA17-49DF-A088-23B41C5A042A}"/>
  </bookViews>
  <sheets>
    <sheet name="FICHA" sheetId="1" r:id="rId1"/>
    <sheet name="REGLAS" sheetId="6" state="hidden" r:id="rId2"/>
    <sheet name="Anexo_GR " sheetId="9" r:id="rId3"/>
    <sheet name="Anexo_GL " sheetId="10" r:id="rId4"/>
    <sheet name="DPTO" sheetId="2" state="hidden" r:id="rId5"/>
    <sheet name="PROV" sheetId="4" state="hidden" r:id="rId6"/>
    <sheet name="ENTIDAD" sheetId="5" state="hidden" r:id="rId7"/>
    <sheet name="GRS" sheetId="7" state="hidden" r:id="rId8"/>
    <sheet name="TIPOGOB" sheetId="8" state="hidden" r:id="rId9"/>
  </sheets>
  <externalReferences>
    <externalReference r:id="rId10"/>
  </externalReferences>
  <definedNames>
    <definedName name="_xlnm._FilterDatabase" localSheetId="3" hidden="1">'Anexo_GL '!$A$8:$R$1899</definedName>
    <definedName name="_xlnm._FilterDatabase" localSheetId="2" hidden="1">'Anexo_GR '!$A$7:$R$7</definedName>
    <definedName name="_xlnm._FilterDatabase" localSheetId="6" hidden="1">ENTIDAD!$A$1:$A$1902</definedName>
    <definedName name="_xlnm._FilterDatabase" localSheetId="1" hidden="1">REGLAS!#REF!</definedName>
    <definedName name="_xlnm.Print_Area" localSheetId="3">'Anexo_GL '!$A$1:$O$1907</definedName>
    <definedName name="_xlnm.Print_Area" localSheetId="2">'Anexo_GR '!$B$1:$O$40</definedName>
    <definedName name="_xlnm.Print_Area" localSheetId="0">FICHA!$B$1:$G$29</definedName>
    <definedName name="DPTOS" localSheetId="5">[1]DPTO!$A$2:$A$26</definedName>
    <definedName name="DPTOS">DPTO!$A$1:$A$26</definedName>
    <definedName name="GRS">GRS!$A$1:$A$27</definedName>
    <definedName name="TIPOGOB">TIPOGOB!$A$2:$A$3</definedName>
    <definedName name="_xlnm.Print_Titles" localSheetId="3">'Anexo_GL 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9" l="1"/>
  <c r="E35" i="9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R4" i="6"/>
  <c r="R23" i="6"/>
  <c r="R21" i="6"/>
  <c r="R20" i="6"/>
  <c r="R11" i="6"/>
  <c r="R7" i="6"/>
  <c r="R6" i="6"/>
  <c r="N35" i="9"/>
  <c r="Q4" i="6"/>
  <c r="Q26" i="6"/>
  <c r="Q22" i="6"/>
  <c r="Q21" i="6"/>
  <c r="Q20" i="6"/>
  <c r="Q19" i="6"/>
  <c r="Q15" i="6"/>
  <c r="Q13" i="6"/>
  <c r="Q12" i="6"/>
  <c r="Q6" i="6"/>
  <c r="Q5" i="6"/>
  <c r="M35" i="9"/>
  <c r="P16" i="6"/>
  <c r="P26" i="6"/>
  <c r="P25" i="6"/>
  <c r="P20" i="6"/>
  <c r="P19" i="6"/>
  <c r="P13" i="6"/>
  <c r="P11" i="6"/>
  <c r="P6" i="6"/>
  <c r="L35" i="9"/>
  <c r="L16" i="6"/>
  <c r="L26" i="6"/>
  <c r="L25" i="6"/>
  <c r="L23" i="6"/>
  <c r="L22" i="6"/>
  <c r="L21" i="6"/>
  <c r="L20" i="6"/>
  <c r="L19" i="6"/>
  <c r="L10" i="6"/>
  <c r="L12" i="6"/>
  <c r="L6" i="6"/>
  <c r="I27" i="6"/>
  <c r="I25" i="6"/>
  <c r="I23" i="6"/>
  <c r="I21" i="6"/>
  <c r="I19" i="6"/>
  <c r="I18" i="6"/>
  <c r="I10" i="6"/>
  <c r="I12" i="6"/>
  <c r="I9" i="6"/>
  <c r="I6" i="6"/>
  <c r="G35" i="9"/>
  <c r="H16" i="6"/>
  <c r="H24" i="6"/>
  <c r="H22" i="6"/>
  <c r="H21" i="6"/>
  <c r="H20" i="6"/>
  <c r="H19" i="6"/>
  <c r="H14" i="6"/>
  <c r="H10" i="6"/>
  <c r="H12" i="6"/>
  <c r="H9" i="6"/>
  <c r="H6" i="6"/>
  <c r="H5" i="6"/>
  <c r="F4" i="6"/>
  <c r="F26" i="6"/>
  <c r="F25" i="6"/>
  <c r="F19" i="6"/>
  <c r="F11" i="6"/>
  <c r="F9" i="6"/>
  <c r="F5" i="6"/>
  <c r="S1198" i="6"/>
  <c r="R1198" i="6"/>
  <c r="Q1198" i="6"/>
  <c r="P1198" i="6"/>
  <c r="N1198" i="6"/>
  <c r="L1198" i="6"/>
  <c r="J1198" i="6"/>
  <c r="I1198" i="6"/>
  <c r="H1198" i="6"/>
  <c r="F1198" i="6"/>
  <c r="H1194" i="6"/>
  <c r="F1194" i="6"/>
  <c r="L1901" i="10"/>
  <c r="E1901" i="10"/>
  <c r="F1901" i="10"/>
  <c r="N4" i="6"/>
  <c r="N11" i="6"/>
  <c r="N12" i="6"/>
  <c r="N16" i="6"/>
  <c r="N23" i="6"/>
  <c r="N24" i="6"/>
  <c r="L3" i="6"/>
  <c r="L11" i="6"/>
  <c r="L13" i="6"/>
  <c r="L15" i="6"/>
  <c r="L27" i="6"/>
  <c r="I14" i="6"/>
  <c r="I22" i="6"/>
  <c r="I24" i="6"/>
  <c r="I26" i="6"/>
  <c r="H15" i="6"/>
  <c r="H17" i="6"/>
  <c r="J2" i="6"/>
  <c r="F6" i="6"/>
  <c r="F14" i="6"/>
  <c r="F16" i="6"/>
  <c r="F18" i="6"/>
  <c r="S525" i="6"/>
  <c r="S537" i="6"/>
  <c r="S549" i="6"/>
  <c r="S561" i="6"/>
  <c r="S573" i="6"/>
  <c r="S585" i="6"/>
  <c r="S597" i="6"/>
  <c r="S609" i="6"/>
  <c r="S621" i="6"/>
  <c r="S633" i="6"/>
  <c r="S645" i="6"/>
  <c r="S657" i="6"/>
  <c r="S669" i="6"/>
  <c r="S681" i="6"/>
  <c r="S693" i="6"/>
  <c r="S705" i="6"/>
  <c r="S717" i="6"/>
  <c r="S729" i="6"/>
  <c r="S741" i="6"/>
  <c r="S753" i="6"/>
  <c r="S765" i="6"/>
  <c r="S777" i="6"/>
  <c r="S789" i="6"/>
  <c r="S801" i="6"/>
  <c r="S809" i="6"/>
  <c r="S821" i="6"/>
  <c r="S833" i="6"/>
  <c r="S845" i="6"/>
  <c r="S857" i="6"/>
  <c r="S869" i="6"/>
  <c r="S881" i="6"/>
  <c r="S893" i="6"/>
  <c r="S905" i="6"/>
  <c r="S917" i="6"/>
  <c r="S929" i="6"/>
  <c r="S1846" i="6"/>
  <c r="S1858" i="6"/>
  <c r="S1870" i="6"/>
  <c r="S1882" i="6"/>
  <c r="S1896" i="6"/>
  <c r="R1903" i="6"/>
  <c r="R1904" i="6"/>
  <c r="R1905" i="6"/>
  <c r="R1908" i="6"/>
  <c r="R1053" i="6"/>
  <c r="R1062" i="6"/>
  <c r="R1065" i="6"/>
  <c r="R1074" i="6"/>
  <c r="R1077" i="6"/>
  <c r="R1086" i="6"/>
  <c r="R1089" i="6"/>
  <c r="R1098" i="6"/>
  <c r="R1101" i="6"/>
  <c r="R1110" i="6"/>
  <c r="R1113" i="6"/>
  <c r="R1122" i="6"/>
  <c r="R1125" i="6"/>
  <c r="R1134" i="6"/>
  <c r="R1137" i="6"/>
  <c r="R1146" i="6"/>
  <c r="R1149" i="6"/>
  <c r="R1158" i="6"/>
  <c r="R1161" i="6"/>
  <c r="R1170" i="6"/>
  <c r="R1173" i="6"/>
  <c r="R1182" i="6"/>
  <c r="R1185" i="6"/>
  <c r="R1194" i="6"/>
  <c r="R1197" i="6"/>
  <c r="R1555" i="6"/>
  <c r="R1567" i="6"/>
  <c r="R1568" i="6"/>
  <c r="R1577" i="6"/>
  <c r="R1579" i="6"/>
  <c r="R1591" i="6"/>
  <c r="R1603" i="6"/>
  <c r="R1615" i="6"/>
  <c r="R1627" i="6"/>
  <c r="R1639" i="6"/>
  <c r="R1651" i="6"/>
  <c r="R1663" i="6"/>
  <c r="R1675" i="6"/>
  <c r="R1687" i="6"/>
  <c r="R1699" i="6"/>
  <c r="R1711" i="6"/>
  <c r="R1712" i="6"/>
  <c r="R1721" i="6"/>
  <c r="R1723" i="6"/>
  <c r="R1735" i="6"/>
  <c r="R1747" i="6"/>
  <c r="R1748" i="6"/>
  <c r="R1757" i="6"/>
  <c r="R1759" i="6"/>
  <c r="R1771" i="6"/>
  <c r="R1783" i="6"/>
  <c r="R1795" i="6"/>
  <c r="R1805" i="6"/>
  <c r="R1807" i="6"/>
  <c r="R1808" i="6"/>
  <c r="R1819" i="6"/>
  <c r="R1820" i="6"/>
  <c r="R1829" i="6"/>
  <c r="R1831" i="6"/>
  <c r="R1832" i="6"/>
  <c r="R1841" i="6"/>
  <c r="R1843" i="6"/>
  <c r="R1844" i="6"/>
  <c r="R1852" i="6"/>
  <c r="R1854" i="6"/>
  <c r="R1855" i="6"/>
  <c r="R1864" i="6"/>
  <c r="R1866" i="6"/>
  <c r="R1867" i="6"/>
  <c r="R1876" i="6"/>
  <c r="R1879" i="6"/>
  <c r="R1890" i="6"/>
  <c r="R1891" i="6"/>
  <c r="R1900" i="6"/>
  <c r="R1917" i="6"/>
  <c r="R1918" i="6"/>
  <c r="Q1903" i="6"/>
  <c r="Q1347" i="6"/>
  <c r="Q1371" i="6"/>
  <c r="Q1383" i="6"/>
  <c r="Q1407" i="6"/>
  <c r="Q1419" i="6"/>
  <c r="Q1443" i="6"/>
  <c r="Q1455" i="6"/>
  <c r="Q1479" i="6"/>
  <c r="Q1491" i="6"/>
  <c r="Q1515" i="6"/>
  <c r="Q1527" i="6"/>
  <c r="Q1915" i="6"/>
  <c r="Q1550" i="6"/>
  <c r="Q1559" i="6"/>
  <c r="Q1562" i="6"/>
  <c r="Q1586" i="6"/>
  <c r="Q1609" i="6"/>
  <c r="Q1610" i="6"/>
  <c r="Q1634" i="6"/>
  <c r="Q1658" i="6"/>
  <c r="Q1670" i="6"/>
  <c r="Q1691" i="6"/>
  <c r="Q1694" i="6"/>
  <c r="Q1703" i="6"/>
  <c r="Q1706" i="6"/>
  <c r="Q1715" i="6"/>
  <c r="Q1718" i="6"/>
  <c r="Q1727" i="6"/>
  <c r="Q1730" i="6"/>
  <c r="Q1753" i="6"/>
  <c r="Q1766" i="6"/>
  <c r="Q1775" i="6"/>
  <c r="Q1778" i="6"/>
  <c r="Q1790" i="6"/>
  <c r="Q1802" i="6"/>
  <c r="Q1823" i="6"/>
  <c r="Q1826" i="6"/>
  <c r="Q1838" i="6"/>
  <c r="Q1846" i="6"/>
  <c r="Q1848" i="6"/>
  <c r="Q1849" i="6"/>
  <c r="Q1870" i="6"/>
  <c r="Q1873" i="6"/>
  <c r="Q1882" i="6"/>
  <c r="Q1885" i="6"/>
  <c r="Q1888" i="6"/>
  <c r="Q1893" i="6"/>
  <c r="Q1894" i="6"/>
  <c r="Q1896" i="6"/>
  <c r="Q1897" i="6"/>
  <c r="P1905" i="6"/>
  <c r="P1910" i="6"/>
  <c r="P1911" i="6"/>
  <c r="P1083" i="6"/>
  <c r="P1086" i="6"/>
  <c r="P1109" i="6"/>
  <c r="P1155" i="6"/>
  <c r="P1158" i="6"/>
  <c r="P1181" i="6"/>
  <c r="P1205" i="6"/>
  <c r="P1217" i="6"/>
  <c r="P1229" i="6"/>
  <c r="P1241" i="6"/>
  <c r="P1253" i="6"/>
  <c r="P1265" i="6"/>
  <c r="P1277" i="6"/>
  <c r="P1289" i="6"/>
  <c r="P1301" i="6"/>
  <c r="P1313" i="6"/>
  <c r="P1325" i="6"/>
  <c r="P1337" i="6"/>
  <c r="P1349" i="6"/>
  <c r="P1350" i="6"/>
  <c r="P1361" i="6"/>
  <c r="P1373" i="6"/>
  <c r="P1385" i="6"/>
  <c r="P1386" i="6"/>
  <c r="P1397" i="6"/>
  <c r="P1409" i="6"/>
  <c r="P1410" i="6"/>
  <c r="P1421" i="6"/>
  <c r="P1422" i="6"/>
  <c r="P1433" i="6"/>
  <c r="P1445" i="6"/>
  <c r="P1457" i="6"/>
  <c r="P1458" i="6"/>
  <c r="P1469" i="6"/>
  <c r="P1481" i="6"/>
  <c r="P1482" i="6"/>
  <c r="P1493" i="6"/>
  <c r="P1494" i="6"/>
  <c r="P1505" i="6"/>
  <c r="P1517" i="6"/>
  <c r="P1518" i="6"/>
  <c r="P1529" i="6"/>
  <c r="P1530" i="6"/>
  <c r="P1541" i="6"/>
  <c r="P1550" i="6"/>
  <c r="P1553" i="6"/>
  <c r="P1565" i="6"/>
  <c r="P1589" i="6"/>
  <c r="P1600" i="6"/>
  <c r="P1624" i="6"/>
  <c r="P1625" i="6"/>
  <c r="P1636" i="6"/>
  <c r="P1637" i="6"/>
  <c r="P1646" i="6"/>
  <c r="P1649" i="6"/>
  <c r="P1660" i="6"/>
  <c r="P1685" i="6"/>
  <c r="P1694" i="6"/>
  <c r="P1697" i="6"/>
  <c r="P1706" i="6"/>
  <c r="P1709" i="6"/>
  <c r="P1721" i="6"/>
  <c r="P1732" i="6"/>
  <c r="P1733" i="6"/>
  <c r="P1742" i="6"/>
  <c r="P1744" i="6"/>
  <c r="P1745" i="6"/>
  <c r="P1757" i="6"/>
  <c r="P1768" i="6"/>
  <c r="P1769" i="6"/>
  <c r="P1781" i="6"/>
  <c r="P1790" i="6"/>
  <c r="P1792" i="6"/>
  <c r="P1793" i="6"/>
  <c r="P1802" i="6"/>
  <c r="P1804" i="6"/>
  <c r="P1805" i="6"/>
  <c r="P1817" i="6"/>
  <c r="P1829" i="6"/>
  <c r="P1838" i="6"/>
  <c r="P1840" i="6"/>
  <c r="P1841" i="6"/>
  <c r="P1849" i="6"/>
  <c r="P1851" i="6"/>
  <c r="P1852" i="6"/>
  <c r="P1863" i="6"/>
  <c r="P1873" i="6"/>
  <c r="P1875" i="6"/>
  <c r="P1876" i="6"/>
  <c r="P1885" i="6"/>
  <c r="P1888" i="6"/>
  <c r="P1896" i="6"/>
  <c r="P1897" i="6"/>
  <c r="P1899" i="6"/>
  <c r="P1900" i="6"/>
  <c r="L1904" i="6"/>
  <c r="L1905" i="6"/>
  <c r="L1907" i="6"/>
  <c r="L1908" i="6"/>
  <c r="L591" i="6"/>
  <c r="L603" i="6"/>
  <c r="L615" i="6"/>
  <c r="L627" i="6"/>
  <c r="L639" i="6"/>
  <c r="L651" i="6"/>
  <c r="L663" i="6"/>
  <c r="L675" i="6"/>
  <c r="L687" i="6"/>
  <c r="L699" i="6"/>
  <c r="L711" i="6"/>
  <c r="L723" i="6"/>
  <c r="L735" i="6"/>
  <c r="L747" i="6"/>
  <c r="L759" i="6"/>
  <c r="L771" i="6"/>
  <c r="L783" i="6"/>
  <c r="L795" i="6"/>
  <c r="L1910" i="6"/>
  <c r="L1911" i="6"/>
  <c r="L895" i="6"/>
  <c r="L898" i="6"/>
  <c r="L899" i="6"/>
  <c r="L907" i="6"/>
  <c r="L910" i="6"/>
  <c r="L919" i="6"/>
  <c r="L922" i="6"/>
  <c r="L931" i="6"/>
  <c r="L932" i="6"/>
  <c r="L934" i="6"/>
  <c r="L935" i="6"/>
  <c r="L944" i="6"/>
  <c r="L957" i="6"/>
  <c r="L969" i="6"/>
  <c r="L981" i="6"/>
  <c r="L990" i="6"/>
  <c r="L992" i="6"/>
  <c r="L1005" i="6"/>
  <c r="L1017" i="6"/>
  <c r="L1028" i="6"/>
  <c r="L1038" i="6"/>
  <c r="L1040" i="6"/>
  <c r="L1053" i="6"/>
  <c r="L1062" i="6"/>
  <c r="L1064" i="6"/>
  <c r="L1065" i="6"/>
  <c r="L1076" i="6"/>
  <c r="L1077" i="6"/>
  <c r="L1089" i="6"/>
  <c r="L1100" i="6"/>
  <c r="L1113" i="6"/>
  <c r="L1122" i="6"/>
  <c r="L1125" i="6"/>
  <c r="L1137" i="6"/>
  <c r="L1149" i="6"/>
  <c r="L1158" i="6"/>
  <c r="L1160" i="6"/>
  <c r="L1161" i="6"/>
  <c r="L1170" i="6"/>
  <c r="L1172" i="6"/>
  <c r="L1173" i="6"/>
  <c r="L1182" i="6"/>
  <c r="L1185" i="6"/>
  <c r="L1196" i="6"/>
  <c r="L1197" i="6"/>
  <c r="L1206" i="6"/>
  <c r="L1208" i="6"/>
  <c r="L1209" i="6"/>
  <c r="L1218" i="6"/>
  <c r="L1221" i="6"/>
  <c r="L1230" i="6"/>
  <c r="L1233" i="6"/>
  <c r="L1242" i="6"/>
  <c r="L1244" i="6"/>
  <c r="L1245" i="6"/>
  <c r="L1254" i="6"/>
  <c r="L1257" i="6"/>
  <c r="L1266" i="6"/>
  <c r="L1268" i="6"/>
  <c r="L1269" i="6"/>
  <c r="L1280" i="6"/>
  <c r="L1281" i="6"/>
  <c r="L1290" i="6"/>
  <c r="L1293" i="6"/>
  <c r="L1302" i="6"/>
  <c r="L1304" i="6"/>
  <c r="L1305" i="6"/>
  <c r="L1314" i="6"/>
  <c r="L1317" i="6"/>
  <c r="L1326" i="6"/>
  <c r="L1329" i="6"/>
  <c r="L1338" i="6"/>
  <c r="L1340" i="6"/>
  <c r="L1341" i="6"/>
  <c r="L1350" i="6"/>
  <c r="L1352" i="6"/>
  <c r="L1353" i="6"/>
  <c r="L1362" i="6"/>
  <c r="L1365" i="6"/>
  <c r="L1374" i="6"/>
  <c r="L1376" i="6"/>
  <c r="L1377" i="6"/>
  <c r="L1386" i="6"/>
  <c r="L1388" i="6"/>
  <c r="L1389" i="6"/>
  <c r="L1398" i="6"/>
  <c r="L1400" i="6"/>
  <c r="L1401" i="6"/>
  <c r="L1410" i="6"/>
  <c r="L1412" i="6"/>
  <c r="L1413" i="6"/>
  <c r="L1422" i="6"/>
  <c r="L1424" i="6"/>
  <c r="L1425" i="6"/>
  <c r="L1434" i="6"/>
  <c r="L1436" i="6"/>
  <c r="L1446" i="6"/>
  <c r="L1448" i="6"/>
  <c r="L1449" i="6"/>
  <c r="L1458" i="6"/>
  <c r="L1460" i="6"/>
  <c r="L1461" i="6"/>
  <c r="L1470" i="6"/>
  <c r="L1472" i="6"/>
  <c r="L1473" i="6"/>
  <c r="L1482" i="6"/>
  <c r="L1485" i="6"/>
  <c r="L1494" i="6"/>
  <c r="L1496" i="6"/>
  <c r="L1497" i="6"/>
  <c r="L1506" i="6"/>
  <c r="L1508" i="6"/>
  <c r="L1509" i="6"/>
  <c r="L1518" i="6"/>
  <c r="L1520" i="6"/>
  <c r="L1521" i="6"/>
  <c r="L1530" i="6"/>
  <c r="L1532" i="6"/>
  <c r="L1533" i="6"/>
  <c r="L1542" i="6"/>
  <c r="L1544" i="6"/>
  <c r="L1545" i="6"/>
  <c r="L1553" i="6"/>
  <c r="L1555" i="6"/>
  <c r="L1565" i="6"/>
  <c r="L1567" i="6"/>
  <c r="L1568" i="6"/>
  <c r="L1577" i="6"/>
  <c r="L1579" i="6"/>
  <c r="L1580" i="6"/>
  <c r="L1588" i="6"/>
  <c r="L1589" i="6"/>
  <c r="L1591" i="6"/>
  <c r="L1592" i="6"/>
  <c r="L1601" i="6"/>
  <c r="L1603" i="6"/>
  <c r="L1604" i="6"/>
  <c r="L1613" i="6"/>
  <c r="L1615" i="6"/>
  <c r="L1616" i="6"/>
  <c r="L1625" i="6"/>
  <c r="L1627" i="6"/>
  <c r="L1628" i="6"/>
  <c r="L1637" i="6"/>
  <c r="L1639" i="6"/>
  <c r="L1640" i="6"/>
  <c r="L1649" i="6"/>
  <c r="L1651" i="6"/>
  <c r="L1652" i="6"/>
  <c r="L1661" i="6"/>
  <c r="L1663" i="6"/>
  <c r="L1664" i="6"/>
  <c r="L1673" i="6"/>
  <c r="L1675" i="6"/>
  <c r="L1676" i="6"/>
  <c r="L1679" i="6"/>
  <c r="L1685" i="6"/>
  <c r="L1687" i="6"/>
  <c r="L1688" i="6"/>
  <c r="L1697" i="6"/>
  <c r="L1699" i="6"/>
  <c r="L1700" i="6"/>
  <c r="L1709" i="6"/>
  <c r="L1711" i="6"/>
  <c r="L1721" i="6"/>
  <c r="L1723" i="6"/>
  <c r="L1724" i="6"/>
  <c r="L1732" i="6"/>
  <c r="L1733" i="6"/>
  <c r="L1735" i="6"/>
  <c r="L1736" i="6"/>
  <c r="L1745" i="6"/>
  <c r="L1747" i="6"/>
  <c r="L1748" i="6"/>
  <c r="L1757" i="6"/>
  <c r="L1759" i="6"/>
  <c r="L1760" i="6"/>
  <c r="L1769" i="6"/>
  <c r="L1771" i="6"/>
  <c r="L1772" i="6"/>
  <c r="L1781" i="6"/>
  <c r="L1783" i="6"/>
  <c r="L1784" i="6"/>
  <c r="L1792" i="6"/>
  <c r="L1793" i="6"/>
  <c r="L1795" i="6"/>
  <c r="L1796" i="6"/>
  <c r="L1805" i="6"/>
  <c r="L1807" i="6"/>
  <c r="L1808" i="6"/>
  <c r="L1816" i="6"/>
  <c r="L1817" i="6"/>
  <c r="L1819" i="6"/>
  <c r="L1820" i="6"/>
  <c r="L1823" i="6"/>
  <c r="L1829" i="6"/>
  <c r="L1831" i="6"/>
  <c r="L1832" i="6"/>
  <c r="L1841" i="6"/>
  <c r="L1843" i="6"/>
  <c r="L1844" i="6"/>
  <c r="L1852" i="6"/>
  <c r="L1854" i="6"/>
  <c r="L1855" i="6"/>
  <c r="L1858" i="6"/>
  <c r="L1863" i="6"/>
  <c r="L1864" i="6"/>
  <c r="L1866" i="6"/>
  <c r="L1867" i="6"/>
  <c r="L1876" i="6"/>
  <c r="L1878" i="6"/>
  <c r="L1879" i="6"/>
  <c r="L1887" i="6"/>
  <c r="L1888" i="6"/>
  <c r="L1890" i="6"/>
  <c r="L1891" i="6"/>
  <c r="L1894" i="6"/>
  <c r="L1899" i="6"/>
  <c r="L1900" i="6"/>
  <c r="L1917" i="6"/>
  <c r="L1918" i="6"/>
  <c r="N31" i="6"/>
  <c r="N35" i="6"/>
  <c r="N36" i="6"/>
  <c r="N38" i="6"/>
  <c r="N39" i="6"/>
  <c r="N43" i="6"/>
  <c r="N47" i="6"/>
  <c r="N48" i="6"/>
  <c r="N50" i="6"/>
  <c r="N51" i="6"/>
  <c r="N55" i="6"/>
  <c r="N59" i="6"/>
  <c r="N60" i="6"/>
  <c r="N62" i="6"/>
  <c r="N63" i="6"/>
  <c r="N67" i="6"/>
  <c r="N72" i="6"/>
  <c r="N74" i="6"/>
  <c r="N75" i="6"/>
  <c r="N79" i="6"/>
  <c r="N83" i="6"/>
  <c r="N84" i="6"/>
  <c r="N86" i="6"/>
  <c r="N87" i="6"/>
  <c r="N91" i="6"/>
  <c r="N95" i="6"/>
  <c r="N96" i="6"/>
  <c r="N98" i="6"/>
  <c r="N99" i="6"/>
  <c r="N103" i="6"/>
  <c r="N107" i="6"/>
  <c r="N108" i="6"/>
  <c r="N110" i="6"/>
  <c r="N111" i="6"/>
  <c r="N115" i="6"/>
  <c r="N119" i="6"/>
  <c r="N120" i="6"/>
  <c r="N122" i="6"/>
  <c r="N123" i="6"/>
  <c r="N125" i="6"/>
  <c r="N127" i="6"/>
  <c r="N131" i="6"/>
  <c r="N132" i="6"/>
  <c r="N134" i="6"/>
  <c r="N135" i="6"/>
  <c r="N138" i="6"/>
  <c r="N139" i="6"/>
  <c r="N143" i="6"/>
  <c r="N144" i="6"/>
  <c r="N146" i="6"/>
  <c r="N147" i="6"/>
  <c r="N151" i="6"/>
  <c r="N155" i="6"/>
  <c r="N156" i="6"/>
  <c r="N158" i="6"/>
  <c r="N159" i="6"/>
  <c r="N163" i="6"/>
  <c r="N167" i="6"/>
  <c r="N168" i="6"/>
  <c r="N170" i="6"/>
  <c r="N171" i="6"/>
  <c r="N175" i="6"/>
  <c r="N179" i="6"/>
  <c r="N180" i="6"/>
  <c r="N182" i="6"/>
  <c r="N183" i="6"/>
  <c r="N187" i="6"/>
  <c r="N191" i="6"/>
  <c r="N192" i="6"/>
  <c r="N194" i="6"/>
  <c r="N195" i="6"/>
  <c r="N198" i="6"/>
  <c r="N199" i="6"/>
  <c r="N203" i="6"/>
  <c r="N204" i="6"/>
  <c r="N206" i="6"/>
  <c r="N207" i="6"/>
  <c r="N211" i="6"/>
  <c r="N215" i="6"/>
  <c r="N216" i="6"/>
  <c r="N218" i="6"/>
  <c r="N219" i="6"/>
  <c r="N223" i="6"/>
  <c r="N227" i="6"/>
  <c r="N230" i="6"/>
  <c r="N231" i="6"/>
  <c r="N235" i="6"/>
  <c r="N239" i="6"/>
  <c r="N240" i="6"/>
  <c r="N242" i="6"/>
  <c r="N243" i="6"/>
  <c r="N247" i="6"/>
  <c r="N252" i="6"/>
  <c r="N254" i="6"/>
  <c r="N255" i="6"/>
  <c r="N259" i="6"/>
  <c r="N263" i="6"/>
  <c r="N264" i="6"/>
  <c r="N266" i="6"/>
  <c r="N267" i="6"/>
  <c r="N269" i="6"/>
  <c r="N271" i="6"/>
  <c r="N275" i="6"/>
  <c r="N276" i="6"/>
  <c r="N278" i="6"/>
  <c r="N279" i="6"/>
  <c r="N282" i="6"/>
  <c r="N283" i="6"/>
  <c r="N287" i="6"/>
  <c r="N288" i="6"/>
  <c r="N290" i="6"/>
  <c r="N291" i="6"/>
  <c r="N295" i="6"/>
  <c r="N299" i="6"/>
  <c r="N300" i="6"/>
  <c r="N302" i="6"/>
  <c r="N303" i="6"/>
  <c r="N307" i="6"/>
  <c r="N311" i="6"/>
  <c r="N312" i="6"/>
  <c r="N314" i="6"/>
  <c r="N315" i="6"/>
  <c r="N319" i="6"/>
  <c r="N323" i="6"/>
  <c r="N324" i="6"/>
  <c r="N326" i="6"/>
  <c r="N327" i="6"/>
  <c r="N331" i="6"/>
  <c r="N335" i="6"/>
  <c r="N336" i="6"/>
  <c r="N338" i="6"/>
  <c r="N339" i="6"/>
  <c r="N343" i="6"/>
  <c r="N347" i="6"/>
  <c r="N1903" i="6"/>
  <c r="N349" i="6"/>
  <c r="N350" i="6"/>
  <c r="N355" i="6"/>
  <c r="N358" i="6"/>
  <c r="N359" i="6"/>
  <c r="N361" i="6"/>
  <c r="N362" i="6"/>
  <c r="N367" i="6"/>
  <c r="N370" i="6"/>
  <c r="N371" i="6"/>
  <c r="N373" i="6"/>
  <c r="N374" i="6"/>
  <c r="N377" i="6"/>
  <c r="N379" i="6"/>
  <c r="N383" i="6"/>
  <c r="N385" i="6"/>
  <c r="N386" i="6"/>
  <c r="N390" i="6"/>
  <c r="N391" i="6"/>
  <c r="N394" i="6"/>
  <c r="N395" i="6"/>
  <c r="N397" i="6"/>
  <c r="N398" i="6"/>
  <c r="N400" i="6"/>
  <c r="N403" i="6"/>
  <c r="N406" i="6"/>
  <c r="N407" i="6"/>
  <c r="N409" i="6"/>
  <c r="N410" i="6"/>
  <c r="N413" i="6"/>
  <c r="N415" i="6"/>
  <c r="N418" i="6"/>
  <c r="N419" i="6"/>
  <c r="N421" i="6"/>
  <c r="N422" i="6"/>
  <c r="N426" i="6"/>
  <c r="N427" i="6"/>
  <c r="N430" i="6"/>
  <c r="N431" i="6"/>
  <c r="N433" i="6"/>
  <c r="N434" i="6"/>
  <c r="N439" i="6"/>
  <c r="N442" i="6"/>
  <c r="N443" i="6"/>
  <c r="N445" i="6"/>
  <c r="N446" i="6"/>
  <c r="N451" i="6"/>
  <c r="N454" i="6"/>
  <c r="N455" i="6"/>
  <c r="N457" i="6"/>
  <c r="N458" i="6"/>
  <c r="N463" i="6"/>
  <c r="N466" i="6"/>
  <c r="N467" i="6"/>
  <c r="N469" i="6"/>
  <c r="N470" i="6"/>
  <c r="N473" i="6"/>
  <c r="N475" i="6"/>
  <c r="N478" i="6"/>
  <c r="N479" i="6"/>
  <c r="N481" i="6"/>
  <c r="N482" i="6"/>
  <c r="N487" i="6"/>
  <c r="N490" i="6"/>
  <c r="N491" i="6"/>
  <c r="N493" i="6"/>
  <c r="N494" i="6"/>
  <c r="N499" i="6"/>
  <c r="N502" i="6"/>
  <c r="N503" i="6"/>
  <c r="N505" i="6"/>
  <c r="N506" i="6"/>
  <c r="N513" i="6"/>
  <c r="N514" i="6"/>
  <c r="N516" i="6"/>
  <c r="N517" i="6"/>
  <c r="N1907" i="6"/>
  <c r="N521" i="6"/>
  <c r="N522" i="6"/>
  <c r="N524" i="6"/>
  <c r="N525" i="6"/>
  <c r="N529" i="6"/>
  <c r="N533" i="6"/>
  <c r="N534" i="6"/>
  <c r="N536" i="6"/>
  <c r="N537" i="6"/>
  <c r="N540" i="6"/>
  <c r="N541" i="6"/>
  <c r="N545" i="6"/>
  <c r="N546" i="6"/>
  <c r="N548" i="6"/>
  <c r="N549" i="6"/>
  <c r="N553" i="6"/>
  <c r="N557" i="6"/>
  <c r="N558" i="6"/>
  <c r="N560" i="6"/>
  <c r="N561" i="6"/>
  <c r="N565" i="6"/>
  <c r="N569" i="6"/>
  <c r="N570" i="6"/>
  <c r="N572" i="6"/>
  <c r="N573" i="6"/>
  <c r="N577" i="6"/>
  <c r="N581" i="6"/>
  <c r="N582" i="6"/>
  <c r="N584" i="6"/>
  <c r="N585" i="6"/>
  <c r="N589" i="6"/>
  <c r="N593" i="6"/>
  <c r="N594" i="6"/>
  <c r="N596" i="6"/>
  <c r="N597" i="6"/>
  <c r="N601" i="6"/>
  <c r="N605" i="6"/>
  <c r="N606" i="6"/>
  <c r="N608" i="6"/>
  <c r="N609" i="6"/>
  <c r="N613" i="6"/>
  <c r="N617" i="6"/>
  <c r="N620" i="6"/>
  <c r="N621" i="6"/>
  <c r="N625" i="6"/>
  <c r="N629" i="6"/>
  <c r="N630" i="6"/>
  <c r="N632" i="6"/>
  <c r="N633" i="6"/>
  <c r="N637" i="6"/>
  <c r="N641" i="6"/>
  <c r="N642" i="6"/>
  <c r="N644" i="6"/>
  <c r="N645" i="6"/>
  <c r="N649" i="6"/>
  <c r="N653" i="6"/>
  <c r="N654" i="6"/>
  <c r="N656" i="6"/>
  <c r="N657" i="6"/>
  <c r="N661" i="6"/>
  <c r="N665" i="6"/>
  <c r="N666" i="6"/>
  <c r="N668" i="6"/>
  <c r="N669" i="6"/>
  <c r="N673" i="6"/>
  <c r="N677" i="6"/>
  <c r="N678" i="6"/>
  <c r="N680" i="6"/>
  <c r="N681" i="6"/>
  <c r="N684" i="6"/>
  <c r="N685" i="6"/>
  <c r="N689" i="6"/>
  <c r="N690" i="6"/>
  <c r="N692" i="6"/>
  <c r="N693" i="6"/>
  <c r="N697" i="6"/>
  <c r="N701" i="6"/>
  <c r="N704" i="6"/>
  <c r="N705" i="6"/>
  <c r="N709" i="6"/>
  <c r="N713" i="6"/>
  <c r="N714" i="6"/>
  <c r="N716" i="6"/>
  <c r="N717" i="6"/>
  <c r="N721" i="6"/>
  <c r="N725" i="6"/>
  <c r="N726" i="6"/>
  <c r="N728" i="6"/>
  <c r="N729" i="6"/>
  <c r="N733" i="6"/>
  <c r="N737" i="6"/>
  <c r="N738" i="6"/>
  <c r="N740" i="6"/>
  <c r="N741" i="6"/>
  <c r="N745" i="6"/>
  <c r="N749" i="6"/>
  <c r="N750" i="6"/>
  <c r="N752" i="6"/>
  <c r="N753" i="6"/>
  <c r="N757" i="6"/>
  <c r="N761" i="6"/>
  <c r="N762" i="6"/>
  <c r="N764" i="6"/>
  <c r="N765" i="6"/>
  <c r="N769" i="6"/>
  <c r="N773" i="6"/>
  <c r="N774" i="6"/>
  <c r="N776" i="6"/>
  <c r="N777" i="6"/>
  <c r="N781" i="6"/>
  <c r="N785" i="6"/>
  <c r="N786" i="6"/>
  <c r="N788" i="6"/>
  <c r="N789" i="6"/>
  <c r="N793" i="6"/>
  <c r="N797" i="6"/>
  <c r="N798" i="6"/>
  <c r="N800" i="6"/>
  <c r="N801" i="6"/>
  <c r="N1912" i="6"/>
  <c r="N805" i="6"/>
  <c r="N806" i="6"/>
  <c r="N808" i="6"/>
  <c r="N809" i="6"/>
  <c r="N811" i="6"/>
  <c r="N817" i="6"/>
  <c r="N818" i="6"/>
  <c r="N820" i="6"/>
  <c r="N821" i="6"/>
  <c r="N823" i="6"/>
  <c r="N829" i="6"/>
  <c r="N830" i="6"/>
  <c r="N832" i="6"/>
  <c r="N833" i="6"/>
  <c r="N835" i="6"/>
  <c r="N841" i="6"/>
  <c r="N842" i="6"/>
  <c r="N844" i="6"/>
  <c r="N845" i="6"/>
  <c r="N847" i="6"/>
  <c r="N853" i="6"/>
  <c r="N854" i="6"/>
  <c r="N856" i="6"/>
  <c r="N857" i="6"/>
  <c r="N859" i="6"/>
  <c r="N865" i="6"/>
  <c r="N866" i="6"/>
  <c r="N868" i="6"/>
  <c r="N869" i="6"/>
  <c r="N871" i="6"/>
  <c r="N872" i="6"/>
  <c r="N877" i="6"/>
  <c r="N878" i="6"/>
  <c r="N880" i="6"/>
  <c r="N881" i="6"/>
  <c r="N883" i="6"/>
  <c r="N884" i="6"/>
  <c r="N889" i="6"/>
  <c r="N890" i="6"/>
  <c r="N892" i="6"/>
  <c r="N893" i="6"/>
  <c r="N895" i="6"/>
  <c r="N897" i="6"/>
  <c r="N901" i="6"/>
  <c r="N902" i="6"/>
  <c r="N904" i="6"/>
  <c r="N905" i="6"/>
  <c r="N907" i="6"/>
  <c r="N910" i="6"/>
  <c r="N913" i="6"/>
  <c r="N914" i="6"/>
  <c r="N916" i="6"/>
  <c r="N917" i="6"/>
  <c r="N919" i="6"/>
  <c r="N925" i="6"/>
  <c r="N926" i="6"/>
  <c r="N928" i="6"/>
  <c r="N929" i="6"/>
  <c r="N931" i="6"/>
  <c r="N1914" i="6"/>
  <c r="N936" i="6"/>
  <c r="N938" i="6"/>
  <c r="N939" i="6"/>
  <c r="N943" i="6"/>
  <c r="N947" i="6"/>
  <c r="N948" i="6"/>
  <c r="N950" i="6"/>
  <c r="N951" i="6"/>
  <c r="N954" i="6"/>
  <c r="N955" i="6"/>
  <c r="N959" i="6"/>
  <c r="N960" i="6"/>
  <c r="N962" i="6"/>
  <c r="N963" i="6"/>
  <c r="N967" i="6"/>
  <c r="N971" i="6"/>
  <c r="N972" i="6"/>
  <c r="N974" i="6"/>
  <c r="N975" i="6"/>
  <c r="N979" i="6"/>
  <c r="N983" i="6"/>
  <c r="N984" i="6"/>
  <c r="N986" i="6"/>
  <c r="N987" i="6"/>
  <c r="N991" i="6"/>
  <c r="N995" i="6"/>
  <c r="N996" i="6"/>
  <c r="N998" i="6"/>
  <c r="N999" i="6"/>
  <c r="N1001" i="6"/>
  <c r="N1003" i="6"/>
  <c r="N1007" i="6"/>
  <c r="N1008" i="6"/>
  <c r="N1010" i="6"/>
  <c r="N1011" i="6"/>
  <c r="N1014" i="6"/>
  <c r="N1015" i="6"/>
  <c r="N1019" i="6"/>
  <c r="N1020" i="6"/>
  <c r="N1022" i="6"/>
  <c r="N1023" i="6"/>
  <c r="N1027" i="6"/>
  <c r="N1028" i="6"/>
  <c r="N1031" i="6"/>
  <c r="N1032" i="6"/>
  <c r="N1034" i="6"/>
  <c r="N1035" i="6"/>
  <c r="N1038" i="6"/>
  <c r="N1039" i="6"/>
  <c r="N1043" i="6"/>
  <c r="N1044" i="6"/>
  <c r="N1046" i="6"/>
  <c r="N1047" i="6"/>
  <c r="N1051" i="6"/>
  <c r="N1055" i="6"/>
  <c r="N1056" i="6"/>
  <c r="N1058" i="6"/>
  <c r="N1059" i="6"/>
  <c r="N1063" i="6"/>
  <c r="N1067" i="6"/>
  <c r="N1068" i="6"/>
  <c r="N1070" i="6"/>
  <c r="N1071" i="6"/>
  <c r="N1075" i="6"/>
  <c r="N1079" i="6"/>
  <c r="N1080" i="6"/>
  <c r="N1082" i="6"/>
  <c r="N1083" i="6"/>
  <c r="N1087" i="6"/>
  <c r="N1091" i="6"/>
  <c r="N1092" i="6"/>
  <c r="N1094" i="6"/>
  <c r="N1095" i="6"/>
  <c r="N1099" i="6"/>
  <c r="N1103" i="6"/>
  <c r="N1104" i="6"/>
  <c r="N1106" i="6"/>
  <c r="N1107" i="6"/>
  <c r="N1111" i="6"/>
  <c r="N1116" i="6"/>
  <c r="N1118" i="6"/>
  <c r="N1119" i="6"/>
  <c r="N1123" i="6"/>
  <c r="N1127" i="6"/>
  <c r="N1128" i="6"/>
  <c r="N1130" i="6"/>
  <c r="N1131" i="6"/>
  <c r="N1134" i="6"/>
  <c r="N1135" i="6"/>
  <c r="N1140" i="6"/>
  <c r="N1142" i="6"/>
  <c r="N1143" i="6"/>
  <c r="N1145" i="6"/>
  <c r="N1147" i="6"/>
  <c r="N1151" i="6"/>
  <c r="N1152" i="6"/>
  <c r="N1154" i="6"/>
  <c r="N1155" i="6"/>
  <c r="N1158" i="6"/>
  <c r="N1159" i="6"/>
  <c r="N1163" i="6"/>
  <c r="N1164" i="6"/>
  <c r="N1166" i="6"/>
  <c r="N1167" i="6"/>
  <c r="N1170" i="6"/>
  <c r="N1171" i="6"/>
  <c r="N1172" i="6"/>
  <c r="N1175" i="6"/>
  <c r="N1176" i="6"/>
  <c r="N1178" i="6"/>
  <c r="N1179" i="6"/>
  <c r="N1182" i="6"/>
  <c r="N1184" i="6"/>
  <c r="N1187" i="6"/>
  <c r="N1188" i="6"/>
  <c r="N1190" i="6"/>
  <c r="N1191" i="6"/>
  <c r="N1194" i="6"/>
  <c r="N1196" i="6"/>
  <c r="N1199" i="6"/>
  <c r="N1200" i="6"/>
  <c r="N1202" i="6"/>
  <c r="N1203" i="6"/>
  <c r="N1206" i="6"/>
  <c r="N1211" i="6"/>
  <c r="N1212" i="6"/>
  <c r="N1214" i="6"/>
  <c r="N1215" i="6"/>
  <c r="N1218" i="6"/>
  <c r="N1223" i="6"/>
  <c r="N1224" i="6"/>
  <c r="N1226" i="6"/>
  <c r="N1227" i="6"/>
  <c r="N1230" i="6"/>
  <c r="N1235" i="6"/>
  <c r="N1236" i="6"/>
  <c r="N1238" i="6"/>
  <c r="N1239" i="6"/>
  <c r="N1242" i="6"/>
  <c r="N1247" i="6"/>
  <c r="N1248" i="6"/>
  <c r="N1250" i="6"/>
  <c r="N1251" i="6"/>
  <c r="N1254" i="6"/>
  <c r="N1259" i="6"/>
  <c r="N1260" i="6"/>
  <c r="N1262" i="6"/>
  <c r="N1263" i="6"/>
  <c r="N1266" i="6"/>
  <c r="N1271" i="6"/>
  <c r="N1272" i="6"/>
  <c r="N1274" i="6"/>
  <c r="N1275" i="6"/>
  <c r="N1278" i="6"/>
  <c r="N1284" i="6"/>
  <c r="N1286" i="6"/>
  <c r="N1287" i="6"/>
  <c r="N1290" i="6"/>
  <c r="N1295" i="6"/>
  <c r="N1296" i="6"/>
  <c r="N1298" i="6"/>
  <c r="N1299" i="6"/>
  <c r="N1302" i="6"/>
  <c r="N1307" i="6"/>
  <c r="N1308" i="6"/>
  <c r="N1310" i="6"/>
  <c r="N1311" i="6"/>
  <c r="N1314" i="6"/>
  <c r="N1319" i="6"/>
  <c r="N1320" i="6"/>
  <c r="N1322" i="6"/>
  <c r="N1323" i="6"/>
  <c r="N1326" i="6"/>
  <c r="N1331" i="6"/>
  <c r="N1332" i="6"/>
  <c r="N1334" i="6"/>
  <c r="N1335" i="6"/>
  <c r="N1338" i="6"/>
  <c r="N1343" i="6"/>
  <c r="N1344" i="6"/>
  <c r="N1346" i="6"/>
  <c r="N1347" i="6"/>
  <c r="N1350" i="6"/>
  <c r="N1355" i="6"/>
  <c r="N1356" i="6"/>
  <c r="N1358" i="6"/>
  <c r="N1359" i="6"/>
  <c r="N1362" i="6"/>
  <c r="N1367" i="6"/>
  <c r="N1368" i="6"/>
  <c r="N1370" i="6"/>
  <c r="N1371" i="6"/>
  <c r="N1374" i="6"/>
  <c r="N1379" i="6"/>
  <c r="N1380" i="6"/>
  <c r="N1382" i="6"/>
  <c r="N1383" i="6"/>
  <c r="N1386" i="6"/>
  <c r="N1391" i="6"/>
  <c r="N1392" i="6"/>
  <c r="N1394" i="6"/>
  <c r="N1395" i="6"/>
  <c r="N1398" i="6"/>
  <c r="N1403" i="6"/>
  <c r="N1404" i="6"/>
  <c r="N1407" i="6"/>
  <c r="N1410" i="6"/>
  <c r="N1415" i="6"/>
  <c r="N1416" i="6"/>
  <c r="N1418" i="6"/>
  <c r="N1419" i="6"/>
  <c r="N1422" i="6"/>
  <c r="N1427" i="6"/>
  <c r="N1428" i="6"/>
  <c r="N1430" i="6"/>
  <c r="N1431" i="6"/>
  <c r="N1434" i="6"/>
  <c r="N1439" i="6"/>
  <c r="N1440" i="6"/>
  <c r="N1442" i="6"/>
  <c r="N1443" i="6"/>
  <c r="N1446" i="6"/>
  <c r="N1451" i="6"/>
  <c r="N1452" i="6"/>
  <c r="N1454" i="6"/>
  <c r="N1455" i="6"/>
  <c r="N1458" i="6"/>
  <c r="N1463" i="6"/>
  <c r="N1464" i="6"/>
  <c r="N1466" i="6"/>
  <c r="N1467" i="6"/>
  <c r="N1470" i="6"/>
  <c r="N1475" i="6"/>
  <c r="N1476" i="6"/>
  <c r="N1479" i="6"/>
  <c r="N1482" i="6"/>
  <c r="N1488" i="6"/>
  <c r="N1490" i="6"/>
  <c r="N1491" i="6"/>
  <c r="N1494" i="6"/>
  <c r="N1500" i="6"/>
  <c r="N1502" i="6"/>
  <c r="N1503" i="6"/>
  <c r="N1506" i="6"/>
  <c r="N1511" i="6"/>
  <c r="N1512" i="6"/>
  <c r="N1515" i="6"/>
  <c r="N1518" i="6"/>
  <c r="N1523" i="6"/>
  <c r="N1524" i="6"/>
  <c r="N1526" i="6"/>
  <c r="N1527" i="6"/>
  <c r="N1530" i="6"/>
  <c r="N1535" i="6"/>
  <c r="N1536" i="6"/>
  <c r="N1538" i="6"/>
  <c r="N1539" i="6"/>
  <c r="N1542" i="6"/>
  <c r="N1547" i="6"/>
  <c r="N1548" i="6"/>
  <c r="N1915" i="6"/>
  <c r="N1550" i="6"/>
  <c r="N1553" i="6"/>
  <c r="N1558" i="6"/>
  <c r="N1559" i="6"/>
  <c r="N1561" i="6"/>
  <c r="N1562" i="6"/>
  <c r="N1565" i="6"/>
  <c r="N1570" i="6"/>
  <c r="N1571" i="6"/>
  <c r="N1573" i="6"/>
  <c r="N1574" i="6"/>
  <c r="N1577" i="6"/>
  <c r="N1582" i="6"/>
  <c r="N1583" i="6"/>
  <c r="N1585" i="6"/>
  <c r="N1586" i="6"/>
  <c r="N1589" i="6"/>
  <c r="N1594" i="6"/>
  <c r="N1595" i="6"/>
  <c r="N1597" i="6"/>
  <c r="N1598" i="6"/>
  <c r="N1601" i="6"/>
  <c r="N1606" i="6"/>
  <c r="N1607" i="6"/>
  <c r="N1609" i="6"/>
  <c r="N1610" i="6"/>
  <c r="N1613" i="6"/>
  <c r="N1619" i="6"/>
  <c r="N1621" i="6"/>
  <c r="N1622" i="6"/>
  <c r="N1625" i="6"/>
  <c r="N1631" i="6"/>
  <c r="N1633" i="6"/>
  <c r="N1634" i="6"/>
  <c r="N1637" i="6"/>
  <c r="N1642" i="6"/>
  <c r="N1643" i="6"/>
  <c r="N1645" i="6"/>
  <c r="N1646" i="6"/>
  <c r="N1649" i="6"/>
  <c r="N1654" i="6"/>
  <c r="N1655" i="6"/>
  <c r="N1657" i="6"/>
  <c r="N1658" i="6"/>
  <c r="N1661" i="6"/>
  <c r="N1667" i="6"/>
  <c r="N1669" i="6"/>
  <c r="N1670" i="6"/>
  <c r="N1673" i="6"/>
  <c r="N1678" i="6"/>
  <c r="N1679" i="6"/>
  <c r="N1681" i="6"/>
  <c r="N1682" i="6"/>
  <c r="N1685" i="6"/>
  <c r="N1690" i="6"/>
  <c r="N1693" i="6"/>
  <c r="N1694" i="6"/>
  <c r="N1697" i="6"/>
  <c r="N1703" i="6"/>
  <c r="N1705" i="6"/>
  <c r="N1706" i="6"/>
  <c r="N1709" i="6"/>
  <c r="N1714" i="6"/>
  <c r="N1715" i="6"/>
  <c r="N1717" i="6"/>
  <c r="N1718" i="6"/>
  <c r="N1721" i="6"/>
  <c r="N1726" i="6"/>
  <c r="N1727" i="6"/>
  <c r="N1729" i="6"/>
  <c r="N1730" i="6"/>
  <c r="N1733" i="6"/>
  <c r="N1739" i="6"/>
  <c r="N1741" i="6"/>
  <c r="N1742" i="6"/>
  <c r="N1745" i="6"/>
  <c r="N1750" i="6"/>
  <c r="N1751" i="6"/>
  <c r="N1753" i="6"/>
  <c r="N1754" i="6"/>
  <c r="N1757" i="6"/>
  <c r="N1762" i="6"/>
  <c r="N1763" i="6"/>
  <c r="N1765" i="6"/>
  <c r="N1766" i="6"/>
  <c r="N1769" i="6"/>
  <c r="N1774" i="6"/>
  <c r="N1775" i="6"/>
  <c r="N1777" i="6"/>
  <c r="N1778" i="6"/>
  <c r="N1781" i="6"/>
  <c r="N1786" i="6"/>
  <c r="N1789" i="6"/>
  <c r="N1790" i="6"/>
  <c r="N1793" i="6"/>
  <c r="N1798" i="6"/>
  <c r="N1799" i="6"/>
  <c r="N1801" i="6"/>
  <c r="N1802" i="6"/>
  <c r="N1805" i="6"/>
  <c r="N1811" i="6"/>
  <c r="N1813" i="6"/>
  <c r="N1814" i="6"/>
  <c r="N1817" i="6"/>
  <c r="N1822" i="6"/>
  <c r="N1823" i="6"/>
  <c r="N1825" i="6"/>
  <c r="N1826" i="6"/>
  <c r="N1829" i="6"/>
  <c r="N1835" i="6"/>
  <c r="N1837" i="6"/>
  <c r="N1838" i="6"/>
  <c r="N1841" i="6"/>
  <c r="N1845" i="6"/>
  <c r="N1846" i="6"/>
  <c r="N1848" i="6"/>
  <c r="N1849" i="6"/>
  <c r="N1852" i="6"/>
  <c r="N1853" i="6"/>
  <c r="N1857" i="6"/>
  <c r="N1858" i="6"/>
  <c r="N1860" i="6"/>
  <c r="N1861" i="6"/>
  <c r="N1864" i="6"/>
  <c r="N1869" i="6"/>
  <c r="N1870" i="6"/>
  <c r="N1872" i="6"/>
  <c r="N1873" i="6"/>
  <c r="N1876" i="6"/>
  <c r="N1881" i="6"/>
  <c r="N1884" i="6"/>
  <c r="N1885" i="6"/>
  <c r="N1888" i="6"/>
  <c r="N1889" i="6"/>
  <c r="N1893" i="6"/>
  <c r="N1894" i="6"/>
  <c r="N1896" i="6"/>
  <c r="N1897" i="6"/>
  <c r="N1900" i="6"/>
  <c r="N1901" i="6"/>
  <c r="I37" i="6"/>
  <c r="I49" i="6"/>
  <c r="I61" i="6"/>
  <c r="I73" i="6"/>
  <c r="I85" i="6"/>
  <c r="I94" i="6"/>
  <c r="I97" i="6"/>
  <c r="I106" i="6"/>
  <c r="I109" i="6"/>
  <c r="I118" i="6"/>
  <c r="I121" i="6"/>
  <c r="I130" i="6"/>
  <c r="I133" i="6"/>
  <c r="I142" i="6"/>
  <c r="I145" i="6"/>
  <c r="I154" i="6"/>
  <c r="I157" i="6"/>
  <c r="I166" i="6"/>
  <c r="I169" i="6"/>
  <c r="I178" i="6"/>
  <c r="I181" i="6"/>
  <c r="I190" i="6"/>
  <c r="I193" i="6"/>
  <c r="I202" i="6"/>
  <c r="I205" i="6"/>
  <c r="I214" i="6"/>
  <c r="I217" i="6"/>
  <c r="I226" i="6"/>
  <c r="I229" i="6"/>
  <c r="I238" i="6"/>
  <c r="I241" i="6"/>
  <c r="I250" i="6"/>
  <c r="I253" i="6"/>
  <c r="I262" i="6"/>
  <c r="I265" i="6"/>
  <c r="I274" i="6"/>
  <c r="I277" i="6"/>
  <c r="I286" i="6"/>
  <c r="I289" i="6"/>
  <c r="I298" i="6"/>
  <c r="I301" i="6"/>
  <c r="I310" i="6"/>
  <c r="I313" i="6"/>
  <c r="I322" i="6"/>
  <c r="I325" i="6"/>
  <c r="I334" i="6"/>
  <c r="I337" i="6"/>
  <c r="I346" i="6"/>
  <c r="I348" i="6"/>
  <c r="I357" i="6"/>
  <c r="I360" i="6"/>
  <c r="I369" i="6"/>
  <c r="I372" i="6"/>
  <c r="I381" i="6"/>
  <c r="I384" i="6"/>
  <c r="I393" i="6"/>
  <c r="I396" i="6"/>
  <c r="I405" i="6"/>
  <c r="I408" i="6"/>
  <c r="I417" i="6"/>
  <c r="I420" i="6"/>
  <c r="I429" i="6"/>
  <c r="I432" i="6"/>
  <c r="I441" i="6"/>
  <c r="I444" i="6"/>
  <c r="I450" i="6"/>
  <c r="I453" i="6"/>
  <c r="I456" i="6"/>
  <c r="I462" i="6"/>
  <c r="I465" i="6"/>
  <c r="I468" i="6"/>
  <c r="I474" i="6"/>
  <c r="I477" i="6"/>
  <c r="I480" i="6"/>
  <c r="I486" i="6"/>
  <c r="I489" i="6"/>
  <c r="I492" i="6"/>
  <c r="I498" i="6"/>
  <c r="I501" i="6"/>
  <c r="I504" i="6"/>
  <c r="I1904" i="6"/>
  <c r="I509" i="6"/>
  <c r="I512" i="6"/>
  <c r="I515" i="6"/>
  <c r="I1905" i="6"/>
  <c r="I1906" i="6"/>
  <c r="I520" i="6"/>
  <c r="I523" i="6"/>
  <c r="I529" i="6"/>
  <c r="I532" i="6"/>
  <c r="I535" i="6"/>
  <c r="I541" i="6"/>
  <c r="I543" i="6"/>
  <c r="I544" i="6"/>
  <c r="I547" i="6"/>
  <c r="I553" i="6"/>
  <c r="I555" i="6"/>
  <c r="I567" i="6"/>
  <c r="I568" i="6"/>
  <c r="I577" i="6"/>
  <c r="I579" i="6"/>
  <c r="I591" i="6"/>
  <c r="I592" i="6"/>
  <c r="I595" i="6"/>
  <c r="I603" i="6"/>
  <c r="I604" i="6"/>
  <c r="I607" i="6"/>
  <c r="I613" i="6"/>
  <c r="I615" i="6"/>
  <c r="I616" i="6"/>
  <c r="I619" i="6"/>
  <c r="I627" i="6"/>
  <c r="I628" i="6"/>
  <c r="I631" i="6"/>
  <c r="I639" i="6"/>
  <c r="I640" i="6"/>
  <c r="I643" i="6"/>
  <c r="I651" i="6"/>
  <c r="I652" i="6"/>
  <c r="I655" i="6"/>
  <c r="I661" i="6"/>
  <c r="I663" i="6"/>
  <c r="I664" i="6"/>
  <c r="I667" i="6"/>
  <c r="I673" i="6"/>
  <c r="I675" i="6"/>
  <c r="I676" i="6"/>
  <c r="I679" i="6"/>
  <c r="I685" i="6"/>
  <c r="I687" i="6"/>
  <c r="I688" i="6"/>
  <c r="I691" i="6"/>
  <c r="I697" i="6"/>
  <c r="I699" i="6"/>
  <c r="I700" i="6"/>
  <c r="I703" i="6"/>
  <c r="I709" i="6"/>
  <c r="I711" i="6"/>
  <c r="I712" i="6"/>
  <c r="I715" i="6"/>
  <c r="I721" i="6"/>
  <c r="I723" i="6"/>
  <c r="I724" i="6"/>
  <c r="I727" i="6"/>
  <c r="I733" i="6"/>
  <c r="I735" i="6"/>
  <c r="I736" i="6"/>
  <c r="I739" i="6"/>
  <c r="I745" i="6"/>
  <c r="I747" i="6"/>
  <c r="I748" i="6"/>
  <c r="I751" i="6"/>
  <c r="I757" i="6"/>
  <c r="I759" i="6"/>
  <c r="I760" i="6"/>
  <c r="I763" i="6"/>
  <c r="I769" i="6"/>
  <c r="I771" i="6"/>
  <c r="I772" i="6"/>
  <c r="I775" i="6"/>
  <c r="I781" i="6"/>
  <c r="I783" i="6"/>
  <c r="I784" i="6"/>
  <c r="I787" i="6"/>
  <c r="I793" i="6"/>
  <c r="I795" i="6"/>
  <c r="I796" i="6"/>
  <c r="I799" i="6"/>
  <c r="I1910" i="6"/>
  <c r="I1911" i="6"/>
  <c r="I1912" i="6"/>
  <c r="I803" i="6"/>
  <c r="I804" i="6"/>
  <c r="I807" i="6"/>
  <c r="I813" i="6"/>
  <c r="I815" i="6"/>
  <c r="I816" i="6"/>
  <c r="I819" i="6"/>
  <c r="I825" i="6"/>
  <c r="I827" i="6"/>
  <c r="I828" i="6"/>
  <c r="I831" i="6"/>
  <c r="I837" i="6"/>
  <c r="I839" i="6"/>
  <c r="I840" i="6"/>
  <c r="I843" i="6"/>
  <c r="I849" i="6"/>
  <c r="I851" i="6"/>
  <c r="I852" i="6"/>
  <c r="I855" i="6"/>
  <c r="I861" i="6"/>
  <c r="I863" i="6"/>
  <c r="I864" i="6"/>
  <c r="I867" i="6"/>
  <c r="I873" i="6"/>
  <c r="I875" i="6"/>
  <c r="I876" i="6"/>
  <c r="I879" i="6"/>
  <c r="I885" i="6"/>
  <c r="I887" i="6"/>
  <c r="I888" i="6"/>
  <c r="I891" i="6"/>
  <c r="I897" i="6"/>
  <c r="I899" i="6"/>
  <c r="I909" i="6"/>
  <c r="I911" i="6"/>
  <c r="I912" i="6"/>
  <c r="I915" i="6"/>
  <c r="I923" i="6"/>
  <c r="I924" i="6"/>
  <c r="I927" i="6"/>
  <c r="I933" i="6"/>
  <c r="I935" i="6"/>
  <c r="I1913" i="6"/>
  <c r="I937" i="6"/>
  <c r="I943" i="6"/>
  <c r="I945" i="6"/>
  <c r="I946" i="6"/>
  <c r="I949" i="6"/>
  <c r="I955" i="6"/>
  <c r="I957" i="6"/>
  <c r="I958" i="6"/>
  <c r="I961" i="6"/>
  <c r="I966" i="6"/>
  <c r="I967" i="6"/>
  <c r="I969" i="6"/>
  <c r="I970" i="6"/>
  <c r="I973" i="6"/>
  <c r="I979" i="6"/>
  <c r="I981" i="6"/>
  <c r="I982" i="6"/>
  <c r="I985" i="6"/>
  <c r="I991" i="6"/>
  <c r="I993" i="6"/>
  <c r="I994" i="6"/>
  <c r="I997" i="6"/>
  <c r="I1002" i="6"/>
  <c r="I1005" i="6"/>
  <c r="I1006" i="6"/>
  <c r="I1009" i="6"/>
  <c r="I1014" i="6"/>
  <c r="I1015" i="6"/>
  <c r="I1017" i="6"/>
  <c r="I1018" i="6"/>
  <c r="I1021" i="6"/>
  <c r="I1027" i="6"/>
  <c r="I1029" i="6"/>
  <c r="I1030" i="6"/>
  <c r="I1033" i="6"/>
  <c r="I1039" i="6"/>
  <c r="I1041" i="6"/>
  <c r="I1042" i="6"/>
  <c r="I1045" i="6"/>
  <c r="I1050" i="6"/>
  <c r="I1051" i="6"/>
  <c r="I1054" i="6"/>
  <c r="I1057" i="6"/>
  <c r="I1063" i="6"/>
  <c r="I1065" i="6"/>
  <c r="I1066" i="6"/>
  <c r="I1069" i="6"/>
  <c r="I1075" i="6"/>
  <c r="I1077" i="6"/>
  <c r="I1078" i="6"/>
  <c r="I1081" i="6"/>
  <c r="I1086" i="6"/>
  <c r="I1087" i="6"/>
  <c r="I1089" i="6"/>
  <c r="I1090" i="6"/>
  <c r="I1093" i="6"/>
  <c r="I1098" i="6"/>
  <c r="I1099" i="6"/>
  <c r="I1101" i="6"/>
  <c r="I1102" i="6"/>
  <c r="I1105" i="6"/>
  <c r="I1110" i="6"/>
  <c r="I1111" i="6"/>
  <c r="I1113" i="6"/>
  <c r="I1117" i="6"/>
  <c r="I1125" i="6"/>
  <c r="I1126" i="6"/>
  <c r="I1129" i="6"/>
  <c r="I1134" i="6"/>
  <c r="I1135" i="6"/>
  <c r="I1137" i="6"/>
  <c r="I1138" i="6"/>
  <c r="I1141" i="6"/>
  <c r="I1147" i="6"/>
  <c r="I1149" i="6"/>
  <c r="I1150" i="6"/>
  <c r="I1153" i="6"/>
  <c r="I1161" i="6"/>
  <c r="I1162" i="6"/>
  <c r="I1165" i="6"/>
  <c r="I1171" i="6"/>
  <c r="I1173" i="6"/>
  <c r="I1174" i="6"/>
  <c r="I1177" i="6"/>
  <c r="I1182" i="6"/>
  <c r="I1183" i="6"/>
  <c r="I1185" i="6"/>
  <c r="I1186" i="6"/>
  <c r="I1189" i="6"/>
  <c r="I1194" i="6"/>
  <c r="I1195" i="6"/>
  <c r="I1197" i="6"/>
  <c r="I1201" i="6"/>
  <c r="I1207" i="6"/>
  <c r="I1210" i="6"/>
  <c r="I1213" i="6"/>
  <c r="I1218" i="6"/>
  <c r="I1219" i="6"/>
  <c r="I1221" i="6"/>
  <c r="I1222" i="6"/>
  <c r="I1225" i="6"/>
  <c r="I1230" i="6"/>
  <c r="I1231" i="6"/>
  <c r="I1234" i="6"/>
  <c r="I1237" i="6"/>
  <c r="I1242" i="6"/>
  <c r="I1243" i="6"/>
  <c r="I1245" i="6"/>
  <c r="I1246" i="6"/>
  <c r="I1249" i="6"/>
  <c r="I1254" i="6"/>
  <c r="I1255" i="6"/>
  <c r="I1257" i="6"/>
  <c r="I1258" i="6"/>
  <c r="I1261" i="6"/>
  <c r="I1266" i="6"/>
  <c r="I1267" i="6"/>
  <c r="I1269" i="6"/>
  <c r="I1270" i="6"/>
  <c r="I1273" i="6"/>
  <c r="I1278" i="6"/>
  <c r="I1279" i="6"/>
  <c r="I1281" i="6"/>
  <c r="I1282" i="6"/>
  <c r="I1285" i="6"/>
  <c r="I1290" i="6"/>
  <c r="I1291" i="6"/>
  <c r="I1293" i="6"/>
  <c r="I1294" i="6"/>
  <c r="I1297" i="6"/>
  <c r="I1302" i="6"/>
  <c r="I1303" i="6"/>
  <c r="I1305" i="6"/>
  <c r="I1306" i="6"/>
  <c r="I1309" i="6"/>
  <c r="I1314" i="6"/>
  <c r="I1315" i="6"/>
  <c r="I1317" i="6"/>
  <c r="I1318" i="6"/>
  <c r="I1321" i="6"/>
  <c r="I1326" i="6"/>
  <c r="I1327" i="6"/>
  <c r="I1329" i="6"/>
  <c r="I1330" i="6"/>
  <c r="I1333" i="6"/>
  <c r="I1338" i="6"/>
  <c r="I1339" i="6"/>
  <c r="I1341" i="6"/>
  <c r="I1342" i="6"/>
  <c r="I1345" i="6"/>
  <c r="I1350" i="6"/>
  <c r="I1351" i="6"/>
  <c r="I1353" i="6"/>
  <c r="I1354" i="6"/>
  <c r="I1357" i="6"/>
  <c r="I1362" i="6"/>
  <c r="I1363" i="6"/>
  <c r="I1365" i="6"/>
  <c r="I1366" i="6"/>
  <c r="I1369" i="6"/>
  <c r="I1375" i="6"/>
  <c r="I1377" i="6"/>
  <c r="I1378" i="6"/>
  <c r="I1381" i="6"/>
  <c r="I1386" i="6"/>
  <c r="I1387" i="6"/>
  <c r="I1389" i="6"/>
  <c r="I1390" i="6"/>
  <c r="I1393" i="6"/>
  <c r="I1398" i="6"/>
  <c r="I1399" i="6"/>
  <c r="I1401" i="6"/>
  <c r="I1402" i="6"/>
  <c r="I1405" i="6"/>
  <c r="I1410" i="6"/>
  <c r="I1411" i="6"/>
  <c r="I1413" i="6"/>
  <c r="I1414" i="6"/>
  <c r="I1417" i="6"/>
  <c r="I1422" i="6"/>
  <c r="I1423" i="6"/>
  <c r="I1425" i="6"/>
  <c r="I1426" i="6"/>
  <c r="I1429" i="6"/>
  <c r="I1434" i="6"/>
  <c r="I1435" i="6"/>
  <c r="I1437" i="6"/>
  <c r="I1438" i="6"/>
  <c r="I1441" i="6"/>
  <c r="I1446" i="6"/>
  <c r="I1447" i="6"/>
  <c r="I1449" i="6"/>
  <c r="I1450" i="6"/>
  <c r="I1453" i="6"/>
  <c r="I1458" i="6"/>
  <c r="I1459" i="6"/>
  <c r="I1461" i="6"/>
  <c r="I1462" i="6"/>
  <c r="I1465" i="6"/>
  <c r="I1470" i="6"/>
  <c r="I1471" i="6"/>
  <c r="I1473" i="6"/>
  <c r="I1474" i="6"/>
  <c r="I1477" i="6"/>
  <c r="I1482" i="6"/>
  <c r="I1483" i="6"/>
  <c r="I1485" i="6"/>
  <c r="I1486" i="6"/>
  <c r="I1489" i="6"/>
  <c r="I1494" i="6"/>
  <c r="I1495" i="6"/>
  <c r="I1497" i="6"/>
  <c r="I1498" i="6"/>
  <c r="I1501" i="6"/>
  <c r="I1507" i="6"/>
  <c r="I1509" i="6"/>
  <c r="I1510" i="6"/>
  <c r="I1513" i="6"/>
  <c r="I1518" i="6"/>
  <c r="I1519" i="6"/>
  <c r="I1521" i="6"/>
  <c r="I1522" i="6"/>
  <c r="I1525" i="6"/>
  <c r="I1530" i="6"/>
  <c r="I1531" i="6"/>
  <c r="I1534" i="6"/>
  <c r="I1537" i="6"/>
  <c r="I1542" i="6"/>
  <c r="I1543" i="6"/>
  <c r="I1545" i="6"/>
  <c r="I1546" i="6"/>
  <c r="I1549" i="6"/>
  <c r="I1915" i="6"/>
  <c r="I1553" i="6"/>
  <c r="I1554" i="6"/>
  <c r="I1556" i="6"/>
  <c r="I1557" i="6"/>
  <c r="I1560" i="6"/>
  <c r="I1561" i="6"/>
  <c r="I1565" i="6"/>
  <c r="I1566" i="6"/>
  <c r="I1568" i="6"/>
  <c r="I1569" i="6"/>
  <c r="I1572" i="6"/>
  <c r="I1577" i="6"/>
  <c r="I1578" i="6"/>
  <c r="I1580" i="6"/>
  <c r="I1581" i="6"/>
  <c r="I1584" i="6"/>
  <c r="I1589" i="6"/>
  <c r="I1590" i="6"/>
  <c r="I1592" i="6"/>
  <c r="I1593" i="6"/>
  <c r="I1596" i="6"/>
  <c r="I1601" i="6"/>
  <c r="I1602" i="6"/>
  <c r="I1605" i="6"/>
  <c r="I1608" i="6"/>
  <c r="I1614" i="6"/>
  <c r="I1616" i="6"/>
  <c r="I1617" i="6"/>
  <c r="I1620" i="6"/>
  <c r="I1625" i="6"/>
  <c r="I1626" i="6"/>
  <c r="I1628" i="6"/>
  <c r="I1629" i="6"/>
  <c r="I1632" i="6"/>
  <c r="I1637" i="6"/>
  <c r="I1638" i="6"/>
  <c r="I1641" i="6"/>
  <c r="I1644" i="6"/>
  <c r="I1649" i="6"/>
  <c r="I1650" i="6"/>
  <c r="I1652" i="6"/>
  <c r="I1653" i="6"/>
  <c r="I1655" i="6"/>
  <c r="I1656" i="6"/>
  <c r="I1661" i="6"/>
  <c r="I1662" i="6"/>
  <c r="I1664" i="6"/>
  <c r="I1665" i="6"/>
  <c r="I1668" i="6"/>
  <c r="I1673" i="6"/>
  <c r="I1674" i="6"/>
  <c r="I1676" i="6"/>
  <c r="I1677" i="6"/>
  <c r="I1680" i="6"/>
  <c r="I1685" i="6"/>
  <c r="I1686" i="6"/>
  <c r="I1688" i="6"/>
  <c r="I1689" i="6"/>
  <c r="I1692" i="6"/>
  <c r="I1693" i="6"/>
  <c r="I1697" i="6"/>
  <c r="I1698" i="6"/>
  <c r="I1700" i="6"/>
  <c r="I1701" i="6"/>
  <c r="I1704" i="6"/>
  <c r="I1705" i="6"/>
  <c r="I1709" i="6"/>
  <c r="I1710" i="6"/>
  <c r="I1712" i="6"/>
  <c r="I1713" i="6"/>
  <c r="I1716" i="6"/>
  <c r="I1717" i="6"/>
  <c r="I1721" i="6"/>
  <c r="I1722" i="6"/>
  <c r="I1724" i="6"/>
  <c r="I1725" i="6"/>
  <c r="I1728" i="6"/>
  <c r="I1729" i="6"/>
  <c r="I1733" i="6"/>
  <c r="I1734" i="6"/>
  <c r="I1736" i="6"/>
  <c r="I1737" i="6"/>
  <c r="I1740" i="6"/>
  <c r="I1741" i="6"/>
  <c r="I1745" i="6"/>
  <c r="I1746" i="6"/>
  <c r="I1749" i="6"/>
  <c r="I1752" i="6"/>
  <c r="I1753" i="6"/>
  <c r="I1757" i="6"/>
  <c r="I1758" i="6"/>
  <c r="I1760" i="6"/>
  <c r="I1761" i="6"/>
  <c r="I1764" i="6"/>
  <c r="I1769" i="6"/>
  <c r="I1770" i="6"/>
  <c r="I1772" i="6"/>
  <c r="I1773" i="6"/>
  <c r="I1776" i="6"/>
  <c r="I1777" i="6"/>
  <c r="I1781" i="6"/>
  <c r="I1782" i="6"/>
  <c r="I1784" i="6"/>
  <c r="I1785" i="6"/>
  <c r="I1788" i="6"/>
  <c r="I1793" i="6"/>
  <c r="I1794" i="6"/>
  <c r="I1796" i="6"/>
  <c r="I1797" i="6"/>
  <c r="I1799" i="6"/>
  <c r="I1800" i="6"/>
  <c r="I1805" i="6"/>
  <c r="I1806" i="6"/>
  <c r="I1808" i="6"/>
  <c r="I1809" i="6"/>
  <c r="I1812" i="6"/>
  <c r="I1817" i="6"/>
  <c r="I1818" i="6"/>
  <c r="I1820" i="6"/>
  <c r="I1821" i="6"/>
  <c r="I1824" i="6"/>
  <c r="I1825" i="6"/>
  <c r="I1829" i="6"/>
  <c r="I1830" i="6"/>
  <c r="I1832" i="6"/>
  <c r="I1833" i="6"/>
  <c r="I1836" i="6"/>
  <c r="I1841" i="6"/>
  <c r="I1842" i="6"/>
  <c r="I1844" i="6"/>
  <c r="I1916" i="6"/>
  <c r="I1846" i="6"/>
  <c r="I1847" i="6"/>
  <c r="I1848" i="6"/>
  <c r="I1852" i="6"/>
  <c r="I1853" i="6"/>
  <c r="I1855" i="6"/>
  <c r="I1856" i="6"/>
  <c r="I1859" i="6"/>
  <c r="I1864" i="6"/>
  <c r="I1865" i="6"/>
  <c r="I1867" i="6"/>
  <c r="I1868" i="6"/>
  <c r="I1871" i="6"/>
  <c r="I1872" i="6"/>
  <c r="I1877" i="6"/>
  <c r="I1879" i="6"/>
  <c r="I1880" i="6"/>
  <c r="I1883" i="6"/>
  <c r="I1884" i="6"/>
  <c r="I1889" i="6"/>
  <c r="I1891" i="6"/>
  <c r="I1892" i="6"/>
  <c r="I1894" i="6"/>
  <c r="I1895" i="6"/>
  <c r="I1896" i="6"/>
  <c r="I1898" i="6"/>
  <c r="I1900" i="6"/>
  <c r="I1901" i="6"/>
  <c r="I1918" i="6"/>
  <c r="I1902" i="6"/>
  <c r="H31" i="6"/>
  <c r="H40" i="6"/>
  <c r="H43" i="6"/>
  <c r="H52" i="6"/>
  <c r="H55" i="6"/>
  <c r="H64" i="6"/>
  <c r="H67" i="6"/>
  <c r="H76" i="6"/>
  <c r="H79" i="6"/>
  <c r="H88" i="6"/>
  <c r="H91" i="6"/>
  <c r="H100" i="6"/>
  <c r="H103" i="6"/>
  <c r="H112" i="6"/>
  <c r="H115" i="6"/>
  <c r="H124" i="6"/>
  <c r="H127" i="6"/>
  <c r="H136" i="6"/>
  <c r="H139" i="6"/>
  <c r="H148" i="6"/>
  <c r="H151" i="6"/>
  <c r="H160" i="6"/>
  <c r="H163" i="6"/>
  <c r="H172" i="6"/>
  <c r="H175" i="6"/>
  <c r="H184" i="6"/>
  <c r="H187" i="6"/>
  <c r="H196" i="6"/>
  <c r="H199" i="6"/>
  <c r="H208" i="6"/>
  <c r="H211" i="6"/>
  <c r="H220" i="6"/>
  <c r="H223" i="6"/>
  <c r="H244" i="6"/>
  <c r="H247" i="6"/>
  <c r="H253" i="6"/>
  <c r="H256" i="6"/>
  <c r="H259" i="6"/>
  <c r="H265" i="6"/>
  <c r="H268" i="6"/>
  <c r="H271" i="6"/>
  <c r="H277" i="6"/>
  <c r="H280" i="6"/>
  <c r="H283" i="6"/>
  <c r="H289" i="6"/>
  <c r="H292" i="6"/>
  <c r="H295" i="6"/>
  <c r="H301" i="6"/>
  <c r="H304" i="6"/>
  <c r="H307" i="6"/>
  <c r="H313" i="6"/>
  <c r="H316" i="6"/>
  <c r="H319" i="6"/>
  <c r="H325" i="6"/>
  <c r="H328" i="6"/>
  <c r="H331" i="6"/>
  <c r="H337" i="6"/>
  <c r="H340" i="6"/>
  <c r="H343" i="6"/>
  <c r="H1903" i="6"/>
  <c r="H348" i="6"/>
  <c r="H354" i="6"/>
  <c r="H363" i="6"/>
  <c r="H366" i="6"/>
  <c r="H372" i="6"/>
  <c r="H375" i="6"/>
  <c r="H384" i="6"/>
  <c r="H390" i="6"/>
  <c r="H396" i="6"/>
  <c r="H399" i="6"/>
  <c r="H402" i="6"/>
  <c r="H411" i="6"/>
  <c r="H414" i="6"/>
  <c r="H420" i="6"/>
  <c r="H423" i="6"/>
  <c r="H426" i="6"/>
  <c r="H444" i="6"/>
  <c r="H447" i="6"/>
  <c r="H450" i="6"/>
  <c r="H456" i="6"/>
  <c r="H459" i="6"/>
  <c r="H468" i="6"/>
  <c r="H471" i="6"/>
  <c r="H474" i="6"/>
  <c r="H480" i="6"/>
  <c r="H483" i="6"/>
  <c r="H492" i="6"/>
  <c r="H495" i="6"/>
  <c r="H498" i="6"/>
  <c r="H504" i="6"/>
  <c r="H507" i="6"/>
  <c r="H1904" i="6"/>
  <c r="H509" i="6"/>
  <c r="H515" i="6"/>
  <c r="H517" i="6"/>
  <c r="H518" i="6"/>
  <c r="H1906" i="6"/>
  <c r="H1907" i="6"/>
  <c r="H523" i="6"/>
  <c r="H526" i="6"/>
  <c r="H529" i="6"/>
  <c r="H535" i="6"/>
  <c r="H538" i="6"/>
  <c r="H541" i="6"/>
  <c r="H547" i="6"/>
  <c r="H549" i="6"/>
  <c r="H553" i="6"/>
  <c r="H559" i="6"/>
  <c r="H561" i="6"/>
  <c r="H562" i="6"/>
  <c r="H565" i="6"/>
  <c r="H571" i="6"/>
  <c r="H573" i="6"/>
  <c r="H574" i="6"/>
  <c r="H583" i="6"/>
  <c r="H585" i="6"/>
  <c r="H589" i="6"/>
  <c r="H597" i="6"/>
  <c r="H598" i="6"/>
  <c r="H601" i="6"/>
  <c r="H607" i="6"/>
  <c r="H609" i="6"/>
  <c r="H610" i="6"/>
  <c r="H613" i="6"/>
  <c r="H619" i="6"/>
  <c r="H621" i="6"/>
  <c r="H622" i="6"/>
  <c r="H625" i="6"/>
  <c r="H633" i="6"/>
  <c r="H634" i="6"/>
  <c r="H643" i="6"/>
  <c r="H645" i="6"/>
  <c r="H646" i="6"/>
  <c r="H649" i="6"/>
  <c r="H655" i="6"/>
  <c r="H657" i="6"/>
  <c r="H658" i="6"/>
  <c r="H661" i="6"/>
  <c r="H667" i="6"/>
  <c r="H669" i="6"/>
  <c r="H670" i="6"/>
  <c r="H673" i="6"/>
  <c r="H679" i="6"/>
  <c r="H681" i="6"/>
  <c r="H682" i="6"/>
  <c r="H685" i="6"/>
  <c r="H691" i="6"/>
  <c r="H693" i="6"/>
  <c r="H703" i="6"/>
  <c r="H705" i="6"/>
  <c r="H706" i="6"/>
  <c r="H709" i="6"/>
  <c r="H715" i="6"/>
  <c r="H717" i="6"/>
  <c r="H718" i="6"/>
  <c r="H721" i="6"/>
  <c r="H727" i="6"/>
  <c r="H729" i="6"/>
  <c r="H730" i="6"/>
  <c r="H733" i="6"/>
  <c r="H739" i="6"/>
  <c r="H741" i="6"/>
  <c r="H742" i="6"/>
  <c r="H745" i="6"/>
  <c r="H751" i="6"/>
  <c r="H753" i="6"/>
  <c r="H754" i="6"/>
  <c r="H757" i="6"/>
  <c r="H763" i="6"/>
  <c r="H765" i="6"/>
  <c r="H775" i="6"/>
  <c r="H777" i="6"/>
  <c r="H778" i="6"/>
  <c r="H781" i="6"/>
  <c r="H786" i="6"/>
  <c r="H789" i="6"/>
  <c r="H793" i="6"/>
  <c r="H798" i="6"/>
  <c r="H799" i="6"/>
  <c r="H801" i="6"/>
  <c r="H1909" i="6"/>
  <c r="H1911" i="6"/>
  <c r="H1912" i="6"/>
  <c r="H807" i="6"/>
  <c r="H809" i="6"/>
  <c r="H810" i="6"/>
  <c r="H813" i="6"/>
  <c r="H819" i="6"/>
  <c r="H821" i="6"/>
  <c r="H822" i="6"/>
  <c r="H825" i="6"/>
  <c r="H831" i="6"/>
  <c r="H833" i="6"/>
  <c r="H834" i="6"/>
  <c r="H837" i="6"/>
  <c r="H843" i="6"/>
  <c r="H845" i="6"/>
  <c r="H846" i="6"/>
  <c r="H849" i="6"/>
  <c r="H855" i="6"/>
  <c r="H857" i="6"/>
  <c r="H858" i="6"/>
  <c r="H861" i="6"/>
  <c r="H867" i="6"/>
  <c r="H869" i="6"/>
  <c r="H870" i="6"/>
  <c r="H873" i="6"/>
  <c r="H879" i="6"/>
  <c r="H882" i="6"/>
  <c r="H885" i="6"/>
  <c r="H891" i="6"/>
  <c r="H893" i="6"/>
  <c r="H894" i="6"/>
  <c r="H897" i="6"/>
  <c r="H903" i="6"/>
  <c r="H905" i="6"/>
  <c r="H906" i="6"/>
  <c r="H909" i="6"/>
  <c r="H914" i="6"/>
  <c r="H915" i="6"/>
  <c r="H917" i="6"/>
  <c r="H918" i="6"/>
  <c r="H921" i="6"/>
  <c r="H927" i="6"/>
  <c r="H929" i="6"/>
  <c r="H930" i="6"/>
  <c r="H933" i="6"/>
  <c r="H937" i="6"/>
  <c r="H939" i="6"/>
  <c r="H940" i="6"/>
  <c r="H943" i="6"/>
  <c r="H948" i="6"/>
  <c r="H949" i="6"/>
  <c r="H951" i="6"/>
  <c r="H952" i="6"/>
  <c r="H955" i="6"/>
  <c r="H961" i="6"/>
  <c r="H963" i="6"/>
  <c r="H964" i="6"/>
  <c r="H967" i="6"/>
  <c r="H972" i="6"/>
  <c r="H975" i="6"/>
  <c r="H976" i="6"/>
  <c r="H979" i="6"/>
  <c r="H987" i="6"/>
  <c r="H988" i="6"/>
  <c r="H991" i="6"/>
  <c r="H996" i="6"/>
  <c r="H997" i="6"/>
  <c r="H999" i="6"/>
  <c r="H1000" i="6"/>
  <c r="H1003" i="6"/>
  <c r="H1009" i="6"/>
  <c r="H1011" i="6"/>
  <c r="H1012" i="6"/>
  <c r="H1015" i="6"/>
  <c r="H1020" i="6"/>
  <c r="H1021" i="6"/>
  <c r="H1023" i="6"/>
  <c r="H1024" i="6"/>
  <c r="H1027" i="6"/>
  <c r="H1032" i="6"/>
  <c r="H1033" i="6"/>
  <c r="H1035" i="6"/>
  <c r="H1036" i="6"/>
  <c r="H1039" i="6"/>
  <c r="H1044" i="6"/>
  <c r="H1045" i="6"/>
  <c r="H1047" i="6"/>
  <c r="H1048" i="6"/>
  <c r="H1051" i="6"/>
  <c r="H1056" i="6"/>
  <c r="H1057" i="6"/>
  <c r="H1059" i="6"/>
  <c r="H1060" i="6"/>
  <c r="H1062" i="6"/>
  <c r="H1063" i="6"/>
  <c r="H1069" i="6"/>
  <c r="H1071" i="6"/>
  <c r="H1072" i="6"/>
  <c r="H1075" i="6"/>
  <c r="H1080" i="6"/>
  <c r="H1081" i="6"/>
  <c r="H1083" i="6"/>
  <c r="H1084" i="6"/>
  <c r="H1087" i="6"/>
  <c r="H1092" i="6"/>
  <c r="H1093" i="6"/>
  <c r="H1095" i="6"/>
  <c r="H1096" i="6"/>
  <c r="H1099" i="6"/>
  <c r="H1104" i="6"/>
  <c r="H1105" i="6"/>
  <c r="H1107" i="6"/>
  <c r="H1108" i="6"/>
  <c r="H1111" i="6"/>
  <c r="H1117" i="6"/>
  <c r="H1119" i="6"/>
  <c r="H1120" i="6"/>
  <c r="H1123" i="6"/>
  <c r="H1128" i="6"/>
  <c r="H1129" i="6"/>
  <c r="H1131" i="6"/>
  <c r="H1132" i="6"/>
  <c r="H1134" i="6"/>
  <c r="H1135" i="6"/>
  <c r="H1140" i="6"/>
  <c r="H1141" i="6"/>
  <c r="H1143" i="6"/>
  <c r="H1144" i="6"/>
  <c r="H1147" i="6"/>
  <c r="H1152" i="6"/>
  <c r="H1153" i="6"/>
  <c r="H1155" i="6"/>
  <c r="H1156" i="6"/>
  <c r="H1159" i="6"/>
  <c r="H1164" i="6"/>
  <c r="H1165" i="6"/>
  <c r="H1167" i="6"/>
  <c r="H1168" i="6"/>
  <c r="H1171" i="6"/>
  <c r="H1176" i="6"/>
  <c r="H1177" i="6"/>
  <c r="H1179" i="6"/>
  <c r="H1180" i="6"/>
  <c r="H1183" i="6"/>
  <c r="H1189" i="6"/>
  <c r="H1191" i="6"/>
  <c r="H1192" i="6"/>
  <c r="H1195" i="6"/>
  <c r="H1200" i="6"/>
  <c r="H1201" i="6"/>
  <c r="H1203" i="6"/>
  <c r="H1204" i="6"/>
  <c r="H1207" i="6"/>
  <c r="H1212" i="6"/>
  <c r="H1213" i="6"/>
  <c r="H1215" i="6"/>
  <c r="H1216" i="6"/>
  <c r="H1219" i="6"/>
  <c r="H1224" i="6"/>
  <c r="H1225" i="6"/>
  <c r="H1227" i="6"/>
  <c r="H1228" i="6"/>
  <c r="H1231" i="6"/>
  <c r="H1236" i="6"/>
  <c r="H1237" i="6"/>
  <c r="H1239" i="6"/>
  <c r="H1240" i="6"/>
  <c r="H1243" i="6"/>
  <c r="H1248" i="6"/>
  <c r="H1249" i="6"/>
  <c r="H1251" i="6"/>
  <c r="H1252" i="6"/>
  <c r="H1255" i="6"/>
  <c r="H1260" i="6"/>
  <c r="H1261" i="6"/>
  <c r="H1263" i="6"/>
  <c r="H1264" i="6"/>
  <c r="H1267" i="6"/>
  <c r="H1272" i="6"/>
  <c r="H1273" i="6"/>
  <c r="H1275" i="6"/>
  <c r="H1276" i="6"/>
  <c r="H1279" i="6"/>
  <c r="H1284" i="6"/>
  <c r="H1285" i="6"/>
  <c r="H1287" i="6"/>
  <c r="H1288" i="6"/>
  <c r="H1291" i="6"/>
  <c r="H1296" i="6"/>
  <c r="H1297" i="6"/>
  <c r="H1299" i="6"/>
  <c r="H1300" i="6"/>
  <c r="H1303" i="6"/>
  <c r="H1308" i="6"/>
  <c r="H1309" i="6"/>
  <c r="H1311" i="6"/>
  <c r="H1312" i="6"/>
  <c r="H1315" i="6"/>
  <c r="H1320" i="6"/>
  <c r="H1321" i="6"/>
  <c r="H1323" i="6"/>
  <c r="H1324" i="6"/>
  <c r="H1327" i="6"/>
  <c r="H1332" i="6"/>
  <c r="H1333" i="6"/>
  <c r="H1335" i="6"/>
  <c r="H1336" i="6"/>
  <c r="H1339" i="6"/>
  <c r="H1344" i="6"/>
  <c r="H1345" i="6"/>
  <c r="H1347" i="6"/>
  <c r="H1348" i="6"/>
  <c r="H1351" i="6"/>
  <c r="H1356" i="6"/>
  <c r="H1357" i="6"/>
  <c r="H1359" i="6"/>
  <c r="H1360" i="6"/>
  <c r="H1363" i="6"/>
  <c r="H1368" i="6"/>
  <c r="H1369" i="6"/>
  <c r="H1371" i="6"/>
  <c r="H1372" i="6"/>
  <c r="H1375" i="6"/>
  <c r="H1380" i="6"/>
  <c r="H1381" i="6"/>
  <c r="H1383" i="6"/>
  <c r="H1384" i="6"/>
  <c r="H1387" i="6"/>
  <c r="H1392" i="6"/>
  <c r="H1393" i="6"/>
  <c r="H1395" i="6"/>
  <c r="H1396" i="6"/>
  <c r="H1399" i="6"/>
  <c r="H1404" i="6"/>
  <c r="H1405" i="6"/>
  <c r="H1407" i="6"/>
  <c r="H1408" i="6"/>
  <c r="H1411" i="6"/>
  <c r="H1416" i="6"/>
  <c r="H1417" i="6"/>
  <c r="H1419" i="6"/>
  <c r="H1420" i="6"/>
  <c r="H1423" i="6"/>
  <c r="H1428" i="6"/>
  <c r="H1429" i="6"/>
  <c r="H1431" i="6"/>
  <c r="H1432" i="6"/>
  <c r="H1435" i="6"/>
  <c r="H1440" i="6"/>
  <c r="H1441" i="6"/>
  <c r="H1443" i="6"/>
  <c r="H1444" i="6"/>
  <c r="H1447" i="6"/>
  <c r="H1452" i="6"/>
  <c r="H1453" i="6"/>
  <c r="H1455" i="6"/>
  <c r="H1456" i="6"/>
  <c r="H1459" i="6"/>
  <c r="H1464" i="6"/>
  <c r="H1465" i="6"/>
  <c r="H1467" i="6"/>
  <c r="H1468" i="6"/>
  <c r="H1471" i="6"/>
  <c r="H1476" i="6"/>
  <c r="H1477" i="6"/>
  <c r="H1479" i="6"/>
  <c r="H1480" i="6"/>
  <c r="H1483" i="6"/>
  <c r="H1488" i="6"/>
  <c r="H1489" i="6"/>
  <c r="H1491" i="6"/>
  <c r="H1492" i="6"/>
  <c r="H1495" i="6"/>
  <c r="H1500" i="6"/>
  <c r="H1501" i="6"/>
  <c r="H1503" i="6"/>
  <c r="H1504" i="6"/>
  <c r="H1507" i="6"/>
  <c r="H1512" i="6"/>
  <c r="H1513" i="6"/>
  <c r="H1515" i="6"/>
  <c r="H1516" i="6"/>
  <c r="H1519" i="6"/>
  <c r="H1524" i="6"/>
  <c r="H1525" i="6"/>
  <c r="H1527" i="6"/>
  <c r="H1528" i="6"/>
  <c r="H1531" i="6"/>
  <c r="H1536" i="6"/>
  <c r="H1537" i="6"/>
  <c r="H1539" i="6"/>
  <c r="H1540" i="6"/>
  <c r="H1543" i="6"/>
  <c r="H1548" i="6"/>
  <c r="H1549" i="6"/>
  <c r="H1550" i="6"/>
  <c r="H1551" i="6"/>
  <c r="H1554" i="6"/>
  <c r="H1555" i="6"/>
  <c r="H1559" i="6"/>
  <c r="H1560" i="6"/>
  <c r="H1562" i="6"/>
  <c r="H1563" i="6"/>
  <c r="H1566" i="6"/>
  <c r="H1571" i="6"/>
  <c r="H1572" i="6"/>
  <c r="H1574" i="6"/>
  <c r="H1575" i="6"/>
  <c r="H1578" i="6"/>
  <c r="H1583" i="6"/>
  <c r="H1584" i="6"/>
  <c r="H1586" i="6"/>
  <c r="H1587" i="6"/>
  <c r="H1590" i="6"/>
  <c r="H1595" i="6"/>
  <c r="H1596" i="6"/>
  <c r="H1598" i="6"/>
  <c r="H1599" i="6"/>
  <c r="H1602" i="6"/>
  <c r="H1607" i="6"/>
  <c r="H1608" i="6"/>
  <c r="H1610" i="6"/>
  <c r="H1611" i="6"/>
  <c r="H1614" i="6"/>
  <c r="H1619" i="6"/>
  <c r="H1620" i="6"/>
  <c r="H1622" i="6"/>
  <c r="H1623" i="6"/>
  <c r="H1626" i="6"/>
  <c r="H1631" i="6"/>
  <c r="H1632" i="6"/>
  <c r="H1634" i="6"/>
  <c r="H1635" i="6"/>
  <c r="H1638" i="6"/>
  <c r="H1643" i="6"/>
  <c r="H1644" i="6"/>
  <c r="H1646" i="6"/>
  <c r="H1647" i="6"/>
  <c r="H1649" i="6"/>
  <c r="H1650" i="6"/>
  <c r="H1655" i="6"/>
  <c r="H1656" i="6"/>
  <c r="H1658" i="6"/>
  <c r="H1659" i="6"/>
  <c r="H1662" i="6"/>
  <c r="H1663" i="6"/>
  <c r="H1667" i="6"/>
  <c r="H1668" i="6"/>
  <c r="H1670" i="6"/>
  <c r="H1671" i="6"/>
  <c r="H1674" i="6"/>
  <c r="H1679" i="6"/>
  <c r="H1680" i="6"/>
  <c r="H1682" i="6"/>
  <c r="H1683" i="6"/>
  <c r="H1686" i="6"/>
  <c r="H1687" i="6"/>
  <c r="H1691" i="6"/>
  <c r="H1692" i="6"/>
  <c r="H1694" i="6"/>
  <c r="H1695" i="6"/>
  <c r="H1698" i="6"/>
  <c r="H1699" i="6"/>
  <c r="H1703" i="6"/>
  <c r="H1704" i="6"/>
  <c r="H1706" i="6"/>
  <c r="H1707" i="6"/>
  <c r="H1710" i="6"/>
  <c r="H1715" i="6"/>
  <c r="H1716" i="6"/>
  <c r="H1719" i="6"/>
  <c r="H1722" i="6"/>
  <c r="H1727" i="6"/>
  <c r="H1728" i="6"/>
  <c r="H1730" i="6"/>
  <c r="H1731" i="6"/>
  <c r="H1734" i="6"/>
  <c r="H1739" i="6"/>
  <c r="H1740" i="6"/>
  <c r="H1742" i="6"/>
  <c r="H1743" i="6"/>
  <c r="H1746" i="6"/>
  <c r="H1751" i="6"/>
  <c r="H1752" i="6"/>
  <c r="H1754" i="6"/>
  <c r="H1755" i="6"/>
  <c r="H1758" i="6"/>
  <c r="H1759" i="6"/>
  <c r="H1763" i="6"/>
  <c r="H1764" i="6"/>
  <c r="H1766" i="6"/>
  <c r="H1767" i="6"/>
  <c r="H1770" i="6"/>
  <c r="H1771" i="6"/>
  <c r="H1775" i="6"/>
  <c r="H1776" i="6"/>
  <c r="H1778" i="6"/>
  <c r="H1779" i="6"/>
  <c r="H1782" i="6"/>
  <c r="H1783" i="6"/>
  <c r="H1787" i="6"/>
  <c r="H1788" i="6"/>
  <c r="H1790" i="6"/>
  <c r="H1791" i="6"/>
  <c r="H1793" i="6"/>
  <c r="H1794" i="6"/>
  <c r="H1795" i="6"/>
  <c r="H1800" i="6"/>
  <c r="H1802" i="6"/>
  <c r="H1803" i="6"/>
  <c r="H1806" i="6"/>
  <c r="H1811" i="6"/>
  <c r="H1812" i="6"/>
  <c r="H1814" i="6"/>
  <c r="H1815" i="6"/>
  <c r="H1818" i="6"/>
  <c r="H1823" i="6"/>
  <c r="H1824" i="6"/>
  <c r="H1826" i="6"/>
  <c r="H1827" i="6"/>
  <c r="H1830" i="6"/>
  <c r="H1831" i="6"/>
  <c r="H1835" i="6"/>
  <c r="H1836" i="6"/>
  <c r="H1838" i="6"/>
  <c r="H1839" i="6"/>
  <c r="H1842" i="6"/>
  <c r="H1843" i="6"/>
  <c r="H1916" i="6"/>
  <c r="H1846" i="6"/>
  <c r="H1847" i="6"/>
  <c r="H1849" i="6"/>
  <c r="H1850" i="6"/>
  <c r="H1853" i="6"/>
  <c r="H1854" i="6"/>
  <c r="H1858" i="6"/>
  <c r="H1859" i="6"/>
  <c r="H1861" i="6"/>
  <c r="H1862" i="6"/>
  <c r="H1865" i="6"/>
  <c r="H1866" i="6"/>
  <c r="H1870" i="6"/>
  <c r="H1871" i="6"/>
  <c r="H1873" i="6"/>
  <c r="H1874" i="6"/>
  <c r="H1877" i="6"/>
  <c r="H1882" i="6"/>
  <c r="H1883" i="6"/>
  <c r="H1885" i="6"/>
  <c r="H1886" i="6"/>
  <c r="H1889" i="6"/>
  <c r="H1890" i="6"/>
  <c r="H1892" i="6"/>
  <c r="H1894" i="6"/>
  <c r="H1895" i="6"/>
  <c r="H1897" i="6"/>
  <c r="H1898" i="6"/>
  <c r="H1901" i="6"/>
  <c r="H1917" i="6"/>
  <c r="H28" i="6"/>
  <c r="F31" i="6"/>
  <c r="F34" i="6"/>
  <c r="F40" i="6"/>
  <c r="F43" i="6"/>
  <c r="F46" i="6"/>
  <c r="F52" i="6"/>
  <c r="F55" i="6"/>
  <c r="F58" i="6"/>
  <c r="F64" i="6"/>
  <c r="F67" i="6"/>
  <c r="F70" i="6"/>
  <c r="F76" i="6"/>
  <c r="F79" i="6"/>
  <c r="F82" i="6"/>
  <c r="F88" i="6"/>
  <c r="F90" i="6"/>
  <c r="F91" i="6"/>
  <c r="F94" i="6"/>
  <c r="F100" i="6"/>
  <c r="F102" i="6"/>
  <c r="F103" i="6"/>
  <c r="F106" i="6"/>
  <c r="F112" i="6"/>
  <c r="F114" i="6"/>
  <c r="F115" i="6"/>
  <c r="F118" i="6"/>
  <c r="F124" i="6"/>
  <c r="F126" i="6"/>
  <c r="F127" i="6"/>
  <c r="F130" i="6"/>
  <c r="F136" i="6"/>
  <c r="F138" i="6"/>
  <c r="F139" i="6"/>
  <c r="F142" i="6"/>
  <c r="F148" i="6"/>
  <c r="F150" i="6"/>
  <c r="F151" i="6"/>
  <c r="F154" i="6"/>
  <c r="F160" i="6"/>
  <c r="F162" i="6"/>
  <c r="F163" i="6"/>
  <c r="F166" i="6"/>
  <c r="F172" i="6"/>
  <c r="F174" i="6"/>
  <c r="F175" i="6"/>
  <c r="F178" i="6"/>
  <c r="F184" i="6"/>
  <c r="F186" i="6"/>
  <c r="F187" i="6"/>
  <c r="F190" i="6"/>
  <c r="F196" i="6"/>
  <c r="F198" i="6"/>
  <c r="F199" i="6"/>
  <c r="F202" i="6"/>
  <c r="F208" i="6"/>
  <c r="F210" i="6"/>
  <c r="F211" i="6"/>
  <c r="F214" i="6"/>
  <c r="F220" i="6"/>
  <c r="F222" i="6"/>
  <c r="F223" i="6"/>
  <c r="F226" i="6"/>
  <c r="F234" i="6"/>
  <c r="F244" i="6"/>
  <c r="F246" i="6"/>
  <c r="F247" i="6"/>
  <c r="F250" i="6"/>
  <c r="F256" i="6"/>
  <c r="F258" i="6"/>
  <c r="F259" i="6"/>
  <c r="F262" i="6"/>
  <c r="F270" i="6"/>
  <c r="F271" i="6"/>
  <c r="F274" i="6"/>
  <c r="F280" i="6"/>
  <c r="F282" i="6"/>
  <c r="F283" i="6"/>
  <c r="F286" i="6"/>
  <c r="F294" i="6"/>
  <c r="F295" i="6"/>
  <c r="F298" i="6"/>
  <c r="F304" i="6"/>
  <c r="F306" i="6"/>
  <c r="F307" i="6"/>
  <c r="F310" i="6"/>
  <c r="F318" i="6"/>
  <c r="F319" i="6"/>
  <c r="F322" i="6"/>
  <c r="F328" i="6"/>
  <c r="F330" i="6"/>
  <c r="F331" i="6"/>
  <c r="F334" i="6"/>
  <c r="F342" i="6"/>
  <c r="F343" i="6"/>
  <c r="F346" i="6"/>
  <c r="F351" i="6"/>
  <c r="F354" i="6"/>
  <c r="F357" i="6"/>
  <c r="F363" i="6"/>
  <c r="F365" i="6"/>
  <c r="F366" i="6"/>
  <c r="F369" i="6"/>
  <c r="F375" i="6"/>
  <c r="F377" i="6"/>
  <c r="F378" i="6"/>
  <c r="F381" i="6"/>
  <c r="F387" i="6"/>
  <c r="F390" i="6"/>
  <c r="F393" i="6"/>
  <c r="F399" i="6"/>
  <c r="F401" i="6"/>
  <c r="F402" i="6"/>
  <c r="F405" i="6"/>
  <c r="F411" i="6"/>
  <c r="F413" i="6"/>
  <c r="F414" i="6"/>
  <c r="F417" i="6"/>
  <c r="F423" i="6"/>
  <c r="F426" i="6"/>
  <c r="F429" i="6"/>
  <c r="F435" i="6"/>
  <c r="F437" i="6"/>
  <c r="F438" i="6"/>
  <c r="F441" i="6"/>
  <c r="F447" i="6"/>
  <c r="F449" i="6"/>
  <c r="F450" i="6"/>
  <c r="F453" i="6"/>
  <c r="F459" i="6"/>
  <c r="F461" i="6"/>
  <c r="F462" i="6"/>
  <c r="F465" i="6"/>
  <c r="F471" i="6"/>
  <c r="F473" i="6"/>
  <c r="F474" i="6"/>
  <c r="F477" i="6"/>
  <c r="F483" i="6"/>
  <c r="F485" i="6"/>
  <c r="F486" i="6"/>
  <c r="F489" i="6"/>
  <c r="F495" i="6"/>
  <c r="F497" i="6"/>
  <c r="F498" i="6"/>
  <c r="F501" i="6"/>
  <c r="F507" i="6"/>
  <c r="F1904" i="6"/>
  <c r="F509" i="6"/>
  <c r="F512" i="6"/>
  <c r="F1905" i="6"/>
  <c r="F1906" i="6"/>
  <c r="F520" i="6"/>
  <c r="F526" i="6"/>
  <c r="F528" i="6"/>
  <c r="F532" i="6"/>
  <c r="F538" i="6"/>
  <c r="F540" i="6"/>
  <c r="F541" i="6"/>
  <c r="F544" i="6"/>
  <c r="F550" i="6"/>
  <c r="F552" i="6"/>
  <c r="F553" i="6"/>
  <c r="F556" i="6"/>
  <c r="F562" i="6"/>
  <c r="F564" i="6"/>
  <c r="F565" i="6"/>
  <c r="F568" i="6"/>
  <c r="F576" i="6"/>
  <c r="F580" i="6"/>
  <c r="F586" i="6"/>
  <c r="F588" i="6"/>
  <c r="F589" i="6"/>
  <c r="F592" i="6"/>
  <c r="F598" i="6"/>
  <c r="F600" i="6"/>
  <c r="F601" i="6"/>
  <c r="F604" i="6"/>
  <c r="F612" i="6"/>
  <c r="F613" i="6"/>
  <c r="F616" i="6"/>
  <c r="F622" i="6"/>
  <c r="F624" i="6"/>
  <c r="F625" i="6"/>
  <c r="F634" i="6"/>
  <c r="F636" i="6"/>
  <c r="F637" i="6"/>
  <c r="F640" i="6"/>
  <c r="F646" i="6"/>
  <c r="F648" i="6"/>
  <c r="F649" i="6"/>
  <c r="F652" i="6"/>
  <c r="F660" i="6"/>
  <c r="F661" i="6"/>
  <c r="F664" i="6"/>
  <c r="F670" i="6"/>
  <c r="F672" i="6"/>
  <c r="F673" i="6"/>
  <c r="F676" i="6"/>
  <c r="F682" i="6"/>
  <c r="F684" i="6"/>
  <c r="F685" i="6"/>
  <c r="F688" i="6"/>
  <c r="F694" i="6"/>
  <c r="F697" i="6"/>
  <c r="F700" i="6"/>
  <c r="F706" i="6"/>
  <c r="F708" i="6"/>
  <c r="F709" i="6"/>
  <c r="F712" i="6"/>
  <c r="F720" i="6"/>
  <c r="F724" i="6"/>
  <c r="F730" i="6"/>
  <c r="F732" i="6"/>
  <c r="F733" i="6"/>
  <c r="F736" i="6"/>
  <c r="F742" i="6"/>
  <c r="F744" i="6"/>
  <c r="F745" i="6"/>
  <c r="F748" i="6"/>
  <c r="F754" i="6"/>
  <c r="F756" i="6"/>
  <c r="F757" i="6"/>
  <c r="F760" i="6"/>
  <c r="F766" i="6"/>
  <c r="F769" i="6"/>
  <c r="F772" i="6"/>
  <c r="F778" i="6"/>
  <c r="F780" i="6"/>
  <c r="F781" i="6"/>
  <c r="F784" i="6"/>
  <c r="F790" i="6"/>
  <c r="F792" i="6"/>
  <c r="F793" i="6"/>
  <c r="F796" i="6"/>
  <c r="F801" i="6"/>
  <c r="F1909" i="6"/>
  <c r="F1911" i="6"/>
  <c r="F1912" i="6"/>
  <c r="F804" i="6"/>
  <c r="F809" i="6"/>
  <c r="F810" i="6"/>
  <c r="F812" i="6"/>
  <c r="F813" i="6"/>
  <c r="F816" i="6"/>
  <c r="F821" i="6"/>
  <c r="F822" i="6"/>
  <c r="F824" i="6"/>
  <c r="F825" i="6"/>
  <c r="F828" i="6"/>
  <c r="F833" i="6"/>
  <c r="F834" i="6"/>
  <c r="F836" i="6"/>
  <c r="F837" i="6"/>
  <c r="F840" i="6"/>
  <c r="F845" i="6"/>
  <c r="F848" i="6"/>
  <c r="F849" i="6"/>
  <c r="F852" i="6"/>
  <c r="F857" i="6"/>
  <c r="F858" i="6"/>
  <c r="F860" i="6"/>
  <c r="F861" i="6"/>
  <c r="F864" i="6"/>
  <c r="F869" i="6"/>
  <c r="F870" i="6"/>
  <c r="F872" i="6"/>
  <c r="F873" i="6"/>
  <c r="F876" i="6"/>
  <c r="F881" i="6"/>
  <c r="F882" i="6"/>
  <c r="F884" i="6"/>
  <c r="F885" i="6"/>
  <c r="F893" i="6"/>
  <c r="F894" i="6"/>
  <c r="F896" i="6"/>
  <c r="F897" i="6"/>
  <c r="F900" i="6"/>
  <c r="F905" i="6"/>
  <c r="F906" i="6"/>
  <c r="F908" i="6"/>
  <c r="F909" i="6"/>
  <c r="F912" i="6"/>
  <c r="F917" i="6"/>
  <c r="F918" i="6"/>
  <c r="F920" i="6"/>
  <c r="F921" i="6"/>
  <c r="F924" i="6"/>
  <c r="F929" i="6"/>
  <c r="F930" i="6"/>
  <c r="F932" i="6"/>
  <c r="F933" i="6"/>
  <c r="F1913" i="6"/>
  <c r="F1914" i="6"/>
  <c r="F939" i="6"/>
  <c r="F940" i="6"/>
  <c r="F942" i="6"/>
  <c r="F943" i="6"/>
  <c r="F945" i="6"/>
  <c r="F946" i="6"/>
  <c r="F951" i="6"/>
  <c r="F952" i="6"/>
  <c r="F954" i="6"/>
  <c r="F955" i="6"/>
  <c r="F957" i="6"/>
  <c r="F958" i="6"/>
  <c r="F963" i="6"/>
  <c r="F964" i="6"/>
  <c r="F966" i="6"/>
  <c r="F967" i="6"/>
  <c r="F969" i="6"/>
  <c r="F970" i="6"/>
  <c r="F975" i="6"/>
  <c r="F976" i="6"/>
  <c r="F978" i="6"/>
  <c r="F979" i="6"/>
  <c r="F981" i="6"/>
  <c r="F982" i="6"/>
  <c r="F987" i="6"/>
  <c r="F988" i="6"/>
  <c r="F990" i="6"/>
  <c r="F991" i="6"/>
  <c r="F993" i="6"/>
  <c r="F994" i="6"/>
  <c r="F999" i="6"/>
  <c r="F1000" i="6"/>
  <c r="F1002" i="6"/>
  <c r="F1003" i="6"/>
  <c r="F1005" i="6"/>
  <c r="F1006" i="6"/>
  <c r="F1011" i="6"/>
  <c r="F1012" i="6"/>
  <c r="F1014" i="6"/>
  <c r="F1015" i="6"/>
  <c r="F1017" i="6"/>
  <c r="F1018" i="6"/>
  <c r="F1023" i="6"/>
  <c r="F1024" i="6"/>
  <c r="F1026" i="6"/>
  <c r="F1027" i="6"/>
  <c r="F1029" i="6"/>
  <c r="F1030" i="6"/>
  <c r="F1035" i="6"/>
  <c r="F1036" i="6"/>
  <c r="F1038" i="6"/>
  <c r="F1039" i="6"/>
  <c r="F1041" i="6"/>
  <c r="F1042" i="6"/>
  <c r="F1047" i="6"/>
  <c r="F1048" i="6"/>
  <c r="F1050" i="6"/>
  <c r="F1051" i="6"/>
  <c r="F1053" i="6"/>
  <c r="F1054" i="6"/>
  <c r="F1059" i="6"/>
  <c r="F1062" i="6"/>
  <c r="F1063" i="6"/>
  <c r="F1066" i="6"/>
  <c r="F1071" i="6"/>
  <c r="F1072" i="6"/>
  <c r="F1074" i="6"/>
  <c r="F1075" i="6"/>
  <c r="F1078" i="6"/>
  <c r="F1083" i="6"/>
  <c r="F1084" i="6"/>
  <c r="F1086" i="6"/>
  <c r="F1087" i="6"/>
  <c r="F1090" i="6"/>
  <c r="F1096" i="6"/>
  <c r="F1098" i="6"/>
  <c r="F1099" i="6"/>
  <c r="F1102" i="6"/>
  <c r="F1107" i="6"/>
  <c r="F1108" i="6"/>
  <c r="F1110" i="6"/>
  <c r="F1111" i="6"/>
  <c r="F1114" i="6"/>
  <c r="F1119" i="6"/>
  <c r="F1120" i="6"/>
  <c r="F1122" i="6"/>
  <c r="F1123" i="6"/>
  <c r="F1125" i="6"/>
  <c r="F1126" i="6"/>
  <c r="F1131" i="6"/>
  <c r="F1132" i="6"/>
  <c r="F1134" i="6"/>
  <c r="F1135" i="6"/>
  <c r="F1138" i="6"/>
  <c r="F1143" i="6"/>
  <c r="F1144" i="6"/>
  <c r="F1146" i="6"/>
  <c r="F1147" i="6"/>
  <c r="F1150" i="6"/>
  <c r="F1155" i="6"/>
  <c r="F1156" i="6"/>
  <c r="F1158" i="6"/>
  <c r="F1159" i="6"/>
  <c r="F1162" i="6"/>
  <c r="F1167" i="6"/>
  <c r="F1168" i="6"/>
  <c r="F1170" i="6"/>
  <c r="F1171" i="6"/>
  <c r="F1174" i="6"/>
  <c r="F1179" i="6"/>
  <c r="F1180" i="6"/>
  <c r="F1182" i="6"/>
  <c r="F1183" i="6"/>
  <c r="F1186" i="6"/>
  <c r="F1191" i="6"/>
  <c r="F1192" i="6"/>
  <c r="F1195" i="6"/>
  <c r="F1197" i="6"/>
  <c r="F1203" i="6"/>
  <c r="F1204" i="6"/>
  <c r="F1206" i="6"/>
  <c r="F1207" i="6"/>
  <c r="F1210" i="6"/>
  <c r="F1215" i="6"/>
  <c r="F1216" i="6"/>
  <c r="F1218" i="6"/>
  <c r="F1219" i="6"/>
  <c r="F1222" i="6"/>
  <c r="F1227" i="6"/>
  <c r="F1228" i="6"/>
  <c r="F1230" i="6"/>
  <c r="F1231" i="6"/>
  <c r="F1234" i="6"/>
  <c r="F1239" i="6"/>
  <c r="F1240" i="6"/>
  <c r="F1242" i="6"/>
  <c r="F1243" i="6"/>
  <c r="F1246" i="6"/>
  <c r="F1251" i="6"/>
  <c r="F1252" i="6"/>
  <c r="F1254" i="6"/>
  <c r="F1255" i="6"/>
  <c r="F1258" i="6"/>
  <c r="F1263" i="6"/>
  <c r="F1264" i="6"/>
  <c r="F1266" i="6"/>
  <c r="F1267" i="6"/>
  <c r="F1270" i="6"/>
  <c r="F1275" i="6"/>
  <c r="F1276" i="6"/>
  <c r="F1278" i="6"/>
  <c r="F1279" i="6"/>
  <c r="F1282" i="6"/>
  <c r="F1287" i="6"/>
  <c r="F1288" i="6"/>
  <c r="F1290" i="6"/>
  <c r="F1291" i="6"/>
  <c r="F1299" i="6"/>
  <c r="F1300" i="6"/>
  <c r="F1302" i="6"/>
  <c r="F1303" i="6"/>
  <c r="F1306" i="6"/>
  <c r="F1311" i="6"/>
  <c r="F1312" i="6"/>
  <c r="F1314" i="6"/>
  <c r="F1315" i="6"/>
  <c r="F1323" i="6"/>
  <c r="F1324" i="6"/>
  <c r="F1326" i="6"/>
  <c r="F1327" i="6"/>
  <c r="F1330" i="6"/>
  <c r="F1335" i="6"/>
  <c r="F1336" i="6"/>
  <c r="F1338" i="6"/>
  <c r="F1339" i="6"/>
  <c r="F1342" i="6"/>
  <c r="F1347" i="6"/>
  <c r="F1348" i="6"/>
  <c r="F1350" i="6"/>
  <c r="F1351" i="6"/>
  <c r="F1354" i="6"/>
  <c r="F1359" i="6"/>
  <c r="F1360" i="6"/>
  <c r="F1362" i="6"/>
  <c r="F1363" i="6"/>
  <c r="F1366" i="6"/>
  <c r="F1371" i="6"/>
  <c r="F1372" i="6"/>
  <c r="F1374" i="6"/>
  <c r="F1375" i="6"/>
  <c r="F1378" i="6"/>
  <c r="F1383" i="6"/>
  <c r="F1384" i="6"/>
  <c r="F1386" i="6"/>
  <c r="F1387" i="6"/>
  <c r="F1390" i="6"/>
  <c r="F1391" i="6"/>
  <c r="F1396" i="6"/>
  <c r="F1398" i="6"/>
  <c r="F1399" i="6"/>
  <c r="F1402" i="6"/>
  <c r="F1407" i="6"/>
  <c r="F1408" i="6"/>
  <c r="F1410" i="6"/>
  <c r="F1411" i="6"/>
  <c r="F1414" i="6"/>
  <c r="F1419" i="6"/>
  <c r="F1420" i="6"/>
  <c r="F1422" i="6"/>
  <c r="F1423" i="6"/>
  <c r="F1426" i="6"/>
  <c r="F1427" i="6"/>
  <c r="F1431" i="6"/>
  <c r="F1432" i="6"/>
  <c r="F1434" i="6"/>
  <c r="F1435" i="6"/>
  <c r="F1438" i="6"/>
  <c r="F1443" i="6"/>
  <c r="F1446" i="6"/>
  <c r="F1447" i="6"/>
  <c r="F1450" i="6"/>
  <c r="F1455" i="6"/>
  <c r="F1456" i="6"/>
  <c r="F1458" i="6"/>
  <c r="F1459" i="6"/>
  <c r="F1462" i="6"/>
  <c r="F1463" i="6"/>
  <c r="F1467" i="6"/>
  <c r="F1468" i="6"/>
  <c r="F1470" i="6"/>
  <c r="F1471" i="6"/>
  <c r="F1474" i="6"/>
  <c r="F1479" i="6"/>
  <c r="F1480" i="6"/>
  <c r="F1482" i="6"/>
  <c r="F1483" i="6"/>
  <c r="F1486" i="6"/>
  <c r="F1491" i="6"/>
  <c r="F1492" i="6"/>
  <c r="F1494" i="6"/>
  <c r="F1495" i="6"/>
  <c r="F1498" i="6"/>
  <c r="F1499" i="6"/>
  <c r="F1503" i="6"/>
  <c r="F1504" i="6"/>
  <c r="F1506" i="6"/>
  <c r="F1507" i="6"/>
  <c r="F1510" i="6"/>
  <c r="F1515" i="6"/>
  <c r="F1516" i="6"/>
  <c r="F1518" i="6"/>
  <c r="F1519" i="6"/>
  <c r="F1522" i="6"/>
  <c r="F1527" i="6"/>
  <c r="F1528" i="6"/>
  <c r="F1530" i="6"/>
  <c r="F1531" i="6"/>
  <c r="F1534" i="6"/>
  <c r="F1535" i="6"/>
  <c r="F1539" i="6"/>
  <c r="F1540" i="6"/>
  <c r="F1542" i="6"/>
  <c r="F1543" i="6"/>
  <c r="F1546" i="6"/>
  <c r="F1550" i="6"/>
  <c r="F1551" i="6"/>
  <c r="F1553" i="6"/>
  <c r="F1554" i="6"/>
  <c r="F1557" i="6"/>
  <c r="F1562" i="6"/>
  <c r="F1563" i="6"/>
  <c r="F1565" i="6"/>
  <c r="F1566" i="6"/>
  <c r="F1569" i="6"/>
  <c r="F1570" i="6"/>
  <c r="F1574" i="6"/>
  <c r="F1575" i="6"/>
  <c r="F1577" i="6"/>
  <c r="F1578" i="6"/>
  <c r="F1581" i="6"/>
  <c r="F1586" i="6"/>
  <c r="F1587" i="6"/>
  <c r="F1589" i="6"/>
  <c r="F1590" i="6"/>
  <c r="F1593" i="6"/>
  <c r="F1594" i="6"/>
  <c r="F1598" i="6"/>
  <c r="F1599" i="6"/>
  <c r="F1601" i="6"/>
  <c r="F1602" i="6"/>
  <c r="F1605" i="6"/>
  <c r="F1606" i="6"/>
  <c r="F1610" i="6"/>
  <c r="F1611" i="6"/>
  <c r="F1613" i="6"/>
  <c r="F1614" i="6"/>
  <c r="F1617" i="6"/>
  <c r="F1622" i="6"/>
  <c r="F1623" i="6"/>
  <c r="F1625" i="6"/>
  <c r="F1626" i="6"/>
  <c r="F1628" i="6"/>
  <c r="F1629" i="6"/>
  <c r="F1631" i="6"/>
  <c r="F1634" i="6"/>
  <c r="F1635" i="6"/>
  <c r="F1637" i="6"/>
  <c r="F1638" i="6"/>
  <c r="F1641" i="6"/>
  <c r="F1642" i="6"/>
  <c r="F1646" i="6"/>
  <c r="F1647" i="6"/>
  <c r="F1649" i="6"/>
  <c r="F1650" i="6"/>
  <c r="F1653" i="6"/>
  <c r="F1654" i="6"/>
  <c r="F1659" i="6"/>
  <c r="F1661" i="6"/>
  <c r="F1662" i="6"/>
  <c r="F1665" i="6"/>
  <c r="F1670" i="6"/>
  <c r="F1671" i="6"/>
  <c r="F1673" i="6"/>
  <c r="F1674" i="6"/>
  <c r="F1677" i="6"/>
  <c r="F1678" i="6"/>
  <c r="F1682" i="6"/>
  <c r="F1683" i="6"/>
  <c r="F1685" i="6"/>
  <c r="F1686" i="6"/>
  <c r="F1689" i="6"/>
  <c r="F1694" i="6"/>
  <c r="F1695" i="6"/>
  <c r="F1697" i="6"/>
  <c r="F1698" i="6"/>
  <c r="F1701" i="6"/>
  <c r="F1702" i="6"/>
  <c r="F1706" i="6"/>
  <c r="F1707" i="6"/>
  <c r="F1709" i="6"/>
  <c r="F1710" i="6"/>
  <c r="F1713" i="6"/>
  <c r="F1714" i="6"/>
  <c r="F1718" i="6"/>
  <c r="F1719" i="6"/>
  <c r="F1721" i="6"/>
  <c r="F1722" i="6"/>
  <c r="F1725" i="6"/>
  <c r="F1726" i="6"/>
  <c r="F1730" i="6"/>
  <c r="F1731" i="6"/>
  <c r="F1733" i="6"/>
  <c r="F1734" i="6"/>
  <c r="F1737" i="6"/>
  <c r="F1738" i="6"/>
  <c r="F1742" i="6"/>
  <c r="F1743" i="6"/>
  <c r="F1745" i="6"/>
  <c r="F1746" i="6"/>
  <c r="F1749" i="6"/>
  <c r="F1750" i="6"/>
  <c r="F1754" i="6"/>
  <c r="F1755" i="6"/>
  <c r="F1757" i="6"/>
  <c r="F1758" i="6"/>
  <c r="F1761" i="6"/>
  <c r="F1766" i="6"/>
  <c r="F1767" i="6"/>
  <c r="F1769" i="6"/>
  <c r="F1770" i="6"/>
  <c r="F1772" i="6"/>
  <c r="F1773" i="6"/>
  <c r="F1774" i="6"/>
  <c r="F1775" i="6"/>
  <c r="F1778" i="6"/>
  <c r="F1779" i="6"/>
  <c r="F1781" i="6"/>
  <c r="F1782" i="6"/>
  <c r="F1785" i="6"/>
  <c r="F1786" i="6"/>
  <c r="F1790" i="6"/>
  <c r="F1791" i="6"/>
  <c r="F1793" i="6"/>
  <c r="F1794" i="6"/>
  <c r="F1797" i="6"/>
  <c r="F1802" i="6"/>
  <c r="F1805" i="6"/>
  <c r="F1806" i="6"/>
  <c r="F1809" i="6"/>
  <c r="F1810" i="6"/>
  <c r="F1814" i="6"/>
  <c r="F1815" i="6"/>
  <c r="F1817" i="6"/>
  <c r="F1818" i="6"/>
  <c r="F1820" i="6"/>
  <c r="F1821" i="6"/>
  <c r="F1822" i="6"/>
  <c r="F1826" i="6"/>
  <c r="F1827" i="6"/>
  <c r="F1829" i="6"/>
  <c r="F1830" i="6"/>
  <c r="F1833" i="6"/>
  <c r="F1834" i="6"/>
  <c r="F1838" i="6"/>
  <c r="F1839" i="6"/>
  <c r="F1841" i="6"/>
  <c r="F1842" i="6"/>
  <c r="F1844" i="6"/>
  <c r="F1916" i="6"/>
  <c r="F1849" i="6"/>
  <c r="F1850" i="6"/>
  <c r="F1852" i="6"/>
  <c r="F1853" i="6"/>
  <c r="F1856" i="6"/>
  <c r="F1857" i="6"/>
  <c r="F1861" i="6"/>
  <c r="F1862" i="6"/>
  <c r="F1864" i="6"/>
  <c r="F1865" i="6"/>
  <c r="F1868" i="6"/>
  <c r="F1873" i="6"/>
  <c r="F1874" i="6"/>
  <c r="F1876" i="6"/>
  <c r="F1877" i="6"/>
  <c r="F1880" i="6"/>
  <c r="F1881" i="6"/>
  <c r="F1885" i="6"/>
  <c r="F1886" i="6"/>
  <c r="F1889" i="6"/>
  <c r="F1891" i="6"/>
  <c r="F1892" i="6"/>
  <c r="F1893" i="6"/>
  <c r="F1894" i="6"/>
  <c r="F1897" i="6"/>
  <c r="F1898" i="6"/>
  <c r="F1900" i="6"/>
  <c r="F1901" i="6"/>
  <c r="F1902" i="6"/>
  <c r="H1901" i="10"/>
  <c r="S1903" i="6"/>
  <c r="S1904" i="6"/>
  <c r="S1905" i="6"/>
  <c r="S1906" i="6"/>
  <c r="S1907" i="6"/>
  <c r="S1908" i="6"/>
  <c r="S1909" i="6"/>
  <c r="S1910" i="6"/>
  <c r="S1911" i="6"/>
  <c r="S1912" i="6"/>
  <c r="S1913" i="6"/>
  <c r="S1914" i="6"/>
  <c r="S1915" i="6"/>
  <c r="S1916" i="6"/>
  <c r="S1917" i="6"/>
  <c r="S1918" i="6"/>
  <c r="S1890" i="6"/>
  <c r="S1891" i="6"/>
  <c r="S1892" i="6"/>
  <c r="S1893" i="6"/>
  <c r="S1894" i="6"/>
  <c r="S1895" i="6"/>
  <c r="S1897" i="6"/>
  <c r="S1898" i="6"/>
  <c r="S1899" i="6"/>
  <c r="S1900" i="6"/>
  <c r="S1901" i="6"/>
  <c r="S1902" i="6"/>
  <c r="S1889" i="6"/>
  <c r="R1906" i="6"/>
  <c r="R1907" i="6"/>
  <c r="R1909" i="6"/>
  <c r="R1910" i="6"/>
  <c r="R1911" i="6"/>
  <c r="R1912" i="6"/>
  <c r="R1913" i="6"/>
  <c r="R1914" i="6"/>
  <c r="R1915" i="6"/>
  <c r="R1916" i="6"/>
  <c r="R1892" i="6"/>
  <c r="R1893" i="6"/>
  <c r="R1894" i="6"/>
  <c r="R1895" i="6"/>
  <c r="R1896" i="6"/>
  <c r="R1897" i="6"/>
  <c r="R1898" i="6"/>
  <c r="R1899" i="6"/>
  <c r="R1901" i="6"/>
  <c r="R1902" i="6"/>
  <c r="R1889" i="6"/>
  <c r="Q1904" i="6"/>
  <c r="Q1905" i="6"/>
  <c r="Q1906" i="6"/>
  <c r="Q1907" i="6"/>
  <c r="Q1908" i="6"/>
  <c r="Q1909" i="6"/>
  <c r="Q1910" i="6"/>
  <c r="Q1911" i="6"/>
  <c r="Q1912" i="6"/>
  <c r="Q1913" i="6"/>
  <c r="Q1914" i="6"/>
  <c r="Q1916" i="6"/>
  <c r="Q1917" i="6"/>
  <c r="Q1918" i="6"/>
  <c r="Q1889" i="6"/>
  <c r="Q1890" i="6"/>
  <c r="Q1891" i="6"/>
  <c r="Q1892" i="6"/>
  <c r="Q1895" i="6"/>
  <c r="Q1898" i="6"/>
  <c r="Q1899" i="6"/>
  <c r="Q1900" i="6"/>
  <c r="Q1901" i="6"/>
  <c r="Q1902" i="6"/>
  <c r="P1903" i="6"/>
  <c r="P1904" i="6"/>
  <c r="P1906" i="6"/>
  <c r="P1907" i="6"/>
  <c r="P1908" i="6"/>
  <c r="P1909" i="6"/>
  <c r="P1912" i="6"/>
  <c r="P1913" i="6"/>
  <c r="P1914" i="6"/>
  <c r="P1915" i="6"/>
  <c r="P1916" i="6"/>
  <c r="P1917" i="6"/>
  <c r="P1918" i="6"/>
  <c r="P1889" i="6"/>
  <c r="P1890" i="6"/>
  <c r="P1891" i="6"/>
  <c r="P1892" i="6"/>
  <c r="P1893" i="6"/>
  <c r="P1894" i="6"/>
  <c r="P1895" i="6"/>
  <c r="P1898" i="6"/>
  <c r="P1901" i="6"/>
  <c r="P1902" i="6"/>
  <c r="N1904" i="6"/>
  <c r="N1905" i="6"/>
  <c r="N1906" i="6"/>
  <c r="N1908" i="6"/>
  <c r="N1909" i="6"/>
  <c r="N1910" i="6"/>
  <c r="N1911" i="6"/>
  <c r="N1913" i="6"/>
  <c r="N1916" i="6"/>
  <c r="N1917" i="6"/>
  <c r="N1918" i="6"/>
  <c r="N1890" i="6"/>
  <c r="N1891" i="6"/>
  <c r="N1892" i="6"/>
  <c r="N1895" i="6"/>
  <c r="N1898" i="6"/>
  <c r="N1899" i="6"/>
  <c r="N1902" i="6"/>
  <c r="L1903" i="6"/>
  <c r="L1906" i="6"/>
  <c r="L1909" i="6"/>
  <c r="L1912" i="6"/>
  <c r="L1913" i="6"/>
  <c r="L1914" i="6"/>
  <c r="L1915" i="6"/>
  <c r="L1916" i="6"/>
  <c r="L1889" i="6"/>
  <c r="L1892" i="6"/>
  <c r="L1893" i="6"/>
  <c r="L1895" i="6"/>
  <c r="L1896" i="6"/>
  <c r="L1897" i="6"/>
  <c r="L1898" i="6"/>
  <c r="L1901" i="6"/>
  <c r="L1902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889" i="6"/>
  <c r="I1890" i="6"/>
  <c r="I1893" i="6"/>
  <c r="I1897" i="6"/>
  <c r="I1899" i="6"/>
  <c r="I1903" i="6"/>
  <c r="I1907" i="6"/>
  <c r="I1908" i="6"/>
  <c r="I1909" i="6"/>
  <c r="I1914" i="6"/>
  <c r="I1917" i="6"/>
  <c r="H1891" i="6"/>
  <c r="H1893" i="6"/>
  <c r="H1896" i="6"/>
  <c r="H1899" i="6"/>
  <c r="H1900" i="6"/>
  <c r="H1902" i="6"/>
  <c r="H1905" i="6"/>
  <c r="H1908" i="6"/>
  <c r="H1910" i="6"/>
  <c r="H1913" i="6"/>
  <c r="H1914" i="6"/>
  <c r="H1915" i="6"/>
  <c r="H1918" i="6"/>
  <c r="F1890" i="6"/>
  <c r="F1895" i="6"/>
  <c r="F1896" i="6"/>
  <c r="F1899" i="6"/>
  <c r="F1903" i="6"/>
  <c r="F1907" i="6"/>
  <c r="F1908" i="6"/>
  <c r="F1910" i="6"/>
  <c r="F1915" i="6"/>
  <c r="F1917" i="6"/>
  <c r="F191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201" i="6"/>
  <c r="S202" i="6"/>
  <c r="S203" i="6"/>
  <c r="S204" i="6"/>
  <c r="S205" i="6"/>
  <c r="S206" i="6"/>
  <c r="S207" i="6"/>
  <c r="S208" i="6"/>
  <c r="S209" i="6"/>
  <c r="S210" i="6"/>
  <c r="S211" i="6"/>
  <c r="S212" i="6"/>
  <c r="S213" i="6"/>
  <c r="S214" i="6"/>
  <c r="S215" i="6"/>
  <c r="S216" i="6"/>
  <c r="S217" i="6"/>
  <c r="S218" i="6"/>
  <c r="S219" i="6"/>
  <c r="S220" i="6"/>
  <c r="S221" i="6"/>
  <c r="S222" i="6"/>
  <c r="S223" i="6"/>
  <c r="S224" i="6"/>
  <c r="S225" i="6"/>
  <c r="S226" i="6"/>
  <c r="S227" i="6"/>
  <c r="S228" i="6"/>
  <c r="S229" i="6"/>
  <c r="S230" i="6"/>
  <c r="S231" i="6"/>
  <c r="S232" i="6"/>
  <c r="S233" i="6"/>
  <c r="S234" i="6"/>
  <c r="S235" i="6"/>
  <c r="S236" i="6"/>
  <c r="S237" i="6"/>
  <c r="S238" i="6"/>
  <c r="S239" i="6"/>
  <c r="S240" i="6"/>
  <c r="S241" i="6"/>
  <c r="S242" i="6"/>
  <c r="S243" i="6"/>
  <c r="S244" i="6"/>
  <c r="S245" i="6"/>
  <c r="S246" i="6"/>
  <c r="S247" i="6"/>
  <c r="S248" i="6"/>
  <c r="S249" i="6"/>
  <c r="S250" i="6"/>
  <c r="S251" i="6"/>
  <c r="S252" i="6"/>
  <c r="S253" i="6"/>
  <c r="S254" i="6"/>
  <c r="S255" i="6"/>
  <c r="S256" i="6"/>
  <c r="S257" i="6"/>
  <c r="S258" i="6"/>
  <c r="S259" i="6"/>
  <c r="S260" i="6"/>
  <c r="S261" i="6"/>
  <c r="S262" i="6"/>
  <c r="S263" i="6"/>
  <c r="S264" i="6"/>
  <c r="S265" i="6"/>
  <c r="S266" i="6"/>
  <c r="S267" i="6"/>
  <c r="S268" i="6"/>
  <c r="S269" i="6"/>
  <c r="S270" i="6"/>
  <c r="S271" i="6"/>
  <c r="S272" i="6"/>
  <c r="S273" i="6"/>
  <c r="S274" i="6"/>
  <c r="S275" i="6"/>
  <c r="S276" i="6"/>
  <c r="S277" i="6"/>
  <c r="S278" i="6"/>
  <c r="S279" i="6"/>
  <c r="S280" i="6"/>
  <c r="S281" i="6"/>
  <c r="S282" i="6"/>
  <c r="S283" i="6"/>
  <c r="S284" i="6"/>
  <c r="S285" i="6"/>
  <c r="S286" i="6"/>
  <c r="S287" i="6"/>
  <c r="S288" i="6"/>
  <c r="S289" i="6"/>
  <c r="S290" i="6"/>
  <c r="S291" i="6"/>
  <c r="S292" i="6"/>
  <c r="S293" i="6"/>
  <c r="S294" i="6"/>
  <c r="S295" i="6"/>
  <c r="S296" i="6"/>
  <c r="S297" i="6"/>
  <c r="S298" i="6"/>
  <c r="S299" i="6"/>
  <c r="S300" i="6"/>
  <c r="S301" i="6"/>
  <c r="S302" i="6"/>
  <c r="S303" i="6"/>
  <c r="S304" i="6"/>
  <c r="S305" i="6"/>
  <c r="S306" i="6"/>
  <c r="S307" i="6"/>
  <c r="S308" i="6"/>
  <c r="S309" i="6"/>
  <c r="S310" i="6"/>
  <c r="S311" i="6"/>
  <c r="S312" i="6"/>
  <c r="S313" i="6"/>
  <c r="S314" i="6"/>
  <c r="S315" i="6"/>
  <c r="S316" i="6"/>
  <c r="S317" i="6"/>
  <c r="S318" i="6"/>
  <c r="S319" i="6"/>
  <c r="S320" i="6"/>
  <c r="S321" i="6"/>
  <c r="S322" i="6"/>
  <c r="S323" i="6"/>
  <c r="S324" i="6"/>
  <c r="S325" i="6"/>
  <c r="S326" i="6"/>
  <c r="S327" i="6"/>
  <c r="S328" i="6"/>
  <c r="S329" i="6"/>
  <c r="S330" i="6"/>
  <c r="S331" i="6"/>
  <c r="S332" i="6"/>
  <c r="S333" i="6"/>
  <c r="S334" i="6"/>
  <c r="S335" i="6"/>
  <c r="S336" i="6"/>
  <c r="S337" i="6"/>
  <c r="S338" i="6"/>
  <c r="S339" i="6"/>
  <c r="S340" i="6"/>
  <c r="S341" i="6"/>
  <c r="S342" i="6"/>
  <c r="S343" i="6"/>
  <c r="S344" i="6"/>
  <c r="S345" i="6"/>
  <c r="S346" i="6"/>
  <c r="S347" i="6"/>
  <c r="S348" i="6"/>
  <c r="S349" i="6"/>
  <c r="S350" i="6"/>
  <c r="S351" i="6"/>
  <c r="S352" i="6"/>
  <c r="S353" i="6"/>
  <c r="S354" i="6"/>
  <c r="S355" i="6"/>
  <c r="S356" i="6"/>
  <c r="S357" i="6"/>
  <c r="S358" i="6"/>
  <c r="S359" i="6"/>
  <c r="S360" i="6"/>
  <c r="S361" i="6"/>
  <c r="S362" i="6"/>
  <c r="S363" i="6"/>
  <c r="S364" i="6"/>
  <c r="S365" i="6"/>
  <c r="S366" i="6"/>
  <c r="S367" i="6"/>
  <c r="S368" i="6"/>
  <c r="S369" i="6"/>
  <c r="S370" i="6"/>
  <c r="S371" i="6"/>
  <c r="S372" i="6"/>
  <c r="S373" i="6"/>
  <c r="S374" i="6"/>
  <c r="S375" i="6"/>
  <c r="S376" i="6"/>
  <c r="S377" i="6"/>
  <c r="S378" i="6"/>
  <c r="S379" i="6"/>
  <c r="S380" i="6"/>
  <c r="S381" i="6"/>
  <c r="S382" i="6"/>
  <c r="S383" i="6"/>
  <c r="S384" i="6"/>
  <c r="S385" i="6"/>
  <c r="S386" i="6"/>
  <c r="S387" i="6"/>
  <c r="S388" i="6"/>
  <c r="S389" i="6"/>
  <c r="S390" i="6"/>
  <c r="S391" i="6"/>
  <c r="S392" i="6"/>
  <c r="S393" i="6"/>
  <c r="S394" i="6"/>
  <c r="S395" i="6"/>
  <c r="S396" i="6"/>
  <c r="S397" i="6"/>
  <c r="S398" i="6"/>
  <c r="S399" i="6"/>
  <c r="S400" i="6"/>
  <c r="S401" i="6"/>
  <c r="S402" i="6"/>
  <c r="S403" i="6"/>
  <c r="S404" i="6"/>
  <c r="S405" i="6"/>
  <c r="S406" i="6"/>
  <c r="S407" i="6"/>
  <c r="S408" i="6"/>
  <c r="S409" i="6"/>
  <c r="S410" i="6"/>
  <c r="S411" i="6"/>
  <c r="S412" i="6"/>
  <c r="S413" i="6"/>
  <c r="S414" i="6"/>
  <c r="S415" i="6"/>
  <c r="S416" i="6"/>
  <c r="S417" i="6"/>
  <c r="S418" i="6"/>
  <c r="S419" i="6"/>
  <c r="S420" i="6"/>
  <c r="S421" i="6"/>
  <c r="S422" i="6"/>
  <c r="S423" i="6"/>
  <c r="S424" i="6"/>
  <c r="S425" i="6"/>
  <c r="S426" i="6"/>
  <c r="S427" i="6"/>
  <c r="S428" i="6"/>
  <c r="S429" i="6"/>
  <c r="S430" i="6"/>
  <c r="S431" i="6"/>
  <c r="S432" i="6"/>
  <c r="S433" i="6"/>
  <c r="S434" i="6"/>
  <c r="S435" i="6"/>
  <c r="S436" i="6"/>
  <c r="S437" i="6"/>
  <c r="S438" i="6"/>
  <c r="S439" i="6"/>
  <c r="S440" i="6"/>
  <c r="S441" i="6"/>
  <c r="S442" i="6"/>
  <c r="S443" i="6"/>
  <c r="S444" i="6"/>
  <c r="S445" i="6"/>
  <c r="S446" i="6"/>
  <c r="S447" i="6"/>
  <c r="S448" i="6"/>
  <c r="S449" i="6"/>
  <c r="S450" i="6"/>
  <c r="S451" i="6"/>
  <c r="S452" i="6"/>
  <c r="S453" i="6"/>
  <c r="S454" i="6"/>
  <c r="S455" i="6"/>
  <c r="S456" i="6"/>
  <c r="S457" i="6"/>
  <c r="S458" i="6"/>
  <c r="S459" i="6"/>
  <c r="S460" i="6"/>
  <c r="S461" i="6"/>
  <c r="S462" i="6"/>
  <c r="S463" i="6"/>
  <c r="S464" i="6"/>
  <c r="S465" i="6"/>
  <c r="S466" i="6"/>
  <c r="S467" i="6"/>
  <c r="S468" i="6"/>
  <c r="S469" i="6"/>
  <c r="S470" i="6"/>
  <c r="S471" i="6"/>
  <c r="S472" i="6"/>
  <c r="S473" i="6"/>
  <c r="S474" i="6"/>
  <c r="S475" i="6"/>
  <c r="S476" i="6"/>
  <c r="S477" i="6"/>
  <c r="S478" i="6"/>
  <c r="S479" i="6"/>
  <c r="S480" i="6"/>
  <c r="S481" i="6"/>
  <c r="S482" i="6"/>
  <c r="S483" i="6"/>
  <c r="S484" i="6"/>
  <c r="S485" i="6"/>
  <c r="S486" i="6"/>
  <c r="S487" i="6"/>
  <c r="S488" i="6"/>
  <c r="S489" i="6"/>
  <c r="S490" i="6"/>
  <c r="S491" i="6"/>
  <c r="S492" i="6"/>
  <c r="S493" i="6"/>
  <c r="S494" i="6"/>
  <c r="S495" i="6"/>
  <c r="S496" i="6"/>
  <c r="S497" i="6"/>
  <c r="S498" i="6"/>
  <c r="S499" i="6"/>
  <c r="S500" i="6"/>
  <c r="S501" i="6"/>
  <c r="S502" i="6"/>
  <c r="S503" i="6"/>
  <c r="S504" i="6"/>
  <c r="S505" i="6"/>
  <c r="S506" i="6"/>
  <c r="S507" i="6"/>
  <c r="S508" i="6"/>
  <c r="S509" i="6"/>
  <c r="S510" i="6"/>
  <c r="S511" i="6"/>
  <c r="S512" i="6"/>
  <c r="S513" i="6"/>
  <c r="S514" i="6"/>
  <c r="S515" i="6"/>
  <c r="S516" i="6"/>
  <c r="S517" i="6"/>
  <c r="S518" i="6"/>
  <c r="S519" i="6"/>
  <c r="S520" i="6"/>
  <c r="S521" i="6"/>
  <c r="S522" i="6"/>
  <c r="S523" i="6"/>
  <c r="S524" i="6"/>
  <c r="S526" i="6"/>
  <c r="S527" i="6"/>
  <c r="S528" i="6"/>
  <c r="S529" i="6"/>
  <c r="S530" i="6"/>
  <c r="S531" i="6"/>
  <c r="S532" i="6"/>
  <c r="S533" i="6"/>
  <c r="S534" i="6"/>
  <c r="S535" i="6"/>
  <c r="S536" i="6"/>
  <c r="S538" i="6"/>
  <c r="S539" i="6"/>
  <c r="S540" i="6"/>
  <c r="S541" i="6"/>
  <c r="S542" i="6"/>
  <c r="S543" i="6"/>
  <c r="S544" i="6"/>
  <c r="S545" i="6"/>
  <c r="S546" i="6"/>
  <c r="S547" i="6"/>
  <c r="S548" i="6"/>
  <c r="S550" i="6"/>
  <c r="S551" i="6"/>
  <c r="S552" i="6"/>
  <c r="S553" i="6"/>
  <c r="S554" i="6"/>
  <c r="S555" i="6"/>
  <c r="S556" i="6"/>
  <c r="S557" i="6"/>
  <c r="S558" i="6"/>
  <c r="S559" i="6"/>
  <c r="S560" i="6"/>
  <c r="S562" i="6"/>
  <c r="S563" i="6"/>
  <c r="S564" i="6"/>
  <c r="S565" i="6"/>
  <c r="S566" i="6"/>
  <c r="S567" i="6"/>
  <c r="S568" i="6"/>
  <c r="S569" i="6"/>
  <c r="S570" i="6"/>
  <c r="S571" i="6"/>
  <c r="S572" i="6"/>
  <c r="S574" i="6"/>
  <c r="S575" i="6"/>
  <c r="S576" i="6"/>
  <c r="S577" i="6"/>
  <c r="S578" i="6"/>
  <c r="S579" i="6"/>
  <c r="S580" i="6"/>
  <c r="S581" i="6"/>
  <c r="S582" i="6"/>
  <c r="S583" i="6"/>
  <c r="S584" i="6"/>
  <c r="S586" i="6"/>
  <c r="S587" i="6"/>
  <c r="S588" i="6"/>
  <c r="S589" i="6"/>
  <c r="S590" i="6"/>
  <c r="S591" i="6"/>
  <c r="S592" i="6"/>
  <c r="S593" i="6"/>
  <c r="S594" i="6"/>
  <c r="S595" i="6"/>
  <c r="S596" i="6"/>
  <c r="S598" i="6"/>
  <c r="S599" i="6"/>
  <c r="S600" i="6"/>
  <c r="S601" i="6"/>
  <c r="S602" i="6"/>
  <c r="S603" i="6"/>
  <c r="S604" i="6"/>
  <c r="S605" i="6"/>
  <c r="S606" i="6"/>
  <c r="S607" i="6"/>
  <c r="S608" i="6"/>
  <c r="S610" i="6"/>
  <c r="S611" i="6"/>
  <c r="S612" i="6"/>
  <c r="S613" i="6"/>
  <c r="S614" i="6"/>
  <c r="S615" i="6"/>
  <c r="S616" i="6"/>
  <c r="S617" i="6"/>
  <c r="S618" i="6"/>
  <c r="S619" i="6"/>
  <c r="S620" i="6"/>
  <c r="S622" i="6"/>
  <c r="S623" i="6"/>
  <c r="S624" i="6"/>
  <c r="S625" i="6"/>
  <c r="S626" i="6"/>
  <c r="S627" i="6"/>
  <c r="S628" i="6"/>
  <c r="S629" i="6"/>
  <c r="S630" i="6"/>
  <c r="S631" i="6"/>
  <c r="S632" i="6"/>
  <c r="S634" i="6"/>
  <c r="S635" i="6"/>
  <c r="S636" i="6"/>
  <c r="S637" i="6"/>
  <c r="S638" i="6"/>
  <c r="S639" i="6"/>
  <c r="S640" i="6"/>
  <c r="S641" i="6"/>
  <c r="S642" i="6"/>
  <c r="S643" i="6"/>
  <c r="S644" i="6"/>
  <c r="S646" i="6"/>
  <c r="S647" i="6"/>
  <c r="S648" i="6"/>
  <c r="S649" i="6"/>
  <c r="S650" i="6"/>
  <c r="S651" i="6"/>
  <c r="S652" i="6"/>
  <c r="S653" i="6"/>
  <c r="S654" i="6"/>
  <c r="S655" i="6"/>
  <c r="S656" i="6"/>
  <c r="S658" i="6"/>
  <c r="S659" i="6"/>
  <c r="S660" i="6"/>
  <c r="S661" i="6"/>
  <c r="S662" i="6"/>
  <c r="S663" i="6"/>
  <c r="S664" i="6"/>
  <c r="S665" i="6"/>
  <c r="S666" i="6"/>
  <c r="S667" i="6"/>
  <c r="S668" i="6"/>
  <c r="S670" i="6"/>
  <c r="S671" i="6"/>
  <c r="S672" i="6"/>
  <c r="S673" i="6"/>
  <c r="S674" i="6"/>
  <c r="S675" i="6"/>
  <c r="S676" i="6"/>
  <c r="S677" i="6"/>
  <c r="S678" i="6"/>
  <c r="S679" i="6"/>
  <c r="S680" i="6"/>
  <c r="S682" i="6"/>
  <c r="S683" i="6"/>
  <c r="S684" i="6"/>
  <c r="S685" i="6"/>
  <c r="S686" i="6"/>
  <c r="S687" i="6"/>
  <c r="S688" i="6"/>
  <c r="S689" i="6"/>
  <c r="S690" i="6"/>
  <c r="S691" i="6"/>
  <c r="S692" i="6"/>
  <c r="S694" i="6"/>
  <c r="S695" i="6"/>
  <c r="S696" i="6"/>
  <c r="S697" i="6"/>
  <c r="S698" i="6"/>
  <c r="S699" i="6"/>
  <c r="S700" i="6"/>
  <c r="S701" i="6"/>
  <c r="S702" i="6"/>
  <c r="S703" i="6"/>
  <c r="S704" i="6"/>
  <c r="S706" i="6"/>
  <c r="S707" i="6"/>
  <c r="S708" i="6"/>
  <c r="S709" i="6"/>
  <c r="S710" i="6"/>
  <c r="S711" i="6"/>
  <c r="S712" i="6"/>
  <c r="S713" i="6"/>
  <c r="S714" i="6"/>
  <c r="S715" i="6"/>
  <c r="S716" i="6"/>
  <c r="S718" i="6"/>
  <c r="S719" i="6"/>
  <c r="S720" i="6"/>
  <c r="S721" i="6"/>
  <c r="S722" i="6"/>
  <c r="S723" i="6"/>
  <c r="S724" i="6"/>
  <c r="S725" i="6"/>
  <c r="S726" i="6"/>
  <c r="S727" i="6"/>
  <c r="S728" i="6"/>
  <c r="S730" i="6"/>
  <c r="S731" i="6"/>
  <c r="S732" i="6"/>
  <c r="S733" i="6"/>
  <c r="S734" i="6"/>
  <c r="S735" i="6"/>
  <c r="S736" i="6"/>
  <c r="S737" i="6"/>
  <c r="S738" i="6"/>
  <c r="S739" i="6"/>
  <c r="S740" i="6"/>
  <c r="S742" i="6"/>
  <c r="S743" i="6"/>
  <c r="S744" i="6"/>
  <c r="S745" i="6"/>
  <c r="S746" i="6"/>
  <c r="S747" i="6"/>
  <c r="S748" i="6"/>
  <c r="S749" i="6"/>
  <c r="S750" i="6"/>
  <c r="S751" i="6"/>
  <c r="S752" i="6"/>
  <c r="S754" i="6"/>
  <c r="S755" i="6"/>
  <c r="S756" i="6"/>
  <c r="S757" i="6"/>
  <c r="S758" i="6"/>
  <c r="S759" i="6"/>
  <c r="S760" i="6"/>
  <c r="S761" i="6"/>
  <c r="S762" i="6"/>
  <c r="S763" i="6"/>
  <c r="S764" i="6"/>
  <c r="S766" i="6"/>
  <c r="S767" i="6"/>
  <c r="S768" i="6"/>
  <c r="S769" i="6"/>
  <c r="S770" i="6"/>
  <c r="S771" i="6"/>
  <c r="S772" i="6"/>
  <c r="S773" i="6"/>
  <c r="S774" i="6"/>
  <c r="S775" i="6"/>
  <c r="S776" i="6"/>
  <c r="S778" i="6"/>
  <c r="S779" i="6"/>
  <c r="S780" i="6"/>
  <c r="S781" i="6"/>
  <c r="S782" i="6"/>
  <c r="S783" i="6"/>
  <c r="S784" i="6"/>
  <c r="S785" i="6"/>
  <c r="S786" i="6"/>
  <c r="S787" i="6"/>
  <c r="S788" i="6"/>
  <c r="S790" i="6"/>
  <c r="S791" i="6"/>
  <c r="S792" i="6"/>
  <c r="S793" i="6"/>
  <c r="S794" i="6"/>
  <c r="S795" i="6"/>
  <c r="S796" i="6"/>
  <c r="S797" i="6"/>
  <c r="S798" i="6"/>
  <c r="S799" i="6"/>
  <c r="S800" i="6"/>
  <c r="S802" i="6"/>
  <c r="S803" i="6"/>
  <c r="S804" i="6"/>
  <c r="S805" i="6"/>
  <c r="S806" i="6"/>
  <c r="S807" i="6"/>
  <c r="S808" i="6"/>
  <c r="S810" i="6"/>
  <c r="S811" i="6"/>
  <c r="S812" i="6"/>
  <c r="S813" i="6"/>
  <c r="S814" i="6"/>
  <c r="S815" i="6"/>
  <c r="S816" i="6"/>
  <c r="S817" i="6"/>
  <c r="S818" i="6"/>
  <c r="S819" i="6"/>
  <c r="S820" i="6"/>
  <c r="S822" i="6"/>
  <c r="S823" i="6"/>
  <c r="S824" i="6"/>
  <c r="S825" i="6"/>
  <c r="S826" i="6"/>
  <c r="S827" i="6"/>
  <c r="S828" i="6"/>
  <c r="S829" i="6"/>
  <c r="S830" i="6"/>
  <c r="S831" i="6"/>
  <c r="S832" i="6"/>
  <c r="S834" i="6"/>
  <c r="S835" i="6"/>
  <c r="S836" i="6"/>
  <c r="S837" i="6"/>
  <c r="S838" i="6"/>
  <c r="S839" i="6"/>
  <c r="S840" i="6"/>
  <c r="S841" i="6"/>
  <c r="S842" i="6"/>
  <c r="S843" i="6"/>
  <c r="S844" i="6"/>
  <c r="S846" i="6"/>
  <c r="S847" i="6"/>
  <c r="S848" i="6"/>
  <c r="S849" i="6"/>
  <c r="S850" i="6"/>
  <c r="S851" i="6"/>
  <c r="S852" i="6"/>
  <c r="S853" i="6"/>
  <c r="S854" i="6"/>
  <c r="S855" i="6"/>
  <c r="S856" i="6"/>
  <c r="S858" i="6"/>
  <c r="S859" i="6"/>
  <c r="S860" i="6"/>
  <c r="S861" i="6"/>
  <c r="S862" i="6"/>
  <c r="S863" i="6"/>
  <c r="S864" i="6"/>
  <c r="S865" i="6"/>
  <c r="S866" i="6"/>
  <c r="S867" i="6"/>
  <c r="S868" i="6"/>
  <c r="S870" i="6"/>
  <c r="S871" i="6"/>
  <c r="S872" i="6"/>
  <c r="S873" i="6"/>
  <c r="S874" i="6"/>
  <c r="S875" i="6"/>
  <c r="S876" i="6"/>
  <c r="S877" i="6"/>
  <c r="S878" i="6"/>
  <c r="S879" i="6"/>
  <c r="S880" i="6"/>
  <c r="S882" i="6"/>
  <c r="S883" i="6"/>
  <c r="S884" i="6"/>
  <c r="S885" i="6"/>
  <c r="S886" i="6"/>
  <c r="S887" i="6"/>
  <c r="S888" i="6"/>
  <c r="S889" i="6"/>
  <c r="S890" i="6"/>
  <c r="S891" i="6"/>
  <c r="S892" i="6"/>
  <c r="S894" i="6"/>
  <c r="S895" i="6"/>
  <c r="S896" i="6"/>
  <c r="S897" i="6"/>
  <c r="S898" i="6"/>
  <c r="S899" i="6"/>
  <c r="S900" i="6"/>
  <c r="S901" i="6"/>
  <c r="S902" i="6"/>
  <c r="S903" i="6"/>
  <c r="S904" i="6"/>
  <c r="S906" i="6"/>
  <c r="S907" i="6"/>
  <c r="S908" i="6"/>
  <c r="S909" i="6"/>
  <c r="S910" i="6"/>
  <c r="S911" i="6"/>
  <c r="S912" i="6"/>
  <c r="S913" i="6"/>
  <c r="S914" i="6"/>
  <c r="S915" i="6"/>
  <c r="S916" i="6"/>
  <c r="S918" i="6"/>
  <c r="S919" i="6"/>
  <c r="S920" i="6"/>
  <c r="S921" i="6"/>
  <c r="S922" i="6"/>
  <c r="S923" i="6"/>
  <c r="S924" i="6"/>
  <c r="S925" i="6"/>
  <c r="S926" i="6"/>
  <c r="S927" i="6"/>
  <c r="S928" i="6"/>
  <c r="S930" i="6"/>
  <c r="S931" i="6"/>
  <c r="S932" i="6"/>
  <c r="S933" i="6"/>
  <c r="S934" i="6"/>
  <c r="S935" i="6"/>
  <c r="S936" i="6"/>
  <c r="S937" i="6"/>
  <c r="S938" i="6"/>
  <c r="S939" i="6"/>
  <c r="S940" i="6"/>
  <c r="S941" i="6"/>
  <c r="S942" i="6"/>
  <c r="S943" i="6"/>
  <c r="S944" i="6"/>
  <c r="S945" i="6"/>
  <c r="S946" i="6"/>
  <c r="S947" i="6"/>
  <c r="S948" i="6"/>
  <c r="S949" i="6"/>
  <c r="S950" i="6"/>
  <c r="S951" i="6"/>
  <c r="S952" i="6"/>
  <c r="S953" i="6"/>
  <c r="S954" i="6"/>
  <c r="S955" i="6"/>
  <c r="S956" i="6"/>
  <c r="S957" i="6"/>
  <c r="S958" i="6"/>
  <c r="S959" i="6"/>
  <c r="S960" i="6"/>
  <c r="S961" i="6"/>
  <c r="S962" i="6"/>
  <c r="S963" i="6"/>
  <c r="S964" i="6"/>
  <c r="S965" i="6"/>
  <c r="S966" i="6"/>
  <c r="S967" i="6"/>
  <c r="S968" i="6"/>
  <c r="S969" i="6"/>
  <c r="S970" i="6"/>
  <c r="S971" i="6"/>
  <c r="S972" i="6"/>
  <c r="S973" i="6"/>
  <c r="S974" i="6"/>
  <c r="S975" i="6"/>
  <c r="S976" i="6"/>
  <c r="S977" i="6"/>
  <c r="S978" i="6"/>
  <c r="S979" i="6"/>
  <c r="S980" i="6"/>
  <c r="S981" i="6"/>
  <c r="S982" i="6"/>
  <c r="S983" i="6"/>
  <c r="S984" i="6"/>
  <c r="S985" i="6"/>
  <c r="S986" i="6"/>
  <c r="S987" i="6"/>
  <c r="S988" i="6"/>
  <c r="S989" i="6"/>
  <c r="S990" i="6"/>
  <c r="S991" i="6"/>
  <c r="S992" i="6"/>
  <c r="S993" i="6"/>
  <c r="S994" i="6"/>
  <c r="S995" i="6"/>
  <c r="S996" i="6"/>
  <c r="S997" i="6"/>
  <c r="S998" i="6"/>
  <c r="S999" i="6"/>
  <c r="S1000" i="6"/>
  <c r="S1001" i="6"/>
  <c r="S1002" i="6"/>
  <c r="S1003" i="6"/>
  <c r="S1004" i="6"/>
  <c r="S1005" i="6"/>
  <c r="S1006" i="6"/>
  <c r="S1007" i="6"/>
  <c r="S1008" i="6"/>
  <c r="S1009" i="6"/>
  <c r="S1010" i="6"/>
  <c r="S1011" i="6"/>
  <c r="S1012" i="6"/>
  <c r="S1013" i="6"/>
  <c r="S1014" i="6"/>
  <c r="S1015" i="6"/>
  <c r="S1016" i="6"/>
  <c r="S1017" i="6"/>
  <c r="S1018" i="6"/>
  <c r="S1019" i="6"/>
  <c r="S1020" i="6"/>
  <c r="S1021" i="6"/>
  <c r="S1022" i="6"/>
  <c r="S1023" i="6"/>
  <c r="S1024" i="6"/>
  <c r="S1025" i="6"/>
  <c r="S1026" i="6"/>
  <c r="S1027" i="6"/>
  <c r="S1028" i="6"/>
  <c r="S1029" i="6"/>
  <c r="S1030" i="6"/>
  <c r="S1031" i="6"/>
  <c r="S1032" i="6"/>
  <c r="S1033" i="6"/>
  <c r="S1034" i="6"/>
  <c r="S1035" i="6"/>
  <c r="S1036" i="6"/>
  <c r="S1037" i="6"/>
  <c r="S1038" i="6"/>
  <c r="S1039" i="6"/>
  <c r="S1040" i="6"/>
  <c r="S1041" i="6"/>
  <c r="S1042" i="6"/>
  <c r="S1043" i="6"/>
  <c r="S1044" i="6"/>
  <c r="S1045" i="6"/>
  <c r="S1046" i="6"/>
  <c r="S1047" i="6"/>
  <c r="S1048" i="6"/>
  <c r="S1049" i="6"/>
  <c r="S1050" i="6"/>
  <c r="S1051" i="6"/>
  <c r="S1052" i="6"/>
  <c r="S1053" i="6"/>
  <c r="S1054" i="6"/>
  <c r="S1055" i="6"/>
  <c r="S1056" i="6"/>
  <c r="S1057" i="6"/>
  <c r="S1058" i="6"/>
  <c r="S1059" i="6"/>
  <c r="S1060" i="6"/>
  <c r="S1061" i="6"/>
  <c r="S1062" i="6"/>
  <c r="S1063" i="6"/>
  <c r="S1064" i="6"/>
  <c r="S1065" i="6"/>
  <c r="S1066" i="6"/>
  <c r="S1067" i="6"/>
  <c r="S1068" i="6"/>
  <c r="S1069" i="6"/>
  <c r="S1070" i="6"/>
  <c r="S1071" i="6"/>
  <c r="S1072" i="6"/>
  <c r="S1073" i="6"/>
  <c r="S1074" i="6"/>
  <c r="S1075" i="6"/>
  <c r="S1076" i="6"/>
  <c r="S1077" i="6"/>
  <c r="S1078" i="6"/>
  <c r="S1079" i="6"/>
  <c r="S1080" i="6"/>
  <c r="S1081" i="6"/>
  <c r="S1082" i="6"/>
  <c r="S1083" i="6"/>
  <c r="S1084" i="6"/>
  <c r="S1085" i="6"/>
  <c r="S1086" i="6"/>
  <c r="S1087" i="6"/>
  <c r="S1088" i="6"/>
  <c r="S1089" i="6"/>
  <c r="S1090" i="6"/>
  <c r="S1091" i="6"/>
  <c r="S1092" i="6"/>
  <c r="S1093" i="6"/>
  <c r="S1094" i="6"/>
  <c r="S1095" i="6"/>
  <c r="S1096" i="6"/>
  <c r="S1097" i="6"/>
  <c r="S1098" i="6"/>
  <c r="S1099" i="6"/>
  <c r="S1100" i="6"/>
  <c r="S1101" i="6"/>
  <c r="S1102" i="6"/>
  <c r="S1103" i="6"/>
  <c r="S1104" i="6"/>
  <c r="S1105" i="6"/>
  <c r="S1106" i="6"/>
  <c r="S1107" i="6"/>
  <c r="S1108" i="6"/>
  <c r="S1109" i="6"/>
  <c r="S1110" i="6"/>
  <c r="S1111" i="6"/>
  <c r="S1112" i="6"/>
  <c r="S1113" i="6"/>
  <c r="S1114" i="6"/>
  <c r="S1115" i="6"/>
  <c r="S1116" i="6"/>
  <c r="S1117" i="6"/>
  <c r="S1118" i="6"/>
  <c r="S1119" i="6"/>
  <c r="S1120" i="6"/>
  <c r="S1121" i="6"/>
  <c r="S1122" i="6"/>
  <c r="S1123" i="6"/>
  <c r="S1124" i="6"/>
  <c r="S1125" i="6"/>
  <c r="S1126" i="6"/>
  <c r="S1127" i="6"/>
  <c r="S1128" i="6"/>
  <c r="S1129" i="6"/>
  <c r="S1130" i="6"/>
  <c r="S1131" i="6"/>
  <c r="S1132" i="6"/>
  <c r="S1133" i="6"/>
  <c r="S1134" i="6"/>
  <c r="S1135" i="6"/>
  <c r="S1136" i="6"/>
  <c r="S1137" i="6"/>
  <c r="S1138" i="6"/>
  <c r="S1139" i="6"/>
  <c r="S1140" i="6"/>
  <c r="S1141" i="6"/>
  <c r="S1142" i="6"/>
  <c r="S1143" i="6"/>
  <c r="S1144" i="6"/>
  <c r="S1145" i="6"/>
  <c r="S1146" i="6"/>
  <c r="S1147" i="6"/>
  <c r="S1148" i="6"/>
  <c r="S1149" i="6"/>
  <c r="S1150" i="6"/>
  <c r="S1151" i="6"/>
  <c r="S1152" i="6"/>
  <c r="S1153" i="6"/>
  <c r="S1154" i="6"/>
  <c r="S1155" i="6"/>
  <c r="S1156" i="6"/>
  <c r="S1157" i="6"/>
  <c r="S1158" i="6"/>
  <c r="S1159" i="6"/>
  <c r="S1160" i="6"/>
  <c r="S1161" i="6"/>
  <c r="S1162" i="6"/>
  <c r="S1163" i="6"/>
  <c r="S1164" i="6"/>
  <c r="S1165" i="6"/>
  <c r="S1166" i="6"/>
  <c r="S1167" i="6"/>
  <c r="S1168" i="6"/>
  <c r="S1169" i="6"/>
  <c r="S1170" i="6"/>
  <c r="S1171" i="6"/>
  <c r="S1172" i="6"/>
  <c r="S1173" i="6"/>
  <c r="S1174" i="6"/>
  <c r="S1175" i="6"/>
  <c r="S1176" i="6"/>
  <c r="S1177" i="6"/>
  <c r="S1178" i="6"/>
  <c r="S1179" i="6"/>
  <c r="S1180" i="6"/>
  <c r="S1181" i="6"/>
  <c r="S1182" i="6"/>
  <c r="S1183" i="6"/>
  <c r="S1184" i="6"/>
  <c r="S1185" i="6"/>
  <c r="S1186" i="6"/>
  <c r="S1187" i="6"/>
  <c r="S1188" i="6"/>
  <c r="S1189" i="6"/>
  <c r="S1190" i="6"/>
  <c r="S1191" i="6"/>
  <c r="S1192" i="6"/>
  <c r="S1193" i="6"/>
  <c r="S1194" i="6"/>
  <c r="S1195" i="6"/>
  <c r="S1196" i="6"/>
  <c r="S1197" i="6"/>
  <c r="S1199" i="6"/>
  <c r="S1200" i="6"/>
  <c r="S1201" i="6"/>
  <c r="S1202" i="6"/>
  <c r="S1203" i="6"/>
  <c r="S1204" i="6"/>
  <c r="S1205" i="6"/>
  <c r="S1206" i="6"/>
  <c r="S1207" i="6"/>
  <c r="S1208" i="6"/>
  <c r="S1209" i="6"/>
  <c r="S1210" i="6"/>
  <c r="S1211" i="6"/>
  <c r="S1212" i="6"/>
  <c r="S1213" i="6"/>
  <c r="S1214" i="6"/>
  <c r="S1215" i="6"/>
  <c r="S1216" i="6"/>
  <c r="S1217" i="6"/>
  <c r="S1218" i="6"/>
  <c r="S1219" i="6"/>
  <c r="S1220" i="6"/>
  <c r="S1221" i="6"/>
  <c r="S1222" i="6"/>
  <c r="S1223" i="6"/>
  <c r="S1224" i="6"/>
  <c r="S1225" i="6"/>
  <c r="S1226" i="6"/>
  <c r="S1227" i="6"/>
  <c r="S1228" i="6"/>
  <c r="S1229" i="6"/>
  <c r="S1230" i="6"/>
  <c r="S1231" i="6"/>
  <c r="S1232" i="6"/>
  <c r="S1233" i="6"/>
  <c r="S1234" i="6"/>
  <c r="S1235" i="6"/>
  <c r="S1236" i="6"/>
  <c r="S1237" i="6"/>
  <c r="S1238" i="6"/>
  <c r="S1239" i="6"/>
  <c r="S1240" i="6"/>
  <c r="S1241" i="6"/>
  <c r="S1242" i="6"/>
  <c r="S1243" i="6"/>
  <c r="S1244" i="6"/>
  <c r="S1245" i="6"/>
  <c r="S1246" i="6"/>
  <c r="S1247" i="6"/>
  <c r="S1248" i="6"/>
  <c r="S1249" i="6"/>
  <c r="S1250" i="6"/>
  <c r="S1251" i="6"/>
  <c r="S1252" i="6"/>
  <c r="S1253" i="6"/>
  <c r="S1254" i="6"/>
  <c r="S1255" i="6"/>
  <c r="S1256" i="6"/>
  <c r="S1257" i="6"/>
  <c r="S1258" i="6"/>
  <c r="S1259" i="6"/>
  <c r="S1260" i="6"/>
  <c r="S1261" i="6"/>
  <c r="S1262" i="6"/>
  <c r="S1263" i="6"/>
  <c r="S1264" i="6"/>
  <c r="S1265" i="6"/>
  <c r="S1266" i="6"/>
  <c r="S1267" i="6"/>
  <c r="S1268" i="6"/>
  <c r="S1269" i="6"/>
  <c r="S1270" i="6"/>
  <c r="S1271" i="6"/>
  <c r="S1272" i="6"/>
  <c r="S1273" i="6"/>
  <c r="S1274" i="6"/>
  <c r="S1275" i="6"/>
  <c r="S1276" i="6"/>
  <c r="S1277" i="6"/>
  <c r="S1278" i="6"/>
  <c r="S1279" i="6"/>
  <c r="S1280" i="6"/>
  <c r="S1281" i="6"/>
  <c r="S1282" i="6"/>
  <c r="S1283" i="6"/>
  <c r="S1284" i="6"/>
  <c r="S1285" i="6"/>
  <c r="S1286" i="6"/>
  <c r="S1287" i="6"/>
  <c r="S1288" i="6"/>
  <c r="S1289" i="6"/>
  <c r="S1290" i="6"/>
  <c r="S1291" i="6"/>
  <c r="S1292" i="6"/>
  <c r="S1293" i="6"/>
  <c r="S1294" i="6"/>
  <c r="S1295" i="6"/>
  <c r="S1296" i="6"/>
  <c r="S1297" i="6"/>
  <c r="S1298" i="6"/>
  <c r="S1299" i="6"/>
  <c r="S1300" i="6"/>
  <c r="S1301" i="6"/>
  <c r="S1302" i="6"/>
  <c r="S1303" i="6"/>
  <c r="S1304" i="6"/>
  <c r="S1305" i="6"/>
  <c r="S1306" i="6"/>
  <c r="S1307" i="6"/>
  <c r="S1308" i="6"/>
  <c r="S1309" i="6"/>
  <c r="S1310" i="6"/>
  <c r="S1311" i="6"/>
  <c r="S1312" i="6"/>
  <c r="S1313" i="6"/>
  <c r="S1314" i="6"/>
  <c r="S1315" i="6"/>
  <c r="S1316" i="6"/>
  <c r="S1317" i="6"/>
  <c r="S1318" i="6"/>
  <c r="S1319" i="6"/>
  <c r="S1320" i="6"/>
  <c r="S1321" i="6"/>
  <c r="S1322" i="6"/>
  <c r="S1323" i="6"/>
  <c r="S1324" i="6"/>
  <c r="S1325" i="6"/>
  <c r="S1326" i="6"/>
  <c r="S1327" i="6"/>
  <c r="S1328" i="6"/>
  <c r="S1329" i="6"/>
  <c r="S1330" i="6"/>
  <c r="S1331" i="6"/>
  <c r="S1332" i="6"/>
  <c r="S1333" i="6"/>
  <c r="S1334" i="6"/>
  <c r="S1335" i="6"/>
  <c r="S1336" i="6"/>
  <c r="S1337" i="6"/>
  <c r="S1338" i="6"/>
  <c r="S1339" i="6"/>
  <c r="S1340" i="6"/>
  <c r="S1341" i="6"/>
  <c r="S1342" i="6"/>
  <c r="S1343" i="6"/>
  <c r="S1344" i="6"/>
  <c r="S1345" i="6"/>
  <c r="S1346" i="6"/>
  <c r="S1347" i="6"/>
  <c r="S1348" i="6"/>
  <c r="S1349" i="6"/>
  <c r="S1350" i="6"/>
  <c r="S1351" i="6"/>
  <c r="S1352" i="6"/>
  <c r="S1353" i="6"/>
  <c r="S1354" i="6"/>
  <c r="S1355" i="6"/>
  <c r="S1356" i="6"/>
  <c r="S1357" i="6"/>
  <c r="S1358" i="6"/>
  <c r="S1359" i="6"/>
  <c r="S1360" i="6"/>
  <c r="S1361" i="6"/>
  <c r="S1362" i="6"/>
  <c r="S1363" i="6"/>
  <c r="S1364" i="6"/>
  <c r="S1365" i="6"/>
  <c r="S1366" i="6"/>
  <c r="S1367" i="6"/>
  <c r="S1368" i="6"/>
  <c r="S1369" i="6"/>
  <c r="S1370" i="6"/>
  <c r="S1371" i="6"/>
  <c r="S1372" i="6"/>
  <c r="S1373" i="6"/>
  <c r="S1374" i="6"/>
  <c r="S1375" i="6"/>
  <c r="S1376" i="6"/>
  <c r="S1377" i="6"/>
  <c r="S1378" i="6"/>
  <c r="S1379" i="6"/>
  <c r="S1380" i="6"/>
  <c r="S1381" i="6"/>
  <c r="S1382" i="6"/>
  <c r="S1383" i="6"/>
  <c r="S1384" i="6"/>
  <c r="S1385" i="6"/>
  <c r="S1386" i="6"/>
  <c r="S1387" i="6"/>
  <c r="S1388" i="6"/>
  <c r="S1389" i="6"/>
  <c r="S1390" i="6"/>
  <c r="S1391" i="6"/>
  <c r="S1392" i="6"/>
  <c r="S1393" i="6"/>
  <c r="S1394" i="6"/>
  <c r="S1395" i="6"/>
  <c r="S1396" i="6"/>
  <c r="S1397" i="6"/>
  <c r="S1398" i="6"/>
  <c r="S1399" i="6"/>
  <c r="S1400" i="6"/>
  <c r="S1401" i="6"/>
  <c r="S1402" i="6"/>
  <c r="S1403" i="6"/>
  <c r="S1404" i="6"/>
  <c r="S1405" i="6"/>
  <c r="S1406" i="6"/>
  <c r="S1407" i="6"/>
  <c r="S1408" i="6"/>
  <c r="S1409" i="6"/>
  <c r="S1410" i="6"/>
  <c r="S1411" i="6"/>
  <c r="S1412" i="6"/>
  <c r="S1413" i="6"/>
  <c r="S1414" i="6"/>
  <c r="S1415" i="6"/>
  <c r="S1416" i="6"/>
  <c r="S1417" i="6"/>
  <c r="S1418" i="6"/>
  <c r="S1419" i="6"/>
  <c r="S1420" i="6"/>
  <c r="S1421" i="6"/>
  <c r="S1422" i="6"/>
  <c r="S1423" i="6"/>
  <c r="S1424" i="6"/>
  <c r="S1425" i="6"/>
  <c r="S1426" i="6"/>
  <c r="S1427" i="6"/>
  <c r="S1428" i="6"/>
  <c r="S1429" i="6"/>
  <c r="S1430" i="6"/>
  <c r="S1431" i="6"/>
  <c r="S1432" i="6"/>
  <c r="S1433" i="6"/>
  <c r="S1434" i="6"/>
  <c r="S1435" i="6"/>
  <c r="S1436" i="6"/>
  <c r="S1437" i="6"/>
  <c r="S1438" i="6"/>
  <c r="S1439" i="6"/>
  <c r="S1440" i="6"/>
  <c r="S1441" i="6"/>
  <c r="S1442" i="6"/>
  <c r="S1443" i="6"/>
  <c r="S1444" i="6"/>
  <c r="S1445" i="6"/>
  <c r="S1446" i="6"/>
  <c r="S1447" i="6"/>
  <c r="S1448" i="6"/>
  <c r="S1449" i="6"/>
  <c r="S1450" i="6"/>
  <c r="S1451" i="6"/>
  <c r="S1452" i="6"/>
  <c r="S1453" i="6"/>
  <c r="S1454" i="6"/>
  <c r="S1455" i="6"/>
  <c r="S1456" i="6"/>
  <c r="S1457" i="6"/>
  <c r="S1458" i="6"/>
  <c r="S1459" i="6"/>
  <c r="S1460" i="6"/>
  <c r="S1461" i="6"/>
  <c r="S1462" i="6"/>
  <c r="S1463" i="6"/>
  <c r="S1464" i="6"/>
  <c r="S1465" i="6"/>
  <c r="S1466" i="6"/>
  <c r="S1467" i="6"/>
  <c r="S1468" i="6"/>
  <c r="S1469" i="6"/>
  <c r="S1470" i="6"/>
  <c r="S1471" i="6"/>
  <c r="S1472" i="6"/>
  <c r="S1473" i="6"/>
  <c r="S1474" i="6"/>
  <c r="S1475" i="6"/>
  <c r="S1476" i="6"/>
  <c r="S1477" i="6"/>
  <c r="S1478" i="6"/>
  <c r="S1479" i="6"/>
  <c r="S1480" i="6"/>
  <c r="S1481" i="6"/>
  <c r="S1482" i="6"/>
  <c r="S1483" i="6"/>
  <c r="S1484" i="6"/>
  <c r="S1485" i="6"/>
  <c r="S1486" i="6"/>
  <c r="S1487" i="6"/>
  <c r="S1488" i="6"/>
  <c r="S1489" i="6"/>
  <c r="S1490" i="6"/>
  <c r="S1491" i="6"/>
  <c r="S1492" i="6"/>
  <c r="S1493" i="6"/>
  <c r="S1494" i="6"/>
  <c r="S1495" i="6"/>
  <c r="S1496" i="6"/>
  <c r="S1497" i="6"/>
  <c r="S1498" i="6"/>
  <c r="S1499" i="6"/>
  <c r="S1500" i="6"/>
  <c r="S1501" i="6"/>
  <c r="S1502" i="6"/>
  <c r="S1503" i="6"/>
  <c r="S1504" i="6"/>
  <c r="S1505" i="6"/>
  <c r="S1506" i="6"/>
  <c r="S1507" i="6"/>
  <c r="S1508" i="6"/>
  <c r="S1509" i="6"/>
  <c r="S1510" i="6"/>
  <c r="S1511" i="6"/>
  <c r="S1512" i="6"/>
  <c r="S1513" i="6"/>
  <c r="S1514" i="6"/>
  <c r="S1515" i="6"/>
  <c r="S1516" i="6"/>
  <c r="S1517" i="6"/>
  <c r="S1518" i="6"/>
  <c r="S1519" i="6"/>
  <c r="S1520" i="6"/>
  <c r="S1521" i="6"/>
  <c r="S1522" i="6"/>
  <c r="S1523" i="6"/>
  <c r="S1524" i="6"/>
  <c r="S1525" i="6"/>
  <c r="S1526" i="6"/>
  <c r="S1527" i="6"/>
  <c r="S1528" i="6"/>
  <c r="S1529" i="6"/>
  <c r="S1530" i="6"/>
  <c r="S1531" i="6"/>
  <c r="S1532" i="6"/>
  <c r="S1533" i="6"/>
  <c r="S1534" i="6"/>
  <c r="S1535" i="6"/>
  <c r="S1536" i="6"/>
  <c r="S1537" i="6"/>
  <c r="S1538" i="6"/>
  <c r="S1539" i="6"/>
  <c r="S1540" i="6"/>
  <c r="S1541" i="6"/>
  <c r="S1542" i="6"/>
  <c r="S1543" i="6"/>
  <c r="S1544" i="6"/>
  <c r="S1545" i="6"/>
  <c r="S1546" i="6"/>
  <c r="S1547" i="6"/>
  <c r="S1548" i="6"/>
  <c r="S1549" i="6"/>
  <c r="S1550" i="6"/>
  <c r="S1551" i="6"/>
  <c r="S1552" i="6"/>
  <c r="S1553" i="6"/>
  <c r="S1554" i="6"/>
  <c r="S1555" i="6"/>
  <c r="S1556" i="6"/>
  <c r="S1557" i="6"/>
  <c r="S1558" i="6"/>
  <c r="S1559" i="6"/>
  <c r="S1560" i="6"/>
  <c r="S1561" i="6"/>
  <c r="S1562" i="6"/>
  <c r="S1563" i="6"/>
  <c r="S1564" i="6"/>
  <c r="S1565" i="6"/>
  <c r="S1566" i="6"/>
  <c r="S1567" i="6"/>
  <c r="S1568" i="6"/>
  <c r="S1569" i="6"/>
  <c r="S1570" i="6"/>
  <c r="S1571" i="6"/>
  <c r="S1572" i="6"/>
  <c r="S1573" i="6"/>
  <c r="S1574" i="6"/>
  <c r="S1575" i="6"/>
  <c r="S1576" i="6"/>
  <c r="S1577" i="6"/>
  <c r="S1578" i="6"/>
  <c r="S1579" i="6"/>
  <c r="S1580" i="6"/>
  <c r="S1581" i="6"/>
  <c r="S1582" i="6"/>
  <c r="S1583" i="6"/>
  <c r="S1584" i="6"/>
  <c r="S1585" i="6"/>
  <c r="S1586" i="6"/>
  <c r="S1587" i="6"/>
  <c r="S1588" i="6"/>
  <c r="S1589" i="6"/>
  <c r="S1590" i="6"/>
  <c r="S1591" i="6"/>
  <c r="S1592" i="6"/>
  <c r="S1593" i="6"/>
  <c r="S1594" i="6"/>
  <c r="S1595" i="6"/>
  <c r="S1596" i="6"/>
  <c r="S1597" i="6"/>
  <c r="S1598" i="6"/>
  <c r="S1599" i="6"/>
  <c r="S1600" i="6"/>
  <c r="S1601" i="6"/>
  <c r="S1602" i="6"/>
  <c r="S1603" i="6"/>
  <c r="S1604" i="6"/>
  <c r="S1605" i="6"/>
  <c r="S1606" i="6"/>
  <c r="S1607" i="6"/>
  <c r="S1608" i="6"/>
  <c r="S1609" i="6"/>
  <c r="S1610" i="6"/>
  <c r="S1611" i="6"/>
  <c r="S1612" i="6"/>
  <c r="S1613" i="6"/>
  <c r="S1614" i="6"/>
  <c r="S1615" i="6"/>
  <c r="S1616" i="6"/>
  <c r="S1617" i="6"/>
  <c r="S1618" i="6"/>
  <c r="S1619" i="6"/>
  <c r="S1620" i="6"/>
  <c r="S1621" i="6"/>
  <c r="S1622" i="6"/>
  <c r="S1623" i="6"/>
  <c r="S1624" i="6"/>
  <c r="S1625" i="6"/>
  <c r="S1626" i="6"/>
  <c r="S1627" i="6"/>
  <c r="S1628" i="6"/>
  <c r="S1629" i="6"/>
  <c r="S1630" i="6"/>
  <c r="S1631" i="6"/>
  <c r="S1632" i="6"/>
  <c r="S1633" i="6"/>
  <c r="S1634" i="6"/>
  <c r="S1635" i="6"/>
  <c r="S1636" i="6"/>
  <c r="S1637" i="6"/>
  <c r="S1638" i="6"/>
  <c r="S1639" i="6"/>
  <c r="S1640" i="6"/>
  <c r="S1641" i="6"/>
  <c r="S1642" i="6"/>
  <c r="S1643" i="6"/>
  <c r="S1644" i="6"/>
  <c r="S1645" i="6"/>
  <c r="S1646" i="6"/>
  <c r="S1647" i="6"/>
  <c r="S1648" i="6"/>
  <c r="S1649" i="6"/>
  <c r="S1650" i="6"/>
  <c r="S1651" i="6"/>
  <c r="S1652" i="6"/>
  <c r="S1653" i="6"/>
  <c r="S1654" i="6"/>
  <c r="S1655" i="6"/>
  <c r="S1656" i="6"/>
  <c r="S1657" i="6"/>
  <c r="S1658" i="6"/>
  <c r="S1659" i="6"/>
  <c r="S1660" i="6"/>
  <c r="S1661" i="6"/>
  <c r="S1662" i="6"/>
  <c r="S1663" i="6"/>
  <c r="S1664" i="6"/>
  <c r="S1665" i="6"/>
  <c r="S1666" i="6"/>
  <c r="S1667" i="6"/>
  <c r="S1668" i="6"/>
  <c r="S1669" i="6"/>
  <c r="S1670" i="6"/>
  <c r="S1671" i="6"/>
  <c r="S1672" i="6"/>
  <c r="S1673" i="6"/>
  <c r="S1674" i="6"/>
  <c r="S1675" i="6"/>
  <c r="S1676" i="6"/>
  <c r="S1677" i="6"/>
  <c r="S1678" i="6"/>
  <c r="S1679" i="6"/>
  <c r="S1680" i="6"/>
  <c r="S1681" i="6"/>
  <c r="S1682" i="6"/>
  <c r="S1683" i="6"/>
  <c r="S1684" i="6"/>
  <c r="S1685" i="6"/>
  <c r="S1686" i="6"/>
  <c r="S1687" i="6"/>
  <c r="S1688" i="6"/>
  <c r="S1689" i="6"/>
  <c r="S1690" i="6"/>
  <c r="S1691" i="6"/>
  <c r="S1692" i="6"/>
  <c r="S1693" i="6"/>
  <c r="S1694" i="6"/>
  <c r="S1695" i="6"/>
  <c r="S1696" i="6"/>
  <c r="S1697" i="6"/>
  <c r="S1698" i="6"/>
  <c r="S1699" i="6"/>
  <c r="S1700" i="6"/>
  <c r="S1701" i="6"/>
  <c r="S1702" i="6"/>
  <c r="S1703" i="6"/>
  <c r="S1704" i="6"/>
  <c r="S1705" i="6"/>
  <c r="S1706" i="6"/>
  <c r="S1707" i="6"/>
  <c r="S1708" i="6"/>
  <c r="S1709" i="6"/>
  <c r="S1710" i="6"/>
  <c r="S1711" i="6"/>
  <c r="S1712" i="6"/>
  <c r="S1713" i="6"/>
  <c r="S1714" i="6"/>
  <c r="S1715" i="6"/>
  <c r="S1716" i="6"/>
  <c r="S1717" i="6"/>
  <c r="S1718" i="6"/>
  <c r="S1719" i="6"/>
  <c r="S1720" i="6"/>
  <c r="S1721" i="6"/>
  <c r="S1722" i="6"/>
  <c r="S1723" i="6"/>
  <c r="S1724" i="6"/>
  <c r="S1725" i="6"/>
  <c r="S1726" i="6"/>
  <c r="S1727" i="6"/>
  <c r="S1728" i="6"/>
  <c r="S1729" i="6"/>
  <c r="S1730" i="6"/>
  <c r="S1731" i="6"/>
  <c r="S1732" i="6"/>
  <c r="S1733" i="6"/>
  <c r="S1734" i="6"/>
  <c r="S1735" i="6"/>
  <c r="S1736" i="6"/>
  <c r="S1737" i="6"/>
  <c r="S1738" i="6"/>
  <c r="S1739" i="6"/>
  <c r="S1740" i="6"/>
  <c r="S1741" i="6"/>
  <c r="S1742" i="6"/>
  <c r="S1743" i="6"/>
  <c r="S1744" i="6"/>
  <c r="S1745" i="6"/>
  <c r="S1746" i="6"/>
  <c r="S1747" i="6"/>
  <c r="S1748" i="6"/>
  <c r="S1749" i="6"/>
  <c r="S1750" i="6"/>
  <c r="S1751" i="6"/>
  <c r="S1752" i="6"/>
  <c r="S1753" i="6"/>
  <c r="S1754" i="6"/>
  <c r="S1755" i="6"/>
  <c r="S1756" i="6"/>
  <c r="S1757" i="6"/>
  <c r="S1758" i="6"/>
  <c r="S1759" i="6"/>
  <c r="S1760" i="6"/>
  <c r="S1761" i="6"/>
  <c r="S1762" i="6"/>
  <c r="S1763" i="6"/>
  <c r="S1764" i="6"/>
  <c r="S1765" i="6"/>
  <c r="S1766" i="6"/>
  <c r="S1767" i="6"/>
  <c r="S1768" i="6"/>
  <c r="S1769" i="6"/>
  <c r="S1770" i="6"/>
  <c r="S1771" i="6"/>
  <c r="S1772" i="6"/>
  <c r="S1773" i="6"/>
  <c r="S1774" i="6"/>
  <c r="S1775" i="6"/>
  <c r="S1776" i="6"/>
  <c r="S1777" i="6"/>
  <c r="S1778" i="6"/>
  <c r="S1779" i="6"/>
  <c r="S1780" i="6"/>
  <c r="S1781" i="6"/>
  <c r="S1782" i="6"/>
  <c r="S1783" i="6"/>
  <c r="S1784" i="6"/>
  <c r="S1785" i="6"/>
  <c r="S1786" i="6"/>
  <c r="S1787" i="6"/>
  <c r="S1788" i="6"/>
  <c r="S1789" i="6"/>
  <c r="S1790" i="6"/>
  <c r="S1791" i="6"/>
  <c r="S1792" i="6"/>
  <c r="S1793" i="6"/>
  <c r="S1794" i="6"/>
  <c r="S1795" i="6"/>
  <c r="S1796" i="6"/>
  <c r="S1797" i="6"/>
  <c r="S1798" i="6"/>
  <c r="S1799" i="6"/>
  <c r="S1800" i="6"/>
  <c r="S1801" i="6"/>
  <c r="S1802" i="6"/>
  <c r="S1803" i="6"/>
  <c r="S1804" i="6"/>
  <c r="S1805" i="6"/>
  <c r="S1806" i="6"/>
  <c r="S1807" i="6"/>
  <c r="S1808" i="6"/>
  <c r="S1809" i="6"/>
  <c r="S1810" i="6"/>
  <c r="S1811" i="6"/>
  <c r="S1812" i="6"/>
  <c r="S1813" i="6"/>
  <c r="S1814" i="6"/>
  <c r="S1815" i="6"/>
  <c r="S1816" i="6"/>
  <c r="S1817" i="6"/>
  <c r="S1818" i="6"/>
  <c r="S1819" i="6"/>
  <c r="S1820" i="6"/>
  <c r="S1821" i="6"/>
  <c r="S1822" i="6"/>
  <c r="S1823" i="6"/>
  <c r="S1824" i="6"/>
  <c r="S1825" i="6"/>
  <c r="S1826" i="6"/>
  <c r="S1827" i="6"/>
  <c r="S1828" i="6"/>
  <c r="S1829" i="6"/>
  <c r="S1830" i="6"/>
  <c r="S1831" i="6"/>
  <c r="S1832" i="6"/>
  <c r="S1833" i="6"/>
  <c r="S1834" i="6"/>
  <c r="S1835" i="6"/>
  <c r="S1836" i="6"/>
  <c r="S1837" i="6"/>
  <c r="S1838" i="6"/>
  <c r="S1839" i="6"/>
  <c r="S1840" i="6"/>
  <c r="S1841" i="6"/>
  <c r="S1842" i="6"/>
  <c r="S1843" i="6"/>
  <c r="S1844" i="6"/>
  <c r="S1845" i="6"/>
  <c r="S1847" i="6"/>
  <c r="S1848" i="6"/>
  <c r="S1849" i="6"/>
  <c r="S1850" i="6"/>
  <c r="S1851" i="6"/>
  <c r="S1852" i="6"/>
  <c r="S1853" i="6"/>
  <c r="S1854" i="6"/>
  <c r="S1855" i="6"/>
  <c r="S1856" i="6"/>
  <c r="S1857" i="6"/>
  <c r="S1859" i="6"/>
  <c r="S1860" i="6"/>
  <c r="S1861" i="6"/>
  <c r="S1862" i="6"/>
  <c r="S1863" i="6"/>
  <c r="S1864" i="6"/>
  <c r="S1865" i="6"/>
  <c r="S1866" i="6"/>
  <c r="S1867" i="6"/>
  <c r="S1868" i="6"/>
  <c r="S1869" i="6"/>
  <c r="S1871" i="6"/>
  <c r="S1872" i="6"/>
  <c r="S1873" i="6"/>
  <c r="S1874" i="6"/>
  <c r="S1875" i="6"/>
  <c r="S1876" i="6"/>
  <c r="S1877" i="6"/>
  <c r="S1878" i="6"/>
  <c r="S1879" i="6"/>
  <c r="S1880" i="6"/>
  <c r="S1881" i="6"/>
  <c r="S1883" i="6"/>
  <c r="S1884" i="6"/>
  <c r="S1885" i="6"/>
  <c r="S1886" i="6"/>
  <c r="S1887" i="6"/>
  <c r="S1888" i="6"/>
  <c r="S28" i="6"/>
  <c r="N29" i="6"/>
  <c r="N30" i="6"/>
  <c r="N32" i="6"/>
  <c r="N33" i="6"/>
  <c r="N34" i="6"/>
  <c r="N37" i="6"/>
  <c r="N40" i="6"/>
  <c r="N41" i="6"/>
  <c r="N42" i="6"/>
  <c r="N44" i="6"/>
  <c r="N45" i="6"/>
  <c r="N46" i="6"/>
  <c r="N49" i="6"/>
  <c r="N52" i="6"/>
  <c r="N53" i="6"/>
  <c r="N54" i="6"/>
  <c r="N56" i="6"/>
  <c r="N57" i="6"/>
  <c r="N58" i="6"/>
  <c r="N61" i="6"/>
  <c r="N64" i="6"/>
  <c r="N65" i="6"/>
  <c r="N66" i="6"/>
  <c r="N68" i="6"/>
  <c r="N69" i="6"/>
  <c r="N70" i="6"/>
  <c r="N71" i="6"/>
  <c r="N73" i="6"/>
  <c r="N76" i="6"/>
  <c r="N77" i="6"/>
  <c r="N78" i="6"/>
  <c r="N80" i="6"/>
  <c r="N81" i="6"/>
  <c r="N82" i="6"/>
  <c r="N85" i="6"/>
  <c r="N88" i="6"/>
  <c r="N89" i="6"/>
  <c r="N90" i="6"/>
  <c r="N92" i="6"/>
  <c r="N93" i="6"/>
  <c r="N94" i="6"/>
  <c r="N97" i="6"/>
  <c r="N100" i="6"/>
  <c r="N101" i="6"/>
  <c r="N102" i="6"/>
  <c r="N104" i="6"/>
  <c r="N105" i="6"/>
  <c r="N106" i="6"/>
  <c r="N109" i="6"/>
  <c r="N112" i="6"/>
  <c r="N113" i="6"/>
  <c r="N114" i="6"/>
  <c r="N116" i="6"/>
  <c r="N117" i="6"/>
  <c r="N118" i="6"/>
  <c r="N121" i="6"/>
  <c r="N124" i="6"/>
  <c r="N126" i="6"/>
  <c r="N128" i="6"/>
  <c r="N129" i="6"/>
  <c r="N130" i="6"/>
  <c r="N133" i="6"/>
  <c r="N136" i="6"/>
  <c r="N137" i="6"/>
  <c r="N140" i="6"/>
  <c r="N141" i="6"/>
  <c r="N142" i="6"/>
  <c r="N145" i="6"/>
  <c r="N148" i="6"/>
  <c r="N149" i="6"/>
  <c r="N150" i="6"/>
  <c r="N152" i="6"/>
  <c r="N153" i="6"/>
  <c r="N154" i="6"/>
  <c r="N157" i="6"/>
  <c r="N160" i="6"/>
  <c r="N161" i="6"/>
  <c r="N162" i="6"/>
  <c r="N164" i="6"/>
  <c r="N165" i="6"/>
  <c r="N166" i="6"/>
  <c r="N169" i="6"/>
  <c r="N172" i="6"/>
  <c r="N173" i="6"/>
  <c r="N174" i="6"/>
  <c r="N176" i="6"/>
  <c r="N177" i="6"/>
  <c r="N178" i="6"/>
  <c r="N181" i="6"/>
  <c r="N184" i="6"/>
  <c r="N185" i="6"/>
  <c r="N186" i="6"/>
  <c r="N188" i="6"/>
  <c r="N189" i="6"/>
  <c r="N190" i="6"/>
  <c r="N193" i="6"/>
  <c r="N196" i="6"/>
  <c r="N197" i="6"/>
  <c r="N200" i="6"/>
  <c r="N201" i="6"/>
  <c r="N202" i="6"/>
  <c r="N205" i="6"/>
  <c r="N208" i="6"/>
  <c r="N209" i="6"/>
  <c r="N210" i="6"/>
  <c r="N212" i="6"/>
  <c r="N213" i="6"/>
  <c r="N214" i="6"/>
  <c r="N217" i="6"/>
  <c r="N220" i="6"/>
  <c r="N221" i="6"/>
  <c r="N222" i="6"/>
  <c r="N224" i="6"/>
  <c r="N225" i="6"/>
  <c r="N226" i="6"/>
  <c r="N228" i="6"/>
  <c r="N229" i="6"/>
  <c r="N232" i="6"/>
  <c r="N233" i="6"/>
  <c r="N234" i="6"/>
  <c r="N236" i="6"/>
  <c r="N237" i="6"/>
  <c r="N238" i="6"/>
  <c r="N241" i="6"/>
  <c r="N244" i="6"/>
  <c r="N245" i="6"/>
  <c r="N246" i="6"/>
  <c r="N248" i="6"/>
  <c r="N249" i="6"/>
  <c r="N250" i="6"/>
  <c r="N251" i="6"/>
  <c r="N253" i="6"/>
  <c r="N256" i="6"/>
  <c r="N257" i="6"/>
  <c r="N258" i="6"/>
  <c r="N260" i="6"/>
  <c r="N261" i="6"/>
  <c r="N262" i="6"/>
  <c r="N265" i="6"/>
  <c r="N268" i="6"/>
  <c r="N270" i="6"/>
  <c r="N272" i="6"/>
  <c r="N273" i="6"/>
  <c r="N274" i="6"/>
  <c r="N277" i="6"/>
  <c r="N280" i="6"/>
  <c r="N281" i="6"/>
  <c r="N284" i="6"/>
  <c r="N285" i="6"/>
  <c r="N286" i="6"/>
  <c r="N289" i="6"/>
  <c r="N292" i="6"/>
  <c r="N293" i="6"/>
  <c r="N294" i="6"/>
  <c r="N296" i="6"/>
  <c r="N297" i="6"/>
  <c r="N298" i="6"/>
  <c r="N301" i="6"/>
  <c r="N304" i="6"/>
  <c r="N305" i="6"/>
  <c r="N306" i="6"/>
  <c r="N308" i="6"/>
  <c r="N309" i="6"/>
  <c r="N310" i="6"/>
  <c r="N313" i="6"/>
  <c r="N316" i="6"/>
  <c r="N317" i="6"/>
  <c r="N318" i="6"/>
  <c r="N320" i="6"/>
  <c r="N321" i="6"/>
  <c r="N322" i="6"/>
  <c r="N325" i="6"/>
  <c r="N328" i="6"/>
  <c r="N329" i="6"/>
  <c r="N330" i="6"/>
  <c r="N332" i="6"/>
  <c r="N333" i="6"/>
  <c r="N334" i="6"/>
  <c r="N337" i="6"/>
  <c r="N340" i="6"/>
  <c r="N341" i="6"/>
  <c r="N342" i="6"/>
  <c r="N344" i="6"/>
  <c r="N345" i="6"/>
  <c r="N346" i="6"/>
  <c r="N348" i="6"/>
  <c r="N351" i="6"/>
  <c r="N352" i="6"/>
  <c r="N353" i="6"/>
  <c r="N354" i="6"/>
  <c r="N356" i="6"/>
  <c r="N357" i="6"/>
  <c r="N360" i="6"/>
  <c r="N363" i="6"/>
  <c r="N364" i="6"/>
  <c r="N365" i="6"/>
  <c r="N366" i="6"/>
  <c r="N368" i="6"/>
  <c r="N369" i="6"/>
  <c r="N372" i="6"/>
  <c r="N375" i="6"/>
  <c r="N376" i="6"/>
  <c r="N378" i="6"/>
  <c r="N380" i="6"/>
  <c r="N381" i="6"/>
  <c r="N382" i="6"/>
  <c r="N384" i="6"/>
  <c r="N387" i="6"/>
  <c r="N388" i="6"/>
  <c r="N389" i="6"/>
  <c r="N392" i="6"/>
  <c r="N393" i="6"/>
  <c r="N396" i="6"/>
  <c r="N399" i="6"/>
  <c r="N401" i="6"/>
  <c r="N402" i="6"/>
  <c r="N404" i="6"/>
  <c r="N405" i="6"/>
  <c r="N408" i="6"/>
  <c r="N411" i="6"/>
  <c r="N412" i="6"/>
  <c r="N414" i="6"/>
  <c r="N416" i="6"/>
  <c r="N417" i="6"/>
  <c r="N420" i="6"/>
  <c r="N423" i="6"/>
  <c r="N424" i="6"/>
  <c r="N425" i="6"/>
  <c r="N428" i="6"/>
  <c r="N429" i="6"/>
  <c r="N432" i="6"/>
  <c r="N435" i="6"/>
  <c r="N436" i="6"/>
  <c r="N437" i="6"/>
  <c r="N438" i="6"/>
  <c r="N440" i="6"/>
  <c r="N441" i="6"/>
  <c r="N444" i="6"/>
  <c r="N447" i="6"/>
  <c r="N448" i="6"/>
  <c r="N449" i="6"/>
  <c r="N450" i="6"/>
  <c r="N452" i="6"/>
  <c r="N453" i="6"/>
  <c r="N456" i="6"/>
  <c r="N459" i="6"/>
  <c r="N460" i="6"/>
  <c r="N461" i="6"/>
  <c r="N462" i="6"/>
  <c r="N464" i="6"/>
  <c r="N465" i="6"/>
  <c r="N468" i="6"/>
  <c r="N471" i="6"/>
  <c r="N472" i="6"/>
  <c r="N474" i="6"/>
  <c r="N476" i="6"/>
  <c r="N477" i="6"/>
  <c r="N480" i="6"/>
  <c r="N483" i="6"/>
  <c r="N484" i="6"/>
  <c r="N485" i="6"/>
  <c r="N486" i="6"/>
  <c r="N488" i="6"/>
  <c r="N489" i="6"/>
  <c r="N492" i="6"/>
  <c r="N495" i="6"/>
  <c r="N496" i="6"/>
  <c r="N497" i="6"/>
  <c r="N498" i="6"/>
  <c r="N500" i="6"/>
  <c r="N501" i="6"/>
  <c r="N504" i="6"/>
  <c r="N507" i="6"/>
  <c r="N508" i="6"/>
  <c r="N509" i="6"/>
  <c r="N510" i="6"/>
  <c r="N511" i="6"/>
  <c r="N512" i="6"/>
  <c r="N515" i="6"/>
  <c r="N518" i="6"/>
  <c r="N519" i="6"/>
  <c r="N520" i="6"/>
  <c r="N523" i="6"/>
  <c r="N526" i="6"/>
  <c r="N527" i="6"/>
  <c r="N528" i="6"/>
  <c r="N530" i="6"/>
  <c r="N531" i="6"/>
  <c r="N532" i="6"/>
  <c r="N535" i="6"/>
  <c r="N538" i="6"/>
  <c r="N539" i="6"/>
  <c r="N542" i="6"/>
  <c r="N543" i="6"/>
  <c r="N544" i="6"/>
  <c r="N547" i="6"/>
  <c r="N550" i="6"/>
  <c r="N551" i="6"/>
  <c r="N552" i="6"/>
  <c r="N554" i="6"/>
  <c r="N555" i="6"/>
  <c r="N556" i="6"/>
  <c r="N559" i="6"/>
  <c r="N562" i="6"/>
  <c r="N563" i="6"/>
  <c r="N564" i="6"/>
  <c r="N566" i="6"/>
  <c r="N567" i="6"/>
  <c r="N568" i="6"/>
  <c r="N571" i="6"/>
  <c r="N574" i="6"/>
  <c r="N575" i="6"/>
  <c r="N576" i="6"/>
  <c r="N578" i="6"/>
  <c r="N579" i="6"/>
  <c r="N580" i="6"/>
  <c r="N583" i="6"/>
  <c r="N586" i="6"/>
  <c r="N587" i="6"/>
  <c r="N588" i="6"/>
  <c r="N590" i="6"/>
  <c r="N591" i="6"/>
  <c r="N592" i="6"/>
  <c r="N595" i="6"/>
  <c r="N598" i="6"/>
  <c r="N599" i="6"/>
  <c r="N600" i="6"/>
  <c r="N602" i="6"/>
  <c r="N603" i="6"/>
  <c r="N604" i="6"/>
  <c r="N607" i="6"/>
  <c r="N610" i="6"/>
  <c r="N611" i="6"/>
  <c r="N612" i="6"/>
  <c r="N614" i="6"/>
  <c r="N615" i="6"/>
  <c r="N616" i="6"/>
  <c r="N618" i="6"/>
  <c r="N619" i="6"/>
  <c r="N622" i="6"/>
  <c r="N623" i="6"/>
  <c r="N624" i="6"/>
  <c r="N626" i="6"/>
  <c r="N627" i="6"/>
  <c r="N628" i="6"/>
  <c r="N631" i="6"/>
  <c r="N634" i="6"/>
  <c r="N635" i="6"/>
  <c r="N636" i="6"/>
  <c r="N638" i="6"/>
  <c r="N639" i="6"/>
  <c r="N640" i="6"/>
  <c r="N643" i="6"/>
  <c r="N646" i="6"/>
  <c r="N647" i="6"/>
  <c r="N648" i="6"/>
  <c r="N650" i="6"/>
  <c r="N651" i="6"/>
  <c r="N652" i="6"/>
  <c r="N655" i="6"/>
  <c r="N658" i="6"/>
  <c r="N659" i="6"/>
  <c r="N660" i="6"/>
  <c r="N662" i="6"/>
  <c r="N663" i="6"/>
  <c r="N664" i="6"/>
  <c r="N667" i="6"/>
  <c r="N670" i="6"/>
  <c r="N671" i="6"/>
  <c r="N672" i="6"/>
  <c r="N674" i="6"/>
  <c r="N675" i="6"/>
  <c r="N676" i="6"/>
  <c r="N679" i="6"/>
  <c r="N682" i="6"/>
  <c r="N683" i="6"/>
  <c r="N686" i="6"/>
  <c r="N687" i="6"/>
  <c r="N688" i="6"/>
  <c r="N691" i="6"/>
  <c r="N694" i="6"/>
  <c r="N695" i="6"/>
  <c r="N696" i="6"/>
  <c r="N698" i="6"/>
  <c r="N699" i="6"/>
  <c r="N700" i="6"/>
  <c r="N702" i="6"/>
  <c r="N703" i="6"/>
  <c r="N706" i="6"/>
  <c r="N707" i="6"/>
  <c r="N708" i="6"/>
  <c r="N710" i="6"/>
  <c r="N711" i="6"/>
  <c r="N712" i="6"/>
  <c r="N715" i="6"/>
  <c r="N718" i="6"/>
  <c r="N719" i="6"/>
  <c r="N720" i="6"/>
  <c r="N722" i="6"/>
  <c r="N723" i="6"/>
  <c r="N724" i="6"/>
  <c r="N727" i="6"/>
  <c r="N730" i="6"/>
  <c r="N731" i="6"/>
  <c r="N732" i="6"/>
  <c r="N734" i="6"/>
  <c r="N735" i="6"/>
  <c r="N736" i="6"/>
  <c r="N739" i="6"/>
  <c r="N742" i="6"/>
  <c r="N743" i="6"/>
  <c r="N744" i="6"/>
  <c r="N746" i="6"/>
  <c r="N747" i="6"/>
  <c r="N748" i="6"/>
  <c r="N751" i="6"/>
  <c r="N754" i="6"/>
  <c r="N755" i="6"/>
  <c r="N756" i="6"/>
  <c r="N758" i="6"/>
  <c r="N759" i="6"/>
  <c r="N760" i="6"/>
  <c r="N763" i="6"/>
  <c r="N766" i="6"/>
  <c r="N767" i="6"/>
  <c r="N768" i="6"/>
  <c r="N770" i="6"/>
  <c r="N771" i="6"/>
  <c r="N772" i="6"/>
  <c r="N775" i="6"/>
  <c r="N778" i="6"/>
  <c r="N779" i="6"/>
  <c r="N780" i="6"/>
  <c r="N782" i="6"/>
  <c r="N783" i="6"/>
  <c r="N784" i="6"/>
  <c r="N787" i="6"/>
  <c r="N790" i="6"/>
  <c r="N791" i="6"/>
  <c r="N792" i="6"/>
  <c r="N794" i="6"/>
  <c r="N795" i="6"/>
  <c r="N796" i="6"/>
  <c r="N799" i="6"/>
  <c r="N802" i="6"/>
  <c r="N803" i="6"/>
  <c r="N804" i="6"/>
  <c r="N807" i="6"/>
  <c r="N810" i="6"/>
  <c r="N812" i="6"/>
  <c r="N813" i="6"/>
  <c r="N814" i="6"/>
  <c r="N815" i="6"/>
  <c r="N816" i="6"/>
  <c r="N819" i="6"/>
  <c r="N822" i="6"/>
  <c r="N824" i="6"/>
  <c r="N825" i="6"/>
  <c r="N826" i="6"/>
  <c r="N827" i="6"/>
  <c r="N828" i="6"/>
  <c r="N831" i="6"/>
  <c r="N834" i="6"/>
  <c r="N836" i="6"/>
  <c r="N837" i="6"/>
  <c r="N838" i="6"/>
  <c r="N839" i="6"/>
  <c r="N840" i="6"/>
  <c r="N843" i="6"/>
  <c r="N846" i="6"/>
  <c r="N848" i="6"/>
  <c r="N849" i="6"/>
  <c r="N850" i="6"/>
  <c r="N851" i="6"/>
  <c r="N852" i="6"/>
  <c r="N855" i="6"/>
  <c r="N858" i="6"/>
  <c r="N860" i="6"/>
  <c r="N861" i="6"/>
  <c r="N862" i="6"/>
  <c r="N863" i="6"/>
  <c r="N864" i="6"/>
  <c r="N867" i="6"/>
  <c r="N870" i="6"/>
  <c r="N873" i="6"/>
  <c r="N874" i="6"/>
  <c r="N875" i="6"/>
  <c r="N876" i="6"/>
  <c r="N879" i="6"/>
  <c r="N882" i="6"/>
  <c r="N885" i="6"/>
  <c r="N886" i="6"/>
  <c r="N887" i="6"/>
  <c r="N888" i="6"/>
  <c r="N891" i="6"/>
  <c r="N894" i="6"/>
  <c r="N896" i="6"/>
  <c r="N898" i="6"/>
  <c r="N899" i="6"/>
  <c r="N900" i="6"/>
  <c r="N903" i="6"/>
  <c r="N906" i="6"/>
  <c r="N908" i="6"/>
  <c r="N909" i="6"/>
  <c r="N911" i="6"/>
  <c r="N912" i="6"/>
  <c r="N915" i="6"/>
  <c r="N918" i="6"/>
  <c r="N920" i="6"/>
  <c r="N921" i="6"/>
  <c r="N922" i="6"/>
  <c r="N923" i="6"/>
  <c r="N924" i="6"/>
  <c r="N927" i="6"/>
  <c r="N930" i="6"/>
  <c r="N932" i="6"/>
  <c r="N933" i="6"/>
  <c r="N934" i="6"/>
  <c r="N935" i="6"/>
  <c r="N937" i="6"/>
  <c r="N940" i="6"/>
  <c r="N941" i="6"/>
  <c r="N942" i="6"/>
  <c r="N944" i="6"/>
  <c r="N945" i="6"/>
  <c r="N946" i="6"/>
  <c r="N949" i="6"/>
  <c r="N952" i="6"/>
  <c r="N953" i="6"/>
  <c r="N956" i="6"/>
  <c r="N957" i="6"/>
  <c r="N958" i="6"/>
  <c r="N961" i="6"/>
  <c r="N964" i="6"/>
  <c r="N965" i="6"/>
  <c r="N966" i="6"/>
  <c r="N968" i="6"/>
  <c r="N969" i="6"/>
  <c r="N970" i="6"/>
  <c r="N973" i="6"/>
  <c r="N976" i="6"/>
  <c r="N977" i="6"/>
  <c r="N978" i="6"/>
  <c r="N980" i="6"/>
  <c r="N981" i="6"/>
  <c r="N982" i="6"/>
  <c r="N985" i="6"/>
  <c r="N988" i="6"/>
  <c r="N989" i="6"/>
  <c r="N990" i="6"/>
  <c r="N992" i="6"/>
  <c r="N993" i="6"/>
  <c r="N994" i="6"/>
  <c r="N997" i="6"/>
  <c r="N1000" i="6"/>
  <c r="N1002" i="6"/>
  <c r="N1004" i="6"/>
  <c r="N1005" i="6"/>
  <c r="N1006" i="6"/>
  <c r="N1009" i="6"/>
  <c r="N1012" i="6"/>
  <c r="N1013" i="6"/>
  <c r="N1016" i="6"/>
  <c r="N1017" i="6"/>
  <c r="N1018" i="6"/>
  <c r="N1021" i="6"/>
  <c r="N1024" i="6"/>
  <c r="N1025" i="6"/>
  <c r="N1026" i="6"/>
  <c r="N1029" i="6"/>
  <c r="N1030" i="6"/>
  <c r="N1033" i="6"/>
  <c r="N1036" i="6"/>
  <c r="N1037" i="6"/>
  <c r="N1040" i="6"/>
  <c r="N1041" i="6"/>
  <c r="N1042" i="6"/>
  <c r="N1045" i="6"/>
  <c r="N1048" i="6"/>
  <c r="N1049" i="6"/>
  <c r="N1050" i="6"/>
  <c r="N1052" i="6"/>
  <c r="N1053" i="6"/>
  <c r="N1054" i="6"/>
  <c r="N1057" i="6"/>
  <c r="N1060" i="6"/>
  <c r="N1061" i="6"/>
  <c r="N1062" i="6"/>
  <c r="N1064" i="6"/>
  <c r="N1065" i="6"/>
  <c r="N1066" i="6"/>
  <c r="N1069" i="6"/>
  <c r="N1072" i="6"/>
  <c r="N1073" i="6"/>
  <c r="N1074" i="6"/>
  <c r="N1076" i="6"/>
  <c r="N1077" i="6"/>
  <c r="N1078" i="6"/>
  <c r="N1081" i="6"/>
  <c r="N1084" i="6"/>
  <c r="N1085" i="6"/>
  <c r="N1086" i="6"/>
  <c r="N1088" i="6"/>
  <c r="N1089" i="6"/>
  <c r="N1090" i="6"/>
  <c r="N1093" i="6"/>
  <c r="N1096" i="6"/>
  <c r="N1097" i="6"/>
  <c r="N1098" i="6"/>
  <c r="N1100" i="6"/>
  <c r="N1101" i="6"/>
  <c r="N1102" i="6"/>
  <c r="N1105" i="6"/>
  <c r="N1108" i="6"/>
  <c r="N1109" i="6"/>
  <c r="N1110" i="6"/>
  <c r="N1112" i="6"/>
  <c r="N1113" i="6"/>
  <c r="N1114" i="6"/>
  <c r="N1115" i="6"/>
  <c r="N1117" i="6"/>
  <c r="N1120" i="6"/>
  <c r="N1121" i="6"/>
  <c r="N1122" i="6"/>
  <c r="N1124" i="6"/>
  <c r="N1125" i="6"/>
  <c r="N1126" i="6"/>
  <c r="N1129" i="6"/>
  <c r="N1132" i="6"/>
  <c r="N1133" i="6"/>
  <c r="N1136" i="6"/>
  <c r="N1137" i="6"/>
  <c r="N1138" i="6"/>
  <c r="N1139" i="6"/>
  <c r="N1141" i="6"/>
  <c r="N1144" i="6"/>
  <c r="N1146" i="6"/>
  <c r="N1148" i="6"/>
  <c r="N1149" i="6"/>
  <c r="N1150" i="6"/>
  <c r="N1153" i="6"/>
  <c r="N1156" i="6"/>
  <c r="N1157" i="6"/>
  <c r="N1160" i="6"/>
  <c r="N1161" i="6"/>
  <c r="N1162" i="6"/>
  <c r="N1165" i="6"/>
  <c r="N1168" i="6"/>
  <c r="N1169" i="6"/>
  <c r="N1173" i="6"/>
  <c r="N1174" i="6"/>
  <c r="N1177" i="6"/>
  <c r="N1180" i="6"/>
  <c r="N1181" i="6"/>
  <c r="N1183" i="6"/>
  <c r="N1185" i="6"/>
  <c r="N1186" i="6"/>
  <c r="N1189" i="6"/>
  <c r="N1192" i="6"/>
  <c r="N1193" i="6"/>
  <c r="N1195" i="6"/>
  <c r="N1197" i="6"/>
  <c r="N1201" i="6"/>
  <c r="N1204" i="6"/>
  <c r="N1205" i="6"/>
  <c r="N1207" i="6"/>
  <c r="N1208" i="6"/>
  <c r="N1209" i="6"/>
  <c r="N1210" i="6"/>
  <c r="N1213" i="6"/>
  <c r="N1216" i="6"/>
  <c r="N1217" i="6"/>
  <c r="N1219" i="6"/>
  <c r="N1220" i="6"/>
  <c r="N1221" i="6"/>
  <c r="N1222" i="6"/>
  <c r="N1225" i="6"/>
  <c r="N1228" i="6"/>
  <c r="N1229" i="6"/>
  <c r="N1231" i="6"/>
  <c r="N1232" i="6"/>
  <c r="N1233" i="6"/>
  <c r="N1234" i="6"/>
  <c r="N1237" i="6"/>
  <c r="N1240" i="6"/>
  <c r="N1241" i="6"/>
  <c r="N1243" i="6"/>
  <c r="N1244" i="6"/>
  <c r="N1245" i="6"/>
  <c r="N1246" i="6"/>
  <c r="N1249" i="6"/>
  <c r="N1252" i="6"/>
  <c r="N1253" i="6"/>
  <c r="N1255" i="6"/>
  <c r="N1256" i="6"/>
  <c r="N1257" i="6"/>
  <c r="N1258" i="6"/>
  <c r="N1261" i="6"/>
  <c r="N1264" i="6"/>
  <c r="N1265" i="6"/>
  <c r="N1267" i="6"/>
  <c r="N1268" i="6"/>
  <c r="N1269" i="6"/>
  <c r="N1270" i="6"/>
  <c r="N1273" i="6"/>
  <c r="N1276" i="6"/>
  <c r="N1277" i="6"/>
  <c r="N1279" i="6"/>
  <c r="N1280" i="6"/>
  <c r="N1281" i="6"/>
  <c r="N1282" i="6"/>
  <c r="N1283" i="6"/>
  <c r="N1285" i="6"/>
  <c r="N1288" i="6"/>
  <c r="N1289" i="6"/>
  <c r="N1291" i="6"/>
  <c r="N1292" i="6"/>
  <c r="N1293" i="6"/>
  <c r="N1294" i="6"/>
  <c r="N1297" i="6"/>
  <c r="N1300" i="6"/>
  <c r="N1301" i="6"/>
  <c r="N1303" i="6"/>
  <c r="N1304" i="6"/>
  <c r="N1305" i="6"/>
  <c r="N1306" i="6"/>
  <c r="N1309" i="6"/>
  <c r="D7" i="1" s="1"/>
  <c r="N1312" i="6"/>
  <c r="N1313" i="6"/>
  <c r="N1315" i="6"/>
  <c r="N1316" i="6"/>
  <c r="N1317" i="6"/>
  <c r="N1318" i="6"/>
  <c r="N1321" i="6"/>
  <c r="N1324" i="6"/>
  <c r="N1325" i="6"/>
  <c r="N1327" i="6"/>
  <c r="N1328" i="6"/>
  <c r="N1329" i="6"/>
  <c r="N1330" i="6"/>
  <c r="N1333" i="6"/>
  <c r="N1336" i="6"/>
  <c r="N1337" i="6"/>
  <c r="N1339" i="6"/>
  <c r="N1340" i="6"/>
  <c r="N1341" i="6"/>
  <c r="N1342" i="6"/>
  <c r="N1345" i="6"/>
  <c r="N1348" i="6"/>
  <c r="N1349" i="6"/>
  <c r="N1351" i="6"/>
  <c r="N1352" i="6"/>
  <c r="N1353" i="6"/>
  <c r="N1354" i="6"/>
  <c r="N1357" i="6"/>
  <c r="N1360" i="6"/>
  <c r="N1361" i="6"/>
  <c r="N1363" i="6"/>
  <c r="N1364" i="6"/>
  <c r="N1365" i="6"/>
  <c r="N1366" i="6"/>
  <c r="N1369" i="6"/>
  <c r="N1372" i="6"/>
  <c r="N1373" i="6"/>
  <c r="N1375" i="6"/>
  <c r="N1376" i="6"/>
  <c r="N1377" i="6"/>
  <c r="N1378" i="6"/>
  <c r="N1381" i="6"/>
  <c r="N1384" i="6"/>
  <c r="N1385" i="6"/>
  <c r="N1387" i="6"/>
  <c r="N1388" i="6"/>
  <c r="N1389" i="6"/>
  <c r="N1390" i="6"/>
  <c r="N1393" i="6"/>
  <c r="N1396" i="6"/>
  <c r="N1397" i="6"/>
  <c r="N1399" i="6"/>
  <c r="N1400" i="6"/>
  <c r="N1401" i="6"/>
  <c r="N1402" i="6"/>
  <c r="N1405" i="6"/>
  <c r="N1406" i="6"/>
  <c r="N1408" i="6"/>
  <c r="N1409" i="6"/>
  <c r="N1411" i="6"/>
  <c r="N1412" i="6"/>
  <c r="N1413" i="6"/>
  <c r="N1414" i="6"/>
  <c r="N1417" i="6"/>
  <c r="N1420" i="6"/>
  <c r="N1421" i="6"/>
  <c r="N1423" i="6"/>
  <c r="N1424" i="6"/>
  <c r="N1425" i="6"/>
  <c r="N1426" i="6"/>
  <c r="N1429" i="6"/>
  <c r="N1432" i="6"/>
  <c r="N1433" i="6"/>
  <c r="N1435" i="6"/>
  <c r="N1436" i="6"/>
  <c r="N1437" i="6"/>
  <c r="N1438" i="6"/>
  <c r="N1441" i="6"/>
  <c r="N1444" i="6"/>
  <c r="N1445" i="6"/>
  <c r="N1447" i="6"/>
  <c r="N1448" i="6"/>
  <c r="N1449" i="6"/>
  <c r="N1450" i="6"/>
  <c r="N1453" i="6"/>
  <c r="N1456" i="6"/>
  <c r="N1457" i="6"/>
  <c r="N1459" i="6"/>
  <c r="N1460" i="6"/>
  <c r="N1461" i="6"/>
  <c r="N1462" i="6"/>
  <c r="N1465" i="6"/>
  <c r="N1468" i="6"/>
  <c r="N1469" i="6"/>
  <c r="N1471" i="6"/>
  <c r="N1472" i="6"/>
  <c r="N1473" i="6"/>
  <c r="N1474" i="6"/>
  <c r="N1477" i="6"/>
  <c r="N1478" i="6"/>
  <c r="N1480" i="6"/>
  <c r="N1481" i="6"/>
  <c r="N1483" i="6"/>
  <c r="N1484" i="6"/>
  <c r="N1485" i="6"/>
  <c r="N1486" i="6"/>
  <c r="N1487" i="6"/>
  <c r="N1489" i="6"/>
  <c r="N1492" i="6"/>
  <c r="N1493" i="6"/>
  <c r="N1495" i="6"/>
  <c r="N1496" i="6"/>
  <c r="N1497" i="6"/>
  <c r="N1498" i="6"/>
  <c r="N1499" i="6"/>
  <c r="N1501" i="6"/>
  <c r="N1504" i="6"/>
  <c r="N1505" i="6"/>
  <c r="N1507" i="6"/>
  <c r="N1508" i="6"/>
  <c r="N1509" i="6"/>
  <c r="N1510" i="6"/>
  <c r="N1513" i="6"/>
  <c r="N1514" i="6"/>
  <c r="N1516" i="6"/>
  <c r="N1517" i="6"/>
  <c r="N1519" i="6"/>
  <c r="N1520" i="6"/>
  <c r="N1521" i="6"/>
  <c r="N1522" i="6"/>
  <c r="N1525" i="6"/>
  <c r="N1528" i="6"/>
  <c r="N1529" i="6"/>
  <c r="N1531" i="6"/>
  <c r="N1532" i="6"/>
  <c r="N1533" i="6"/>
  <c r="N1534" i="6"/>
  <c r="N1537" i="6"/>
  <c r="N1540" i="6"/>
  <c r="N1541" i="6"/>
  <c r="N1543" i="6"/>
  <c r="N1544" i="6"/>
  <c r="N1545" i="6"/>
  <c r="N1546" i="6"/>
  <c r="N1549" i="6"/>
  <c r="N1551" i="6"/>
  <c r="N1552" i="6"/>
  <c r="N1554" i="6"/>
  <c r="N1555" i="6"/>
  <c r="N1556" i="6"/>
  <c r="N1557" i="6"/>
  <c r="N1560" i="6"/>
  <c r="N1563" i="6"/>
  <c r="N1564" i="6"/>
  <c r="N1566" i="6"/>
  <c r="N1567" i="6"/>
  <c r="N1568" i="6"/>
  <c r="N1569" i="6"/>
  <c r="N1572" i="6"/>
  <c r="N1575" i="6"/>
  <c r="N1576" i="6"/>
  <c r="N1578" i="6"/>
  <c r="N1579" i="6"/>
  <c r="N1580" i="6"/>
  <c r="N1581" i="6"/>
  <c r="N1584" i="6"/>
  <c r="N1587" i="6"/>
  <c r="N1588" i="6"/>
  <c r="N1590" i="6"/>
  <c r="N1591" i="6"/>
  <c r="N1592" i="6"/>
  <c r="N1593" i="6"/>
  <c r="N1596" i="6"/>
  <c r="N1599" i="6"/>
  <c r="N1600" i="6"/>
  <c r="N1602" i="6"/>
  <c r="N1603" i="6"/>
  <c r="N1604" i="6"/>
  <c r="N1605" i="6"/>
  <c r="N1608" i="6"/>
  <c r="N1611" i="6"/>
  <c r="N1612" i="6"/>
  <c r="N1614" i="6"/>
  <c r="N1615" i="6"/>
  <c r="N1616" i="6"/>
  <c r="N1617" i="6"/>
  <c r="N1618" i="6"/>
  <c r="N1620" i="6"/>
  <c r="N1623" i="6"/>
  <c r="N1624" i="6"/>
  <c r="N1626" i="6"/>
  <c r="N1627" i="6"/>
  <c r="N1628" i="6"/>
  <c r="N1629" i="6"/>
  <c r="N1630" i="6"/>
  <c r="N1632" i="6"/>
  <c r="N1635" i="6"/>
  <c r="N1636" i="6"/>
  <c r="N1638" i="6"/>
  <c r="N1639" i="6"/>
  <c r="N1640" i="6"/>
  <c r="N1641" i="6"/>
  <c r="N1644" i="6"/>
  <c r="N1647" i="6"/>
  <c r="N1648" i="6"/>
  <c r="N1650" i="6"/>
  <c r="N1651" i="6"/>
  <c r="N1652" i="6"/>
  <c r="N1653" i="6"/>
  <c r="N1656" i="6"/>
  <c r="N1659" i="6"/>
  <c r="N1660" i="6"/>
  <c r="N1662" i="6"/>
  <c r="N1663" i="6"/>
  <c r="N1664" i="6"/>
  <c r="N1665" i="6"/>
  <c r="N1666" i="6"/>
  <c r="N1668" i="6"/>
  <c r="N1671" i="6"/>
  <c r="N1672" i="6"/>
  <c r="N1674" i="6"/>
  <c r="N1675" i="6"/>
  <c r="N1676" i="6"/>
  <c r="N1677" i="6"/>
  <c r="N1680" i="6"/>
  <c r="N1683" i="6"/>
  <c r="N1684" i="6"/>
  <c r="N1686" i="6"/>
  <c r="N1687" i="6"/>
  <c r="N1688" i="6"/>
  <c r="N1689" i="6"/>
  <c r="N1691" i="6"/>
  <c r="N1692" i="6"/>
  <c r="N1695" i="6"/>
  <c r="N1696" i="6"/>
  <c r="N1698" i="6"/>
  <c r="N1699" i="6"/>
  <c r="N1700" i="6"/>
  <c r="N1701" i="6"/>
  <c r="N1702" i="6"/>
  <c r="N1704" i="6"/>
  <c r="N1707" i="6"/>
  <c r="N1708" i="6"/>
  <c r="N1710" i="6"/>
  <c r="N1711" i="6"/>
  <c r="N1712" i="6"/>
  <c r="N1713" i="6"/>
  <c r="N1716" i="6"/>
  <c r="N1719" i="6"/>
  <c r="N1720" i="6"/>
  <c r="N1722" i="6"/>
  <c r="N1723" i="6"/>
  <c r="N1724" i="6"/>
  <c r="N1725" i="6"/>
  <c r="N1728" i="6"/>
  <c r="N1731" i="6"/>
  <c r="N1732" i="6"/>
  <c r="N1734" i="6"/>
  <c r="N1735" i="6"/>
  <c r="N1736" i="6"/>
  <c r="N1737" i="6"/>
  <c r="N1738" i="6"/>
  <c r="N1740" i="6"/>
  <c r="N1743" i="6"/>
  <c r="N1744" i="6"/>
  <c r="N1746" i="6"/>
  <c r="N1747" i="6"/>
  <c r="N1748" i="6"/>
  <c r="N1749" i="6"/>
  <c r="N1752" i="6"/>
  <c r="N1755" i="6"/>
  <c r="N1756" i="6"/>
  <c r="N1758" i="6"/>
  <c r="N1759" i="6"/>
  <c r="N1760" i="6"/>
  <c r="N1761" i="6"/>
  <c r="N1764" i="6"/>
  <c r="N1767" i="6"/>
  <c r="N1768" i="6"/>
  <c r="N1770" i="6"/>
  <c r="N1771" i="6"/>
  <c r="N1772" i="6"/>
  <c r="N1773" i="6"/>
  <c r="N1776" i="6"/>
  <c r="N1779" i="6"/>
  <c r="N1780" i="6"/>
  <c r="N1782" i="6"/>
  <c r="N1783" i="6"/>
  <c r="N1784" i="6"/>
  <c r="N1785" i="6"/>
  <c r="N1787" i="6"/>
  <c r="N1788" i="6"/>
  <c r="N1791" i="6"/>
  <c r="N1792" i="6"/>
  <c r="N1794" i="6"/>
  <c r="N1795" i="6"/>
  <c r="N1796" i="6"/>
  <c r="N1797" i="6"/>
  <c r="N1800" i="6"/>
  <c r="N1803" i="6"/>
  <c r="N1804" i="6"/>
  <c r="N1806" i="6"/>
  <c r="N1807" i="6"/>
  <c r="N1808" i="6"/>
  <c r="N1809" i="6"/>
  <c r="N1810" i="6"/>
  <c r="N1812" i="6"/>
  <c r="N1815" i="6"/>
  <c r="N1816" i="6"/>
  <c r="N1818" i="6"/>
  <c r="N1819" i="6"/>
  <c r="N1820" i="6"/>
  <c r="N1821" i="6"/>
  <c r="N1824" i="6"/>
  <c r="N1827" i="6"/>
  <c r="N1828" i="6"/>
  <c r="N1830" i="6"/>
  <c r="N1831" i="6"/>
  <c r="N1832" i="6"/>
  <c r="N1833" i="6"/>
  <c r="N1834" i="6"/>
  <c r="N1836" i="6"/>
  <c r="N1839" i="6"/>
  <c r="N1840" i="6"/>
  <c r="N1842" i="6"/>
  <c r="N1843" i="6"/>
  <c r="N1844" i="6"/>
  <c r="N1847" i="6"/>
  <c r="N1850" i="6"/>
  <c r="N1851" i="6"/>
  <c r="N1854" i="6"/>
  <c r="N1855" i="6"/>
  <c r="N1856" i="6"/>
  <c r="N1859" i="6"/>
  <c r="N1862" i="6"/>
  <c r="N1863" i="6"/>
  <c r="N1865" i="6"/>
  <c r="N1866" i="6"/>
  <c r="N1867" i="6"/>
  <c r="N1868" i="6"/>
  <c r="N1871" i="6"/>
  <c r="N1874" i="6"/>
  <c r="N1875" i="6"/>
  <c r="N1877" i="6"/>
  <c r="N1878" i="6"/>
  <c r="N1879" i="6"/>
  <c r="N1880" i="6"/>
  <c r="N1882" i="6"/>
  <c r="N1883" i="6"/>
  <c r="N1886" i="6"/>
  <c r="N1887" i="6"/>
  <c r="N28" i="6"/>
  <c r="S4" i="6"/>
  <c r="S3" i="6"/>
  <c r="S2" i="6"/>
  <c r="N3" i="6"/>
  <c r="N2" i="6"/>
  <c r="S27" i="6"/>
  <c r="N6" i="6"/>
  <c r="N7" i="6"/>
  <c r="N8" i="6"/>
  <c r="N9" i="6"/>
  <c r="N10" i="6"/>
  <c r="N13" i="6"/>
  <c r="N14" i="6"/>
  <c r="N15" i="6"/>
  <c r="N17" i="6"/>
  <c r="N18" i="6"/>
  <c r="N19" i="6"/>
  <c r="N20" i="6"/>
  <c r="N21" i="6"/>
  <c r="N22" i="6"/>
  <c r="N25" i="6"/>
  <c r="N26" i="6"/>
  <c r="N27" i="6"/>
  <c r="N5" i="6"/>
  <c r="Q21" i="1"/>
  <c r="R1888" i="6"/>
  <c r="J1888" i="6"/>
  <c r="I1888" i="6"/>
  <c r="H1888" i="6"/>
  <c r="F1888" i="6"/>
  <c r="R1887" i="6"/>
  <c r="Q1887" i="6"/>
  <c r="P1887" i="6"/>
  <c r="J1887" i="6"/>
  <c r="I1887" i="6"/>
  <c r="H1887" i="6"/>
  <c r="F1887" i="6"/>
  <c r="R1886" i="6"/>
  <c r="Q1886" i="6"/>
  <c r="P1886" i="6"/>
  <c r="L1886" i="6"/>
  <c r="J1886" i="6"/>
  <c r="I1886" i="6"/>
  <c r="R1885" i="6"/>
  <c r="L1885" i="6"/>
  <c r="J1885" i="6"/>
  <c r="I1885" i="6"/>
  <c r="R1884" i="6"/>
  <c r="Q1884" i="6"/>
  <c r="P1884" i="6"/>
  <c r="L1884" i="6"/>
  <c r="J1884" i="6"/>
  <c r="H1884" i="6"/>
  <c r="F1884" i="6"/>
  <c r="R1883" i="6"/>
  <c r="Q1883" i="6"/>
  <c r="P1883" i="6"/>
  <c r="L1883" i="6"/>
  <c r="J1883" i="6"/>
  <c r="F1883" i="6"/>
  <c r="R1882" i="6"/>
  <c r="P1882" i="6"/>
  <c r="L1882" i="6"/>
  <c r="J1882" i="6"/>
  <c r="I1882" i="6"/>
  <c r="F1882" i="6"/>
  <c r="R1881" i="6"/>
  <c r="Q1881" i="6"/>
  <c r="P1881" i="6"/>
  <c r="L1881" i="6"/>
  <c r="J1881" i="6"/>
  <c r="I1881" i="6"/>
  <c r="H1881" i="6"/>
  <c r="R1880" i="6"/>
  <c r="Q1880" i="6"/>
  <c r="P1880" i="6"/>
  <c r="L1880" i="6"/>
  <c r="J1880" i="6"/>
  <c r="H1880" i="6"/>
  <c r="Q1879" i="6"/>
  <c r="P1879" i="6"/>
  <c r="J1879" i="6"/>
  <c r="H1879" i="6"/>
  <c r="F1879" i="6"/>
  <c r="R1878" i="6"/>
  <c r="Q1878" i="6"/>
  <c r="P1878" i="6"/>
  <c r="J1878" i="6"/>
  <c r="I1878" i="6"/>
  <c r="H1878" i="6"/>
  <c r="F1878" i="6"/>
  <c r="R1877" i="6"/>
  <c r="Q1877" i="6"/>
  <c r="P1877" i="6"/>
  <c r="L1877" i="6"/>
  <c r="J1877" i="6"/>
  <c r="Q1876" i="6"/>
  <c r="J1876" i="6"/>
  <c r="I1876" i="6"/>
  <c r="H1876" i="6"/>
  <c r="R1875" i="6"/>
  <c r="Q1875" i="6"/>
  <c r="L1875" i="6"/>
  <c r="J1875" i="6"/>
  <c r="I1875" i="6"/>
  <c r="H1875" i="6"/>
  <c r="F1875" i="6"/>
  <c r="R1874" i="6"/>
  <c r="Q1874" i="6"/>
  <c r="P1874" i="6"/>
  <c r="L1874" i="6"/>
  <c r="J1874" i="6"/>
  <c r="I1874" i="6"/>
  <c r="R1873" i="6"/>
  <c r="L1873" i="6"/>
  <c r="J1873" i="6"/>
  <c r="I1873" i="6"/>
  <c r="R1872" i="6"/>
  <c r="Q1872" i="6"/>
  <c r="P1872" i="6"/>
  <c r="L1872" i="6"/>
  <c r="J1872" i="6"/>
  <c r="H1872" i="6"/>
  <c r="F1872" i="6"/>
  <c r="R1871" i="6"/>
  <c r="Q1871" i="6"/>
  <c r="P1871" i="6"/>
  <c r="L1871" i="6"/>
  <c r="J1871" i="6"/>
  <c r="F1871" i="6"/>
  <c r="R1870" i="6"/>
  <c r="P1870" i="6"/>
  <c r="L1870" i="6"/>
  <c r="J1870" i="6"/>
  <c r="I1870" i="6"/>
  <c r="F1870" i="6"/>
  <c r="R1869" i="6"/>
  <c r="Q1869" i="6"/>
  <c r="P1869" i="6"/>
  <c r="L1869" i="6"/>
  <c r="J1869" i="6"/>
  <c r="I1869" i="6"/>
  <c r="H1869" i="6"/>
  <c r="F1869" i="6"/>
  <c r="R1868" i="6"/>
  <c r="Q1868" i="6"/>
  <c r="P1868" i="6"/>
  <c r="L1868" i="6"/>
  <c r="J1868" i="6"/>
  <c r="H1868" i="6"/>
  <c r="Q1867" i="6"/>
  <c r="P1867" i="6"/>
  <c r="J1867" i="6"/>
  <c r="H1867" i="6"/>
  <c r="F1867" i="6"/>
  <c r="Q1866" i="6"/>
  <c r="P1866" i="6"/>
  <c r="J1866" i="6"/>
  <c r="I1866" i="6"/>
  <c r="F1866" i="6"/>
  <c r="R1865" i="6"/>
  <c r="Q1865" i="6"/>
  <c r="P1865" i="6"/>
  <c r="L1865" i="6"/>
  <c r="J1865" i="6"/>
  <c r="Q1864" i="6"/>
  <c r="P1864" i="6"/>
  <c r="J1864" i="6"/>
  <c r="H1864" i="6"/>
  <c r="R1863" i="6"/>
  <c r="Q1863" i="6"/>
  <c r="J1863" i="6"/>
  <c r="I1863" i="6"/>
  <c r="H1863" i="6"/>
  <c r="F1863" i="6"/>
  <c r="R1862" i="6"/>
  <c r="Q1862" i="6"/>
  <c r="P1862" i="6"/>
  <c r="L1862" i="6"/>
  <c r="J1862" i="6"/>
  <c r="I1862" i="6"/>
  <c r="R1861" i="6"/>
  <c r="Q1861" i="6"/>
  <c r="P1861" i="6"/>
  <c r="L1861" i="6"/>
  <c r="J1861" i="6"/>
  <c r="I1861" i="6"/>
  <c r="R1860" i="6"/>
  <c r="Q1860" i="6"/>
  <c r="P1860" i="6"/>
  <c r="L1860" i="6"/>
  <c r="J1860" i="6"/>
  <c r="I1860" i="6"/>
  <c r="H1860" i="6"/>
  <c r="F1860" i="6"/>
  <c r="R1859" i="6"/>
  <c r="Q1859" i="6"/>
  <c r="P1859" i="6"/>
  <c r="L1859" i="6"/>
  <c r="J1859" i="6"/>
  <c r="F1859" i="6"/>
  <c r="R1858" i="6"/>
  <c r="Q1858" i="6"/>
  <c r="P1858" i="6"/>
  <c r="J1858" i="6"/>
  <c r="I1858" i="6"/>
  <c r="F1858" i="6"/>
  <c r="R1857" i="6"/>
  <c r="Q1857" i="6"/>
  <c r="P1857" i="6"/>
  <c r="L1857" i="6"/>
  <c r="J1857" i="6"/>
  <c r="I1857" i="6"/>
  <c r="H1857" i="6"/>
  <c r="R1856" i="6"/>
  <c r="Q1856" i="6"/>
  <c r="P1856" i="6"/>
  <c r="L1856" i="6"/>
  <c r="J1856" i="6"/>
  <c r="H1856" i="6"/>
  <c r="Q1855" i="6"/>
  <c r="P1855" i="6"/>
  <c r="J1855" i="6"/>
  <c r="H1855" i="6"/>
  <c r="F1855" i="6"/>
  <c r="Q1854" i="6"/>
  <c r="P1854" i="6"/>
  <c r="J1854" i="6"/>
  <c r="I1854" i="6"/>
  <c r="F1854" i="6"/>
  <c r="R1853" i="6"/>
  <c r="Q1853" i="6"/>
  <c r="P1853" i="6"/>
  <c r="L1853" i="6"/>
  <c r="J1853" i="6"/>
  <c r="Q1852" i="6"/>
  <c r="J1852" i="6"/>
  <c r="H1852" i="6"/>
  <c r="R1851" i="6"/>
  <c r="Q1851" i="6"/>
  <c r="L1851" i="6"/>
  <c r="J1851" i="6"/>
  <c r="I1851" i="6"/>
  <c r="H1851" i="6"/>
  <c r="F1851" i="6"/>
  <c r="R1850" i="6"/>
  <c r="Q1850" i="6"/>
  <c r="P1850" i="6"/>
  <c r="L1850" i="6"/>
  <c r="J1850" i="6"/>
  <c r="I1850" i="6"/>
  <c r="R1849" i="6"/>
  <c r="L1849" i="6"/>
  <c r="J1849" i="6"/>
  <c r="I1849" i="6"/>
  <c r="R1848" i="6"/>
  <c r="P1848" i="6"/>
  <c r="L1848" i="6"/>
  <c r="J1848" i="6"/>
  <c r="H1848" i="6"/>
  <c r="F1848" i="6"/>
  <c r="R1847" i="6"/>
  <c r="Q1847" i="6"/>
  <c r="P1847" i="6"/>
  <c r="L1847" i="6"/>
  <c r="J1847" i="6"/>
  <c r="F1847" i="6"/>
  <c r="R1846" i="6"/>
  <c r="P1846" i="6"/>
  <c r="L1846" i="6"/>
  <c r="J1846" i="6"/>
  <c r="F1846" i="6"/>
  <c r="R1845" i="6"/>
  <c r="Q1845" i="6"/>
  <c r="P1845" i="6"/>
  <c r="L1845" i="6"/>
  <c r="J1845" i="6"/>
  <c r="I1845" i="6"/>
  <c r="H1845" i="6"/>
  <c r="F1845" i="6"/>
  <c r="Q1844" i="6"/>
  <c r="P1844" i="6"/>
  <c r="J1844" i="6"/>
  <c r="H1844" i="6"/>
  <c r="Q1843" i="6"/>
  <c r="P1843" i="6"/>
  <c r="J1843" i="6"/>
  <c r="I1843" i="6"/>
  <c r="F1843" i="6"/>
  <c r="R1842" i="6"/>
  <c r="Q1842" i="6"/>
  <c r="P1842" i="6"/>
  <c r="L1842" i="6"/>
  <c r="J1842" i="6"/>
  <c r="Q1841" i="6"/>
  <c r="J1841" i="6"/>
  <c r="H1841" i="6"/>
  <c r="R1840" i="6"/>
  <c r="Q1840" i="6"/>
  <c r="L1840" i="6"/>
  <c r="J1840" i="6"/>
  <c r="I1840" i="6"/>
  <c r="H1840" i="6"/>
  <c r="F1840" i="6"/>
  <c r="R1839" i="6"/>
  <c r="Q1839" i="6"/>
  <c r="P1839" i="6"/>
  <c r="L1839" i="6"/>
  <c r="J1839" i="6"/>
  <c r="I1839" i="6"/>
  <c r="R1838" i="6"/>
  <c r="L1838" i="6"/>
  <c r="J1838" i="6"/>
  <c r="I1838" i="6"/>
  <c r="R1837" i="6"/>
  <c r="Q1837" i="6"/>
  <c r="P1837" i="6"/>
  <c r="L1837" i="6"/>
  <c r="J1837" i="6"/>
  <c r="I1837" i="6"/>
  <c r="H1837" i="6"/>
  <c r="F1837" i="6"/>
  <c r="R1836" i="6"/>
  <c r="Q1836" i="6"/>
  <c r="P1836" i="6"/>
  <c r="L1836" i="6"/>
  <c r="J1836" i="6"/>
  <c r="F1836" i="6"/>
  <c r="R1835" i="6"/>
  <c r="Q1835" i="6"/>
  <c r="P1835" i="6"/>
  <c r="L1835" i="6"/>
  <c r="J1835" i="6"/>
  <c r="I1835" i="6"/>
  <c r="F1835" i="6"/>
  <c r="R1834" i="6"/>
  <c r="Q1834" i="6"/>
  <c r="P1834" i="6"/>
  <c r="L1834" i="6"/>
  <c r="J1834" i="6"/>
  <c r="I1834" i="6"/>
  <c r="H1834" i="6"/>
  <c r="R1833" i="6"/>
  <c r="Q1833" i="6"/>
  <c r="P1833" i="6"/>
  <c r="L1833" i="6"/>
  <c r="J1833" i="6"/>
  <c r="H1833" i="6"/>
  <c r="Q1832" i="6"/>
  <c r="P1832" i="6"/>
  <c r="J1832" i="6"/>
  <c r="H1832" i="6"/>
  <c r="F1832" i="6"/>
  <c r="Q1831" i="6"/>
  <c r="P1831" i="6"/>
  <c r="J1831" i="6"/>
  <c r="I1831" i="6"/>
  <c r="F1831" i="6"/>
  <c r="R1830" i="6"/>
  <c r="Q1830" i="6"/>
  <c r="P1830" i="6"/>
  <c r="L1830" i="6"/>
  <c r="J1830" i="6"/>
  <c r="Q1829" i="6"/>
  <c r="J1829" i="6"/>
  <c r="H1829" i="6"/>
  <c r="R1828" i="6"/>
  <c r="Q1828" i="6"/>
  <c r="P1828" i="6"/>
  <c r="L1828" i="6"/>
  <c r="J1828" i="6"/>
  <c r="I1828" i="6"/>
  <c r="H1828" i="6"/>
  <c r="F1828" i="6"/>
  <c r="R1827" i="6"/>
  <c r="Q1827" i="6"/>
  <c r="P1827" i="6"/>
  <c r="L1827" i="6"/>
  <c r="J1827" i="6"/>
  <c r="I1827" i="6"/>
  <c r="R1826" i="6"/>
  <c r="P1826" i="6"/>
  <c r="L1826" i="6"/>
  <c r="J1826" i="6"/>
  <c r="I1826" i="6"/>
  <c r="R1825" i="6"/>
  <c r="Q1825" i="6"/>
  <c r="P1825" i="6"/>
  <c r="L1825" i="6"/>
  <c r="J1825" i="6"/>
  <c r="H1825" i="6"/>
  <c r="F1825" i="6"/>
  <c r="R1824" i="6"/>
  <c r="Q1824" i="6"/>
  <c r="P1824" i="6"/>
  <c r="L1824" i="6"/>
  <c r="J1824" i="6"/>
  <c r="F1824" i="6"/>
  <c r="R1823" i="6"/>
  <c r="P1823" i="6"/>
  <c r="J1823" i="6"/>
  <c r="I1823" i="6"/>
  <c r="F1823" i="6"/>
  <c r="R1822" i="6"/>
  <c r="Q1822" i="6"/>
  <c r="P1822" i="6"/>
  <c r="L1822" i="6"/>
  <c r="J1822" i="6"/>
  <c r="I1822" i="6"/>
  <c r="H1822" i="6"/>
  <c r="R1821" i="6"/>
  <c r="Q1821" i="6"/>
  <c r="P1821" i="6"/>
  <c r="L1821" i="6"/>
  <c r="J1821" i="6"/>
  <c r="H1821" i="6"/>
  <c r="Q1820" i="6"/>
  <c r="P1820" i="6"/>
  <c r="J1820" i="6"/>
  <c r="H1820" i="6"/>
  <c r="Q1819" i="6"/>
  <c r="P1819" i="6"/>
  <c r="J1819" i="6"/>
  <c r="I1819" i="6"/>
  <c r="H1819" i="6"/>
  <c r="F1819" i="6"/>
  <c r="R1818" i="6"/>
  <c r="Q1818" i="6"/>
  <c r="P1818" i="6"/>
  <c r="L1818" i="6"/>
  <c r="J1818" i="6"/>
  <c r="R1817" i="6"/>
  <c r="Q1817" i="6"/>
  <c r="J1817" i="6"/>
  <c r="H1817" i="6"/>
  <c r="R1816" i="6"/>
  <c r="Q1816" i="6"/>
  <c r="P1816" i="6"/>
  <c r="J1816" i="6"/>
  <c r="I1816" i="6"/>
  <c r="H1816" i="6"/>
  <c r="F1816" i="6"/>
  <c r="R1815" i="6"/>
  <c r="Q1815" i="6"/>
  <c r="P1815" i="6"/>
  <c r="L1815" i="6"/>
  <c r="J1815" i="6"/>
  <c r="I1815" i="6"/>
  <c r="R1814" i="6"/>
  <c r="Q1814" i="6"/>
  <c r="P1814" i="6"/>
  <c r="L1814" i="6"/>
  <c r="J1814" i="6"/>
  <c r="I1814" i="6"/>
  <c r="R1813" i="6"/>
  <c r="Q1813" i="6"/>
  <c r="P1813" i="6"/>
  <c r="L1813" i="6"/>
  <c r="J1813" i="6"/>
  <c r="I1813" i="6"/>
  <c r="H1813" i="6"/>
  <c r="F1813" i="6"/>
  <c r="R1812" i="6"/>
  <c r="Q1812" i="6"/>
  <c r="P1812" i="6"/>
  <c r="L1812" i="6"/>
  <c r="J1812" i="6"/>
  <c r="F1812" i="6"/>
  <c r="R1811" i="6"/>
  <c r="Q1811" i="6"/>
  <c r="P1811" i="6"/>
  <c r="L1811" i="6"/>
  <c r="J1811" i="6"/>
  <c r="I1811" i="6"/>
  <c r="F1811" i="6"/>
  <c r="R1810" i="6"/>
  <c r="Q1810" i="6"/>
  <c r="P1810" i="6"/>
  <c r="L1810" i="6"/>
  <c r="J1810" i="6"/>
  <c r="I1810" i="6"/>
  <c r="H1810" i="6"/>
  <c r="R1809" i="6"/>
  <c r="Q1809" i="6"/>
  <c r="P1809" i="6"/>
  <c r="L1809" i="6"/>
  <c r="J1809" i="6"/>
  <c r="H1809" i="6"/>
  <c r="Q1808" i="6"/>
  <c r="P1808" i="6"/>
  <c r="J1808" i="6"/>
  <c r="H1808" i="6"/>
  <c r="F1808" i="6"/>
  <c r="Q1807" i="6"/>
  <c r="P1807" i="6"/>
  <c r="J1807" i="6"/>
  <c r="I1807" i="6"/>
  <c r="H1807" i="6"/>
  <c r="F1807" i="6"/>
  <c r="R1806" i="6"/>
  <c r="Q1806" i="6"/>
  <c r="P1806" i="6"/>
  <c r="L1806" i="6"/>
  <c r="J1806" i="6"/>
  <c r="Q1805" i="6"/>
  <c r="J1805" i="6"/>
  <c r="H1805" i="6"/>
  <c r="R1804" i="6"/>
  <c r="Q1804" i="6"/>
  <c r="L1804" i="6"/>
  <c r="J1804" i="6"/>
  <c r="I1804" i="6"/>
  <c r="H1804" i="6"/>
  <c r="F1804" i="6"/>
  <c r="R1803" i="6"/>
  <c r="Q1803" i="6"/>
  <c r="P1803" i="6"/>
  <c r="L1803" i="6"/>
  <c r="J1803" i="6"/>
  <c r="I1803" i="6"/>
  <c r="F1803" i="6"/>
  <c r="R1802" i="6"/>
  <c r="L1802" i="6"/>
  <c r="J1802" i="6"/>
  <c r="I1802" i="6"/>
  <c r="R1801" i="6"/>
  <c r="Q1801" i="6"/>
  <c r="P1801" i="6"/>
  <c r="L1801" i="6"/>
  <c r="J1801" i="6"/>
  <c r="I1801" i="6"/>
  <c r="H1801" i="6"/>
  <c r="F1801" i="6"/>
  <c r="R1800" i="6"/>
  <c r="Q1800" i="6"/>
  <c r="P1800" i="6"/>
  <c r="L1800" i="6"/>
  <c r="J1800" i="6"/>
  <c r="F1800" i="6"/>
  <c r="R1799" i="6"/>
  <c r="Q1799" i="6"/>
  <c r="P1799" i="6"/>
  <c r="L1799" i="6"/>
  <c r="J1799" i="6"/>
  <c r="H1799" i="6"/>
  <c r="F1799" i="6"/>
  <c r="R1798" i="6"/>
  <c r="Q1798" i="6"/>
  <c r="P1798" i="6"/>
  <c r="L1798" i="6"/>
  <c r="J1798" i="6"/>
  <c r="I1798" i="6"/>
  <c r="H1798" i="6"/>
  <c r="F1798" i="6"/>
  <c r="R1797" i="6"/>
  <c r="Q1797" i="6"/>
  <c r="P1797" i="6"/>
  <c r="L1797" i="6"/>
  <c r="J1797" i="6"/>
  <c r="H1797" i="6"/>
  <c r="R1796" i="6"/>
  <c r="Q1796" i="6"/>
  <c r="P1796" i="6"/>
  <c r="J1796" i="6"/>
  <c r="H1796" i="6"/>
  <c r="F1796" i="6"/>
  <c r="Q1795" i="6"/>
  <c r="P1795" i="6"/>
  <c r="J1795" i="6"/>
  <c r="I1795" i="6"/>
  <c r="F1795" i="6"/>
  <c r="R1794" i="6"/>
  <c r="Q1794" i="6"/>
  <c r="P1794" i="6"/>
  <c r="L1794" i="6"/>
  <c r="J1794" i="6"/>
  <c r="R1793" i="6"/>
  <c r="Q1793" i="6"/>
  <c r="J1793" i="6"/>
  <c r="R1792" i="6"/>
  <c r="Q1792" i="6"/>
  <c r="J1792" i="6"/>
  <c r="I1792" i="6"/>
  <c r="H1792" i="6"/>
  <c r="F1792" i="6"/>
  <c r="R1791" i="6"/>
  <c r="Q1791" i="6"/>
  <c r="P1791" i="6"/>
  <c r="L1791" i="6"/>
  <c r="J1791" i="6"/>
  <c r="I1791" i="6"/>
  <c r="R1790" i="6"/>
  <c r="L1790" i="6"/>
  <c r="J1790" i="6"/>
  <c r="I1790" i="6"/>
  <c r="R1789" i="6"/>
  <c r="Q1789" i="6"/>
  <c r="P1789" i="6"/>
  <c r="L1789" i="6"/>
  <c r="J1789" i="6"/>
  <c r="I1789" i="6"/>
  <c r="H1789" i="6"/>
  <c r="F1789" i="6"/>
  <c r="R1788" i="6"/>
  <c r="Q1788" i="6"/>
  <c r="P1788" i="6"/>
  <c r="L1788" i="6"/>
  <c r="J1788" i="6"/>
  <c r="F1788" i="6"/>
  <c r="R1787" i="6"/>
  <c r="Q1787" i="6"/>
  <c r="P1787" i="6"/>
  <c r="L1787" i="6"/>
  <c r="J1787" i="6"/>
  <c r="I1787" i="6"/>
  <c r="F1787" i="6"/>
  <c r="R1786" i="6"/>
  <c r="Q1786" i="6"/>
  <c r="P1786" i="6"/>
  <c r="L1786" i="6"/>
  <c r="J1786" i="6"/>
  <c r="I1786" i="6"/>
  <c r="H1786" i="6"/>
  <c r="R1785" i="6"/>
  <c r="Q1785" i="6"/>
  <c r="P1785" i="6"/>
  <c r="L1785" i="6"/>
  <c r="J1785" i="6"/>
  <c r="H1785" i="6"/>
  <c r="R1784" i="6"/>
  <c r="Q1784" i="6"/>
  <c r="P1784" i="6"/>
  <c r="J1784" i="6"/>
  <c r="H1784" i="6"/>
  <c r="F1784" i="6"/>
  <c r="Q1783" i="6"/>
  <c r="P1783" i="6"/>
  <c r="J1783" i="6"/>
  <c r="I1783" i="6"/>
  <c r="F1783" i="6"/>
  <c r="R1782" i="6"/>
  <c r="Q1782" i="6"/>
  <c r="P1782" i="6"/>
  <c r="L1782" i="6"/>
  <c r="J1782" i="6"/>
  <c r="R1781" i="6"/>
  <c r="Q1781" i="6"/>
  <c r="J1781" i="6"/>
  <c r="H1781" i="6"/>
  <c r="R1780" i="6"/>
  <c r="Q1780" i="6"/>
  <c r="P1780" i="6"/>
  <c r="L1780" i="6"/>
  <c r="J1780" i="6"/>
  <c r="I1780" i="6"/>
  <c r="H1780" i="6"/>
  <c r="F1780" i="6"/>
  <c r="R1779" i="6"/>
  <c r="Q1779" i="6"/>
  <c r="P1779" i="6"/>
  <c r="L1779" i="6"/>
  <c r="J1779" i="6"/>
  <c r="I1779" i="6"/>
  <c r="R1778" i="6"/>
  <c r="P1778" i="6"/>
  <c r="L1778" i="6"/>
  <c r="J1778" i="6"/>
  <c r="I1778" i="6"/>
  <c r="R1777" i="6"/>
  <c r="Q1777" i="6"/>
  <c r="P1777" i="6"/>
  <c r="L1777" i="6"/>
  <c r="J1777" i="6"/>
  <c r="H1777" i="6"/>
  <c r="F1777" i="6"/>
  <c r="R1776" i="6"/>
  <c r="Q1776" i="6"/>
  <c r="P1776" i="6"/>
  <c r="L1776" i="6"/>
  <c r="J1776" i="6"/>
  <c r="F1776" i="6"/>
  <c r="R1775" i="6"/>
  <c r="P1775" i="6"/>
  <c r="L1775" i="6"/>
  <c r="J1775" i="6"/>
  <c r="I1775" i="6"/>
  <c r="R1774" i="6"/>
  <c r="Q1774" i="6"/>
  <c r="P1774" i="6"/>
  <c r="L1774" i="6"/>
  <c r="J1774" i="6"/>
  <c r="I1774" i="6"/>
  <c r="H1774" i="6"/>
  <c r="R1773" i="6"/>
  <c r="Q1773" i="6"/>
  <c r="P1773" i="6"/>
  <c r="L1773" i="6"/>
  <c r="J1773" i="6"/>
  <c r="H1773" i="6"/>
  <c r="R1772" i="6"/>
  <c r="Q1772" i="6"/>
  <c r="P1772" i="6"/>
  <c r="J1772" i="6"/>
  <c r="H1772" i="6"/>
  <c r="Q1771" i="6"/>
  <c r="P1771" i="6"/>
  <c r="J1771" i="6"/>
  <c r="I1771" i="6"/>
  <c r="F1771" i="6"/>
  <c r="R1770" i="6"/>
  <c r="Q1770" i="6"/>
  <c r="P1770" i="6"/>
  <c r="L1770" i="6"/>
  <c r="J1770" i="6"/>
  <c r="R1769" i="6"/>
  <c r="Q1769" i="6"/>
  <c r="J1769" i="6"/>
  <c r="H1769" i="6"/>
  <c r="R1768" i="6"/>
  <c r="Q1768" i="6"/>
  <c r="L1768" i="6"/>
  <c r="J1768" i="6"/>
  <c r="I1768" i="6"/>
  <c r="H1768" i="6"/>
  <c r="F1768" i="6"/>
  <c r="R1767" i="6"/>
  <c r="Q1767" i="6"/>
  <c r="P1767" i="6"/>
  <c r="L1767" i="6"/>
  <c r="J1767" i="6"/>
  <c r="I1767" i="6"/>
  <c r="R1766" i="6"/>
  <c r="P1766" i="6"/>
  <c r="L1766" i="6"/>
  <c r="J1766" i="6"/>
  <c r="I1766" i="6"/>
  <c r="R1765" i="6"/>
  <c r="Q1765" i="6"/>
  <c r="P1765" i="6"/>
  <c r="L1765" i="6"/>
  <c r="J1765" i="6"/>
  <c r="I1765" i="6"/>
  <c r="H1765" i="6"/>
  <c r="F1765" i="6"/>
  <c r="R1764" i="6"/>
  <c r="Q1764" i="6"/>
  <c r="P1764" i="6"/>
  <c r="L1764" i="6"/>
  <c r="J1764" i="6"/>
  <c r="F1764" i="6"/>
  <c r="R1763" i="6"/>
  <c r="Q1763" i="6"/>
  <c r="P1763" i="6"/>
  <c r="L1763" i="6"/>
  <c r="J1763" i="6"/>
  <c r="I1763" i="6"/>
  <c r="F1763" i="6"/>
  <c r="R1762" i="6"/>
  <c r="Q1762" i="6"/>
  <c r="P1762" i="6"/>
  <c r="L1762" i="6"/>
  <c r="J1762" i="6"/>
  <c r="I1762" i="6"/>
  <c r="H1762" i="6"/>
  <c r="F1762" i="6"/>
  <c r="R1761" i="6"/>
  <c r="Q1761" i="6"/>
  <c r="P1761" i="6"/>
  <c r="L1761" i="6"/>
  <c r="J1761" i="6"/>
  <c r="H1761" i="6"/>
  <c r="R1760" i="6"/>
  <c r="Q1760" i="6"/>
  <c r="P1760" i="6"/>
  <c r="J1760" i="6"/>
  <c r="H1760" i="6"/>
  <c r="F1760" i="6"/>
  <c r="Q1759" i="6"/>
  <c r="P1759" i="6"/>
  <c r="J1759" i="6"/>
  <c r="I1759" i="6"/>
  <c r="F1759" i="6"/>
  <c r="R1758" i="6"/>
  <c r="Q1758" i="6"/>
  <c r="P1758" i="6"/>
  <c r="L1758" i="6"/>
  <c r="J1758" i="6"/>
  <c r="Q1757" i="6"/>
  <c r="J1757" i="6"/>
  <c r="H1757" i="6"/>
  <c r="R1756" i="6"/>
  <c r="Q1756" i="6"/>
  <c r="P1756" i="6"/>
  <c r="L1756" i="6"/>
  <c r="J1756" i="6"/>
  <c r="I1756" i="6"/>
  <c r="H1756" i="6"/>
  <c r="F1756" i="6"/>
  <c r="R1755" i="6"/>
  <c r="Q1755" i="6"/>
  <c r="P1755" i="6"/>
  <c r="L1755" i="6"/>
  <c r="J1755" i="6"/>
  <c r="I1755" i="6"/>
  <c r="R1754" i="6"/>
  <c r="Q1754" i="6"/>
  <c r="P1754" i="6"/>
  <c r="L1754" i="6"/>
  <c r="J1754" i="6"/>
  <c r="I1754" i="6"/>
  <c r="R1753" i="6"/>
  <c r="P1753" i="6"/>
  <c r="L1753" i="6"/>
  <c r="J1753" i="6"/>
  <c r="H1753" i="6"/>
  <c r="F1753" i="6"/>
  <c r="R1752" i="6"/>
  <c r="Q1752" i="6"/>
  <c r="P1752" i="6"/>
  <c r="L1752" i="6"/>
  <c r="J1752" i="6"/>
  <c r="F1752" i="6"/>
  <c r="R1751" i="6"/>
  <c r="Q1751" i="6"/>
  <c r="P1751" i="6"/>
  <c r="L1751" i="6"/>
  <c r="J1751" i="6"/>
  <c r="I1751" i="6"/>
  <c r="F1751" i="6"/>
  <c r="R1750" i="6"/>
  <c r="Q1750" i="6"/>
  <c r="P1750" i="6"/>
  <c r="L1750" i="6"/>
  <c r="J1750" i="6"/>
  <c r="I1750" i="6"/>
  <c r="H1750" i="6"/>
  <c r="R1749" i="6"/>
  <c r="Q1749" i="6"/>
  <c r="P1749" i="6"/>
  <c r="L1749" i="6"/>
  <c r="J1749" i="6"/>
  <c r="H1749" i="6"/>
  <c r="Q1748" i="6"/>
  <c r="P1748" i="6"/>
  <c r="J1748" i="6"/>
  <c r="I1748" i="6"/>
  <c r="H1748" i="6"/>
  <c r="F1748" i="6"/>
  <c r="Q1747" i="6"/>
  <c r="P1747" i="6"/>
  <c r="J1747" i="6"/>
  <c r="I1747" i="6"/>
  <c r="H1747" i="6"/>
  <c r="F1747" i="6"/>
  <c r="R1746" i="6"/>
  <c r="Q1746" i="6"/>
  <c r="P1746" i="6"/>
  <c r="L1746" i="6"/>
  <c r="J1746" i="6"/>
  <c r="R1745" i="6"/>
  <c r="Q1745" i="6"/>
  <c r="J1745" i="6"/>
  <c r="H1745" i="6"/>
  <c r="R1744" i="6"/>
  <c r="Q1744" i="6"/>
  <c r="L1744" i="6"/>
  <c r="J1744" i="6"/>
  <c r="I1744" i="6"/>
  <c r="H1744" i="6"/>
  <c r="F1744" i="6"/>
  <c r="R1743" i="6"/>
  <c r="Q1743" i="6"/>
  <c r="P1743" i="6"/>
  <c r="L1743" i="6"/>
  <c r="J1743" i="6"/>
  <c r="I1743" i="6"/>
  <c r="R1742" i="6"/>
  <c r="Q1742" i="6"/>
  <c r="L1742" i="6"/>
  <c r="J1742" i="6"/>
  <c r="I1742" i="6"/>
  <c r="R1741" i="6"/>
  <c r="Q1741" i="6"/>
  <c r="P1741" i="6"/>
  <c r="L1741" i="6"/>
  <c r="J1741" i="6"/>
  <c r="H1741" i="6"/>
  <c r="F1741" i="6"/>
  <c r="R1740" i="6"/>
  <c r="Q1740" i="6"/>
  <c r="P1740" i="6"/>
  <c r="L1740" i="6"/>
  <c r="J1740" i="6"/>
  <c r="F1740" i="6"/>
  <c r="R1739" i="6"/>
  <c r="Q1739" i="6"/>
  <c r="P1739" i="6"/>
  <c r="L1739" i="6"/>
  <c r="J1739" i="6"/>
  <c r="I1739" i="6"/>
  <c r="F1739" i="6"/>
  <c r="R1738" i="6"/>
  <c r="Q1738" i="6"/>
  <c r="P1738" i="6"/>
  <c r="L1738" i="6"/>
  <c r="J1738" i="6"/>
  <c r="I1738" i="6"/>
  <c r="H1738" i="6"/>
  <c r="R1737" i="6"/>
  <c r="Q1737" i="6"/>
  <c r="P1737" i="6"/>
  <c r="L1737" i="6"/>
  <c r="J1737" i="6"/>
  <c r="H1737" i="6"/>
  <c r="R1736" i="6"/>
  <c r="Q1736" i="6"/>
  <c r="P1736" i="6"/>
  <c r="J1736" i="6"/>
  <c r="H1736" i="6"/>
  <c r="F1736" i="6"/>
  <c r="Q1735" i="6"/>
  <c r="P1735" i="6"/>
  <c r="J1735" i="6"/>
  <c r="I1735" i="6"/>
  <c r="H1735" i="6"/>
  <c r="F1735" i="6"/>
  <c r="R1734" i="6"/>
  <c r="Q1734" i="6"/>
  <c r="P1734" i="6"/>
  <c r="L1734" i="6"/>
  <c r="J1734" i="6"/>
  <c r="R1733" i="6"/>
  <c r="Q1733" i="6"/>
  <c r="J1733" i="6"/>
  <c r="H1733" i="6"/>
  <c r="R1732" i="6"/>
  <c r="Q1732" i="6"/>
  <c r="J1732" i="6"/>
  <c r="I1732" i="6"/>
  <c r="H1732" i="6"/>
  <c r="F1732" i="6"/>
  <c r="R1731" i="6"/>
  <c r="Q1731" i="6"/>
  <c r="P1731" i="6"/>
  <c r="L1731" i="6"/>
  <c r="J1731" i="6"/>
  <c r="I1731" i="6"/>
  <c r="R1730" i="6"/>
  <c r="P1730" i="6"/>
  <c r="L1730" i="6"/>
  <c r="J1730" i="6"/>
  <c r="I1730" i="6"/>
  <c r="R1729" i="6"/>
  <c r="Q1729" i="6"/>
  <c r="P1729" i="6"/>
  <c r="L1729" i="6"/>
  <c r="J1729" i="6"/>
  <c r="H1729" i="6"/>
  <c r="F1729" i="6"/>
  <c r="R1728" i="6"/>
  <c r="Q1728" i="6"/>
  <c r="P1728" i="6"/>
  <c r="L1728" i="6"/>
  <c r="J1728" i="6"/>
  <c r="F1728" i="6"/>
  <c r="R1727" i="6"/>
  <c r="P1727" i="6"/>
  <c r="L1727" i="6"/>
  <c r="J1727" i="6"/>
  <c r="I1727" i="6"/>
  <c r="F1727" i="6"/>
  <c r="R1726" i="6"/>
  <c r="Q1726" i="6"/>
  <c r="P1726" i="6"/>
  <c r="L1726" i="6"/>
  <c r="J1726" i="6"/>
  <c r="I1726" i="6"/>
  <c r="H1726" i="6"/>
  <c r="R1725" i="6"/>
  <c r="Q1725" i="6"/>
  <c r="P1725" i="6"/>
  <c r="L1725" i="6"/>
  <c r="J1725" i="6"/>
  <c r="H1725" i="6"/>
  <c r="R1724" i="6"/>
  <c r="Q1724" i="6"/>
  <c r="P1724" i="6"/>
  <c r="J1724" i="6"/>
  <c r="H1724" i="6"/>
  <c r="F1724" i="6"/>
  <c r="Q1723" i="6"/>
  <c r="P1723" i="6"/>
  <c r="J1723" i="6"/>
  <c r="I1723" i="6"/>
  <c r="H1723" i="6"/>
  <c r="F1723" i="6"/>
  <c r="R1722" i="6"/>
  <c r="Q1722" i="6"/>
  <c r="P1722" i="6"/>
  <c r="L1722" i="6"/>
  <c r="J1722" i="6"/>
  <c r="Q1721" i="6"/>
  <c r="J1721" i="6"/>
  <c r="H1721" i="6"/>
  <c r="R1720" i="6"/>
  <c r="Q1720" i="6"/>
  <c r="P1720" i="6"/>
  <c r="L1720" i="6"/>
  <c r="J1720" i="6"/>
  <c r="I1720" i="6"/>
  <c r="H1720" i="6"/>
  <c r="F1720" i="6"/>
  <c r="R1719" i="6"/>
  <c r="Q1719" i="6"/>
  <c r="P1719" i="6"/>
  <c r="L1719" i="6"/>
  <c r="J1719" i="6"/>
  <c r="I1719" i="6"/>
  <c r="R1718" i="6"/>
  <c r="P1718" i="6"/>
  <c r="L1718" i="6"/>
  <c r="J1718" i="6"/>
  <c r="I1718" i="6"/>
  <c r="H1718" i="6"/>
  <c r="R1717" i="6"/>
  <c r="Q1717" i="6"/>
  <c r="P1717" i="6"/>
  <c r="L1717" i="6"/>
  <c r="J1717" i="6"/>
  <c r="H1717" i="6"/>
  <c r="F1717" i="6"/>
  <c r="R1716" i="6"/>
  <c r="Q1716" i="6"/>
  <c r="P1716" i="6"/>
  <c r="L1716" i="6"/>
  <c r="J1716" i="6"/>
  <c r="F1716" i="6"/>
  <c r="R1715" i="6"/>
  <c r="P1715" i="6"/>
  <c r="L1715" i="6"/>
  <c r="J1715" i="6"/>
  <c r="I1715" i="6"/>
  <c r="F1715" i="6"/>
  <c r="R1714" i="6"/>
  <c r="Q1714" i="6"/>
  <c r="P1714" i="6"/>
  <c r="L1714" i="6"/>
  <c r="J1714" i="6"/>
  <c r="I1714" i="6"/>
  <c r="H1714" i="6"/>
  <c r="R1713" i="6"/>
  <c r="Q1713" i="6"/>
  <c r="P1713" i="6"/>
  <c r="L1713" i="6"/>
  <c r="J1713" i="6"/>
  <c r="H1713" i="6"/>
  <c r="Q1712" i="6"/>
  <c r="P1712" i="6"/>
  <c r="L1712" i="6"/>
  <c r="J1712" i="6"/>
  <c r="H1712" i="6"/>
  <c r="F1712" i="6"/>
  <c r="Q1711" i="6"/>
  <c r="P1711" i="6"/>
  <c r="J1711" i="6"/>
  <c r="I1711" i="6"/>
  <c r="H1711" i="6"/>
  <c r="F1711" i="6"/>
  <c r="R1710" i="6"/>
  <c r="Q1710" i="6"/>
  <c r="P1710" i="6"/>
  <c r="L1710" i="6"/>
  <c r="J1710" i="6"/>
  <c r="R1709" i="6"/>
  <c r="Q1709" i="6"/>
  <c r="J1709" i="6"/>
  <c r="H1709" i="6"/>
  <c r="R1708" i="6"/>
  <c r="Q1708" i="6"/>
  <c r="P1708" i="6"/>
  <c r="L1708" i="6"/>
  <c r="J1708" i="6"/>
  <c r="I1708" i="6"/>
  <c r="H1708" i="6"/>
  <c r="F1708" i="6"/>
  <c r="R1707" i="6"/>
  <c r="Q1707" i="6"/>
  <c r="P1707" i="6"/>
  <c r="L1707" i="6"/>
  <c r="J1707" i="6"/>
  <c r="I1707" i="6"/>
  <c r="R1706" i="6"/>
  <c r="L1706" i="6"/>
  <c r="J1706" i="6"/>
  <c r="I1706" i="6"/>
  <c r="R1705" i="6"/>
  <c r="Q1705" i="6"/>
  <c r="P1705" i="6"/>
  <c r="L1705" i="6"/>
  <c r="J1705" i="6"/>
  <c r="H1705" i="6"/>
  <c r="F1705" i="6"/>
  <c r="R1704" i="6"/>
  <c r="Q1704" i="6"/>
  <c r="P1704" i="6"/>
  <c r="L1704" i="6"/>
  <c r="J1704" i="6"/>
  <c r="F1704" i="6"/>
  <c r="R1703" i="6"/>
  <c r="P1703" i="6"/>
  <c r="L1703" i="6"/>
  <c r="J1703" i="6"/>
  <c r="I1703" i="6"/>
  <c r="F1703" i="6"/>
  <c r="R1702" i="6"/>
  <c r="Q1702" i="6"/>
  <c r="P1702" i="6"/>
  <c r="L1702" i="6"/>
  <c r="J1702" i="6"/>
  <c r="I1702" i="6"/>
  <c r="H1702" i="6"/>
  <c r="R1701" i="6"/>
  <c r="Q1701" i="6"/>
  <c r="P1701" i="6"/>
  <c r="L1701" i="6"/>
  <c r="J1701" i="6"/>
  <c r="H1701" i="6"/>
  <c r="R1700" i="6"/>
  <c r="Q1700" i="6"/>
  <c r="P1700" i="6"/>
  <c r="J1700" i="6"/>
  <c r="H1700" i="6"/>
  <c r="F1700" i="6"/>
  <c r="Q1699" i="6"/>
  <c r="P1699" i="6"/>
  <c r="J1699" i="6"/>
  <c r="I1699" i="6"/>
  <c r="F1699" i="6"/>
  <c r="R1698" i="6"/>
  <c r="Q1698" i="6"/>
  <c r="P1698" i="6"/>
  <c r="L1698" i="6"/>
  <c r="J1698" i="6"/>
  <c r="R1697" i="6"/>
  <c r="Q1697" i="6"/>
  <c r="J1697" i="6"/>
  <c r="H1697" i="6"/>
  <c r="R1696" i="6"/>
  <c r="Q1696" i="6"/>
  <c r="P1696" i="6"/>
  <c r="L1696" i="6"/>
  <c r="J1696" i="6"/>
  <c r="I1696" i="6"/>
  <c r="H1696" i="6"/>
  <c r="F1696" i="6"/>
  <c r="R1695" i="6"/>
  <c r="Q1695" i="6"/>
  <c r="P1695" i="6"/>
  <c r="L1695" i="6"/>
  <c r="J1695" i="6"/>
  <c r="I1695" i="6"/>
  <c r="R1694" i="6"/>
  <c r="L1694" i="6"/>
  <c r="J1694" i="6"/>
  <c r="I1694" i="6"/>
  <c r="R1693" i="6"/>
  <c r="Q1693" i="6"/>
  <c r="P1693" i="6"/>
  <c r="L1693" i="6"/>
  <c r="J1693" i="6"/>
  <c r="H1693" i="6"/>
  <c r="F1693" i="6"/>
  <c r="R1692" i="6"/>
  <c r="Q1692" i="6"/>
  <c r="P1692" i="6"/>
  <c r="L1692" i="6"/>
  <c r="J1692" i="6"/>
  <c r="F1692" i="6"/>
  <c r="R1691" i="6"/>
  <c r="P1691" i="6"/>
  <c r="L1691" i="6"/>
  <c r="J1691" i="6"/>
  <c r="I1691" i="6"/>
  <c r="F1691" i="6"/>
  <c r="R1690" i="6"/>
  <c r="Q1690" i="6"/>
  <c r="P1690" i="6"/>
  <c r="L1690" i="6"/>
  <c r="J1690" i="6"/>
  <c r="I1690" i="6"/>
  <c r="H1690" i="6"/>
  <c r="F1690" i="6"/>
  <c r="R1689" i="6"/>
  <c r="Q1689" i="6"/>
  <c r="P1689" i="6"/>
  <c r="L1689" i="6"/>
  <c r="J1689" i="6"/>
  <c r="H1689" i="6"/>
  <c r="R1688" i="6"/>
  <c r="Q1688" i="6"/>
  <c r="P1688" i="6"/>
  <c r="J1688" i="6"/>
  <c r="H1688" i="6"/>
  <c r="F1688" i="6"/>
  <c r="Q1687" i="6"/>
  <c r="P1687" i="6"/>
  <c r="J1687" i="6"/>
  <c r="I1687" i="6"/>
  <c r="F1687" i="6"/>
  <c r="R1686" i="6"/>
  <c r="Q1686" i="6"/>
  <c r="P1686" i="6"/>
  <c r="L1686" i="6"/>
  <c r="J1686" i="6"/>
  <c r="R1685" i="6"/>
  <c r="Q1685" i="6"/>
  <c r="J1685" i="6"/>
  <c r="H1685" i="6"/>
  <c r="R1684" i="6"/>
  <c r="Q1684" i="6"/>
  <c r="P1684" i="6"/>
  <c r="L1684" i="6"/>
  <c r="J1684" i="6"/>
  <c r="I1684" i="6"/>
  <c r="H1684" i="6"/>
  <c r="F1684" i="6"/>
  <c r="R1683" i="6"/>
  <c r="Q1683" i="6"/>
  <c r="P1683" i="6"/>
  <c r="L1683" i="6"/>
  <c r="J1683" i="6"/>
  <c r="I1683" i="6"/>
  <c r="R1682" i="6"/>
  <c r="Q1682" i="6"/>
  <c r="P1682" i="6"/>
  <c r="L1682" i="6"/>
  <c r="J1682" i="6"/>
  <c r="I1682" i="6"/>
  <c r="R1681" i="6"/>
  <c r="Q1681" i="6"/>
  <c r="P1681" i="6"/>
  <c r="L1681" i="6"/>
  <c r="J1681" i="6"/>
  <c r="I1681" i="6"/>
  <c r="H1681" i="6"/>
  <c r="F1681" i="6"/>
  <c r="R1680" i="6"/>
  <c r="Q1680" i="6"/>
  <c r="P1680" i="6"/>
  <c r="L1680" i="6"/>
  <c r="J1680" i="6"/>
  <c r="F1680" i="6"/>
  <c r="R1679" i="6"/>
  <c r="Q1679" i="6"/>
  <c r="P1679" i="6"/>
  <c r="J1679" i="6"/>
  <c r="I1679" i="6"/>
  <c r="F1679" i="6"/>
  <c r="R1678" i="6"/>
  <c r="Q1678" i="6"/>
  <c r="P1678" i="6"/>
  <c r="L1678" i="6"/>
  <c r="J1678" i="6"/>
  <c r="I1678" i="6"/>
  <c r="H1678" i="6"/>
  <c r="R1677" i="6"/>
  <c r="Q1677" i="6"/>
  <c r="P1677" i="6"/>
  <c r="L1677" i="6"/>
  <c r="J1677" i="6"/>
  <c r="H1677" i="6"/>
  <c r="R1676" i="6"/>
  <c r="Q1676" i="6"/>
  <c r="P1676" i="6"/>
  <c r="J1676" i="6"/>
  <c r="H1676" i="6"/>
  <c r="F1676" i="6"/>
  <c r="Q1675" i="6"/>
  <c r="P1675" i="6"/>
  <c r="J1675" i="6"/>
  <c r="I1675" i="6"/>
  <c r="H1675" i="6"/>
  <c r="F1675" i="6"/>
  <c r="R1674" i="6"/>
  <c r="Q1674" i="6"/>
  <c r="P1674" i="6"/>
  <c r="L1674" i="6"/>
  <c r="J1674" i="6"/>
  <c r="R1673" i="6"/>
  <c r="Q1673" i="6"/>
  <c r="P1673" i="6"/>
  <c r="J1673" i="6"/>
  <c r="H1673" i="6"/>
  <c r="R1672" i="6"/>
  <c r="Q1672" i="6"/>
  <c r="P1672" i="6"/>
  <c r="L1672" i="6"/>
  <c r="J1672" i="6"/>
  <c r="I1672" i="6"/>
  <c r="H1672" i="6"/>
  <c r="F1672" i="6"/>
  <c r="R1671" i="6"/>
  <c r="Q1671" i="6"/>
  <c r="P1671" i="6"/>
  <c r="L1671" i="6"/>
  <c r="J1671" i="6"/>
  <c r="I1671" i="6"/>
  <c r="R1670" i="6"/>
  <c r="P1670" i="6"/>
  <c r="L1670" i="6"/>
  <c r="J1670" i="6"/>
  <c r="I1670" i="6"/>
  <c r="R1669" i="6"/>
  <c r="Q1669" i="6"/>
  <c r="P1669" i="6"/>
  <c r="L1669" i="6"/>
  <c r="J1669" i="6"/>
  <c r="I1669" i="6"/>
  <c r="H1669" i="6"/>
  <c r="F1669" i="6"/>
  <c r="R1668" i="6"/>
  <c r="Q1668" i="6"/>
  <c r="P1668" i="6"/>
  <c r="L1668" i="6"/>
  <c r="J1668" i="6"/>
  <c r="F1668" i="6"/>
  <c r="R1667" i="6"/>
  <c r="Q1667" i="6"/>
  <c r="P1667" i="6"/>
  <c r="L1667" i="6"/>
  <c r="J1667" i="6"/>
  <c r="I1667" i="6"/>
  <c r="F1667" i="6"/>
  <c r="R1666" i="6"/>
  <c r="Q1666" i="6"/>
  <c r="P1666" i="6"/>
  <c r="L1666" i="6"/>
  <c r="J1666" i="6"/>
  <c r="I1666" i="6"/>
  <c r="H1666" i="6"/>
  <c r="F1666" i="6"/>
  <c r="R1665" i="6"/>
  <c r="Q1665" i="6"/>
  <c r="P1665" i="6"/>
  <c r="L1665" i="6"/>
  <c r="J1665" i="6"/>
  <c r="H1665" i="6"/>
  <c r="R1664" i="6"/>
  <c r="Q1664" i="6"/>
  <c r="P1664" i="6"/>
  <c r="J1664" i="6"/>
  <c r="H1664" i="6"/>
  <c r="F1664" i="6"/>
  <c r="Q1663" i="6"/>
  <c r="P1663" i="6"/>
  <c r="J1663" i="6"/>
  <c r="I1663" i="6"/>
  <c r="F1663" i="6"/>
  <c r="R1662" i="6"/>
  <c r="Q1662" i="6"/>
  <c r="P1662" i="6"/>
  <c r="L1662" i="6"/>
  <c r="J1662" i="6"/>
  <c r="R1661" i="6"/>
  <c r="Q1661" i="6"/>
  <c r="P1661" i="6"/>
  <c r="J1661" i="6"/>
  <c r="H1661" i="6"/>
  <c r="R1660" i="6"/>
  <c r="Q1660" i="6"/>
  <c r="L1660" i="6"/>
  <c r="J1660" i="6"/>
  <c r="I1660" i="6"/>
  <c r="H1660" i="6"/>
  <c r="F1660" i="6"/>
  <c r="R1659" i="6"/>
  <c r="Q1659" i="6"/>
  <c r="P1659" i="6"/>
  <c r="L1659" i="6"/>
  <c r="J1659" i="6"/>
  <c r="I1659" i="6"/>
  <c r="R1658" i="6"/>
  <c r="P1658" i="6"/>
  <c r="L1658" i="6"/>
  <c r="J1658" i="6"/>
  <c r="I1658" i="6"/>
  <c r="F1658" i="6"/>
  <c r="R1657" i="6"/>
  <c r="Q1657" i="6"/>
  <c r="P1657" i="6"/>
  <c r="L1657" i="6"/>
  <c r="J1657" i="6"/>
  <c r="I1657" i="6"/>
  <c r="H1657" i="6"/>
  <c r="F1657" i="6"/>
  <c r="R1656" i="6"/>
  <c r="Q1656" i="6"/>
  <c r="P1656" i="6"/>
  <c r="L1656" i="6"/>
  <c r="J1656" i="6"/>
  <c r="F1656" i="6"/>
  <c r="R1655" i="6"/>
  <c r="Q1655" i="6"/>
  <c r="P1655" i="6"/>
  <c r="L1655" i="6"/>
  <c r="J1655" i="6"/>
  <c r="F1655" i="6"/>
  <c r="R1654" i="6"/>
  <c r="Q1654" i="6"/>
  <c r="P1654" i="6"/>
  <c r="L1654" i="6"/>
  <c r="J1654" i="6"/>
  <c r="I1654" i="6"/>
  <c r="H1654" i="6"/>
  <c r="R1653" i="6"/>
  <c r="Q1653" i="6"/>
  <c r="P1653" i="6"/>
  <c r="L1653" i="6"/>
  <c r="J1653" i="6"/>
  <c r="H1653" i="6"/>
  <c r="R1652" i="6"/>
  <c r="Q1652" i="6"/>
  <c r="P1652" i="6"/>
  <c r="J1652" i="6"/>
  <c r="H1652" i="6"/>
  <c r="F1652" i="6"/>
  <c r="Q1651" i="6"/>
  <c r="P1651" i="6"/>
  <c r="J1651" i="6"/>
  <c r="I1651" i="6"/>
  <c r="H1651" i="6"/>
  <c r="F1651" i="6"/>
  <c r="R1650" i="6"/>
  <c r="Q1650" i="6"/>
  <c r="P1650" i="6"/>
  <c r="L1650" i="6"/>
  <c r="J1650" i="6"/>
  <c r="R1649" i="6"/>
  <c r="Q1649" i="6"/>
  <c r="J1649" i="6"/>
  <c r="R1648" i="6"/>
  <c r="Q1648" i="6"/>
  <c r="P1648" i="6"/>
  <c r="L1648" i="6"/>
  <c r="J1648" i="6"/>
  <c r="I1648" i="6"/>
  <c r="H1648" i="6"/>
  <c r="F1648" i="6"/>
  <c r="R1647" i="6"/>
  <c r="Q1647" i="6"/>
  <c r="P1647" i="6"/>
  <c r="L1647" i="6"/>
  <c r="J1647" i="6"/>
  <c r="I1647" i="6"/>
  <c r="R1646" i="6"/>
  <c r="Q1646" i="6"/>
  <c r="L1646" i="6"/>
  <c r="J1646" i="6"/>
  <c r="I1646" i="6"/>
  <c r="R1645" i="6"/>
  <c r="Q1645" i="6"/>
  <c r="P1645" i="6"/>
  <c r="L1645" i="6"/>
  <c r="J1645" i="6"/>
  <c r="I1645" i="6"/>
  <c r="H1645" i="6"/>
  <c r="F1645" i="6"/>
  <c r="R1644" i="6"/>
  <c r="Q1644" i="6"/>
  <c r="P1644" i="6"/>
  <c r="L1644" i="6"/>
  <c r="J1644" i="6"/>
  <c r="F1644" i="6"/>
  <c r="R1643" i="6"/>
  <c r="Q1643" i="6"/>
  <c r="P1643" i="6"/>
  <c r="L1643" i="6"/>
  <c r="J1643" i="6"/>
  <c r="I1643" i="6"/>
  <c r="F1643" i="6"/>
  <c r="R1642" i="6"/>
  <c r="Q1642" i="6"/>
  <c r="P1642" i="6"/>
  <c r="L1642" i="6"/>
  <c r="J1642" i="6"/>
  <c r="I1642" i="6"/>
  <c r="H1642" i="6"/>
  <c r="R1641" i="6"/>
  <c r="Q1641" i="6"/>
  <c r="P1641" i="6"/>
  <c r="L1641" i="6"/>
  <c r="J1641" i="6"/>
  <c r="H1641" i="6"/>
  <c r="R1640" i="6"/>
  <c r="Q1640" i="6"/>
  <c r="P1640" i="6"/>
  <c r="J1640" i="6"/>
  <c r="I1640" i="6"/>
  <c r="H1640" i="6"/>
  <c r="F1640" i="6"/>
  <c r="Q1639" i="6"/>
  <c r="P1639" i="6"/>
  <c r="J1639" i="6"/>
  <c r="I1639" i="6"/>
  <c r="H1639" i="6"/>
  <c r="F1639" i="6"/>
  <c r="R1638" i="6"/>
  <c r="Q1638" i="6"/>
  <c r="P1638" i="6"/>
  <c r="L1638" i="6"/>
  <c r="J1638" i="6"/>
  <c r="R1637" i="6"/>
  <c r="Q1637" i="6"/>
  <c r="J1637" i="6"/>
  <c r="H1637" i="6"/>
  <c r="R1636" i="6"/>
  <c r="Q1636" i="6"/>
  <c r="L1636" i="6"/>
  <c r="J1636" i="6"/>
  <c r="I1636" i="6"/>
  <c r="H1636" i="6"/>
  <c r="F1636" i="6"/>
  <c r="R1635" i="6"/>
  <c r="Q1635" i="6"/>
  <c r="P1635" i="6"/>
  <c r="L1635" i="6"/>
  <c r="J1635" i="6"/>
  <c r="I1635" i="6"/>
  <c r="R1634" i="6"/>
  <c r="P1634" i="6"/>
  <c r="L1634" i="6"/>
  <c r="J1634" i="6"/>
  <c r="I1634" i="6"/>
  <c r="R1633" i="6"/>
  <c r="Q1633" i="6"/>
  <c r="P1633" i="6"/>
  <c r="L1633" i="6"/>
  <c r="J1633" i="6"/>
  <c r="I1633" i="6"/>
  <c r="H1633" i="6"/>
  <c r="F1633" i="6"/>
  <c r="R1632" i="6"/>
  <c r="Q1632" i="6"/>
  <c r="P1632" i="6"/>
  <c r="L1632" i="6"/>
  <c r="J1632" i="6"/>
  <c r="F1632" i="6"/>
  <c r="R1631" i="6"/>
  <c r="Q1631" i="6"/>
  <c r="P1631" i="6"/>
  <c r="L1631" i="6"/>
  <c r="J1631" i="6"/>
  <c r="I1631" i="6"/>
  <c r="R1630" i="6"/>
  <c r="Q1630" i="6"/>
  <c r="P1630" i="6"/>
  <c r="L1630" i="6"/>
  <c r="J1630" i="6"/>
  <c r="I1630" i="6"/>
  <c r="H1630" i="6"/>
  <c r="F1630" i="6"/>
  <c r="R1629" i="6"/>
  <c r="Q1629" i="6"/>
  <c r="P1629" i="6"/>
  <c r="L1629" i="6"/>
  <c r="J1629" i="6"/>
  <c r="H1629" i="6"/>
  <c r="R1628" i="6"/>
  <c r="Q1628" i="6"/>
  <c r="P1628" i="6"/>
  <c r="J1628" i="6"/>
  <c r="H1628" i="6"/>
  <c r="Q1627" i="6"/>
  <c r="P1627" i="6"/>
  <c r="J1627" i="6"/>
  <c r="I1627" i="6"/>
  <c r="H1627" i="6"/>
  <c r="F1627" i="6"/>
  <c r="R1626" i="6"/>
  <c r="Q1626" i="6"/>
  <c r="P1626" i="6"/>
  <c r="L1626" i="6"/>
  <c r="J1626" i="6"/>
  <c r="R1625" i="6"/>
  <c r="Q1625" i="6"/>
  <c r="J1625" i="6"/>
  <c r="H1625" i="6"/>
  <c r="R1624" i="6"/>
  <c r="Q1624" i="6"/>
  <c r="L1624" i="6"/>
  <c r="J1624" i="6"/>
  <c r="I1624" i="6"/>
  <c r="H1624" i="6"/>
  <c r="F1624" i="6"/>
  <c r="R1623" i="6"/>
  <c r="Q1623" i="6"/>
  <c r="P1623" i="6"/>
  <c r="L1623" i="6"/>
  <c r="J1623" i="6"/>
  <c r="I1623" i="6"/>
  <c r="R1622" i="6"/>
  <c r="Q1622" i="6"/>
  <c r="P1622" i="6"/>
  <c r="L1622" i="6"/>
  <c r="J1622" i="6"/>
  <c r="I1622" i="6"/>
  <c r="R1621" i="6"/>
  <c r="Q1621" i="6"/>
  <c r="P1621" i="6"/>
  <c r="L1621" i="6"/>
  <c r="J1621" i="6"/>
  <c r="I1621" i="6"/>
  <c r="H1621" i="6"/>
  <c r="F1621" i="6"/>
  <c r="R1620" i="6"/>
  <c r="Q1620" i="6"/>
  <c r="P1620" i="6"/>
  <c r="L1620" i="6"/>
  <c r="J1620" i="6"/>
  <c r="F1620" i="6"/>
  <c r="R1619" i="6"/>
  <c r="Q1619" i="6"/>
  <c r="P1619" i="6"/>
  <c r="L1619" i="6"/>
  <c r="J1619" i="6"/>
  <c r="I1619" i="6"/>
  <c r="F1619" i="6"/>
  <c r="R1618" i="6"/>
  <c r="Q1618" i="6"/>
  <c r="P1618" i="6"/>
  <c r="L1618" i="6"/>
  <c r="J1618" i="6"/>
  <c r="I1618" i="6"/>
  <c r="H1618" i="6"/>
  <c r="F1618" i="6"/>
  <c r="R1617" i="6"/>
  <c r="Q1617" i="6"/>
  <c r="P1617" i="6"/>
  <c r="L1617" i="6"/>
  <c r="J1617" i="6"/>
  <c r="H1617" i="6"/>
  <c r="R1616" i="6"/>
  <c r="Q1616" i="6"/>
  <c r="P1616" i="6"/>
  <c r="J1616" i="6"/>
  <c r="H1616" i="6"/>
  <c r="F1616" i="6"/>
  <c r="Q1615" i="6"/>
  <c r="P1615" i="6"/>
  <c r="J1615" i="6"/>
  <c r="I1615" i="6"/>
  <c r="H1615" i="6"/>
  <c r="F1615" i="6"/>
  <c r="R1614" i="6"/>
  <c r="Q1614" i="6"/>
  <c r="P1614" i="6"/>
  <c r="L1614" i="6"/>
  <c r="J1614" i="6"/>
  <c r="R1613" i="6"/>
  <c r="Q1613" i="6"/>
  <c r="P1613" i="6"/>
  <c r="J1613" i="6"/>
  <c r="I1613" i="6"/>
  <c r="H1613" i="6"/>
  <c r="R1612" i="6"/>
  <c r="Q1612" i="6"/>
  <c r="P1612" i="6"/>
  <c r="L1612" i="6"/>
  <c r="J1612" i="6"/>
  <c r="I1612" i="6"/>
  <c r="H1612" i="6"/>
  <c r="F1612" i="6"/>
  <c r="R1611" i="6"/>
  <c r="Q1611" i="6"/>
  <c r="P1611" i="6"/>
  <c r="L1611" i="6"/>
  <c r="J1611" i="6"/>
  <c r="I1611" i="6"/>
  <c r="R1610" i="6"/>
  <c r="P1610" i="6"/>
  <c r="L1610" i="6"/>
  <c r="J1610" i="6"/>
  <c r="I1610" i="6"/>
  <c r="R1609" i="6"/>
  <c r="P1609" i="6"/>
  <c r="L1609" i="6"/>
  <c r="J1609" i="6"/>
  <c r="I1609" i="6"/>
  <c r="H1609" i="6"/>
  <c r="F1609" i="6"/>
  <c r="R1608" i="6"/>
  <c r="Q1608" i="6"/>
  <c r="P1608" i="6"/>
  <c r="L1608" i="6"/>
  <c r="J1608" i="6"/>
  <c r="F1608" i="6"/>
  <c r="R1607" i="6"/>
  <c r="Q1607" i="6"/>
  <c r="P1607" i="6"/>
  <c r="L1607" i="6"/>
  <c r="J1607" i="6"/>
  <c r="I1607" i="6"/>
  <c r="F1607" i="6"/>
  <c r="R1606" i="6"/>
  <c r="Q1606" i="6"/>
  <c r="P1606" i="6"/>
  <c r="L1606" i="6"/>
  <c r="J1606" i="6"/>
  <c r="I1606" i="6"/>
  <c r="H1606" i="6"/>
  <c r="R1605" i="6"/>
  <c r="Q1605" i="6"/>
  <c r="P1605" i="6"/>
  <c r="L1605" i="6"/>
  <c r="J1605" i="6"/>
  <c r="H1605" i="6"/>
  <c r="R1604" i="6"/>
  <c r="Q1604" i="6"/>
  <c r="P1604" i="6"/>
  <c r="J1604" i="6"/>
  <c r="I1604" i="6"/>
  <c r="H1604" i="6"/>
  <c r="F1604" i="6"/>
  <c r="Q1603" i="6"/>
  <c r="P1603" i="6"/>
  <c r="J1603" i="6"/>
  <c r="I1603" i="6"/>
  <c r="H1603" i="6"/>
  <c r="F1603" i="6"/>
  <c r="R1602" i="6"/>
  <c r="Q1602" i="6"/>
  <c r="P1602" i="6"/>
  <c r="L1602" i="6"/>
  <c r="J1602" i="6"/>
  <c r="R1601" i="6"/>
  <c r="Q1601" i="6"/>
  <c r="P1601" i="6"/>
  <c r="J1601" i="6"/>
  <c r="H1601" i="6"/>
  <c r="R1600" i="6"/>
  <c r="Q1600" i="6"/>
  <c r="L1600" i="6"/>
  <c r="J1600" i="6"/>
  <c r="I1600" i="6"/>
  <c r="H1600" i="6"/>
  <c r="F1600" i="6"/>
  <c r="R1599" i="6"/>
  <c r="Q1599" i="6"/>
  <c r="P1599" i="6"/>
  <c r="L1599" i="6"/>
  <c r="J1599" i="6"/>
  <c r="I1599" i="6"/>
  <c r="R1598" i="6"/>
  <c r="Q1598" i="6"/>
  <c r="P1598" i="6"/>
  <c r="L1598" i="6"/>
  <c r="J1598" i="6"/>
  <c r="I1598" i="6"/>
  <c r="R1597" i="6"/>
  <c r="Q1597" i="6"/>
  <c r="P1597" i="6"/>
  <c r="L1597" i="6"/>
  <c r="J1597" i="6"/>
  <c r="I1597" i="6"/>
  <c r="H1597" i="6"/>
  <c r="F1597" i="6"/>
  <c r="R1596" i="6"/>
  <c r="Q1596" i="6"/>
  <c r="P1596" i="6"/>
  <c r="L1596" i="6"/>
  <c r="J1596" i="6"/>
  <c r="F1596" i="6"/>
  <c r="R1595" i="6"/>
  <c r="Q1595" i="6"/>
  <c r="P1595" i="6"/>
  <c r="L1595" i="6"/>
  <c r="J1595" i="6"/>
  <c r="I1595" i="6"/>
  <c r="F1595" i="6"/>
  <c r="R1594" i="6"/>
  <c r="Q1594" i="6"/>
  <c r="P1594" i="6"/>
  <c r="L1594" i="6"/>
  <c r="J1594" i="6"/>
  <c r="I1594" i="6"/>
  <c r="H1594" i="6"/>
  <c r="R1593" i="6"/>
  <c r="Q1593" i="6"/>
  <c r="P1593" i="6"/>
  <c r="L1593" i="6"/>
  <c r="J1593" i="6"/>
  <c r="H1593" i="6"/>
  <c r="R1592" i="6"/>
  <c r="Q1592" i="6"/>
  <c r="P1592" i="6"/>
  <c r="J1592" i="6"/>
  <c r="H1592" i="6"/>
  <c r="F1592" i="6"/>
  <c r="Q1591" i="6"/>
  <c r="P1591" i="6"/>
  <c r="J1591" i="6"/>
  <c r="I1591" i="6"/>
  <c r="H1591" i="6"/>
  <c r="F1591" i="6"/>
  <c r="R1590" i="6"/>
  <c r="Q1590" i="6"/>
  <c r="P1590" i="6"/>
  <c r="L1590" i="6"/>
  <c r="J1590" i="6"/>
  <c r="R1589" i="6"/>
  <c r="Q1589" i="6"/>
  <c r="J1589" i="6"/>
  <c r="H1589" i="6"/>
  <c r="R1588" i="6"/>
  <c r="Q1588" i="6"/>
  <c r="P1588" i="6"/>
  <c r="J1588" i="6"/>
  <c r="I1588" i="6"/>
  <c r="H1588" i="6"/>
  <c r="F1588" i="6"/>
  <c r="R1587" i="6"/>
  <c r="Q1587" i="6"/>
  <c r="P1587" i="6"/>
  <c r="L1587" i="6"/>
  <c r="J1587" i="6"/>
  <c r="I1587" i="6"/>
  <c r="R1586" i="6"/>
  <c r="P1586" i="6"/>
  <c r="L1586" i="6"/>
  <c r="J1586" i="6"/>
  <c r="I1586" i="6"/>
  <c r="R1585" i="6"/>
  <c r="Q1585" i="6"/>
  <c r="P1585" i="6"/>
  <c r="L1585" i="6"/>
  <c r="J1585" i="6"/>
  <c r="I1585" i="6"/>
  <c r="H1585" i="6"/>
  <c r="F1585" i="6"/>
  <c r="R1584" i="6"/>
  <c r="Q1584" i="6"/>
  <c r="P1584" i="6"/>
  <c r="L1584" i="6"/>
  <c r="J1584" i="6"/>
  <c r="F1584" i="6"/>
  <c r="R1583" i="6"/>
  <c r="Q1583" i="6"/>
  <c r="P1583" i="6"/>
  <c r="L1583" i="6"/>
  <c r="J1583" i="6"/>
  <c r="I1583" i="6"/>
  <c r="F1583" i="6"/>
  <c r="R1582" i="6"/>
  <c r="Q1582" i="6"/>
  <c r="P1582" i="6"/>
  <c r="L1582" i="6"/>
  <c r="J1582" i="6"/>
  <c r="I1582" i="6"/>
  <c r="H1582" i="6"/>
  <c r="F1582" i="6"/>
  <c r="R1581" i="6"/>
  <c r="Q1581" i="6"/>
  <c r="P1581" i="6"/>
  <c r="L1581" i="6"/>
  <c r="J1581" i="6"/>
  <c r="H1581" i="6"/>
  <c r="R1580" i="6"/>
  <c r="Q1580" i="6"/>
  <c r="P1580" i="6"/>
  <c r="J1580" i="6"/>
  <c r="H1580" i="6"/>
  <c r="F1580" i="6"/>
  <c r="Q1579" i="6"/>
  <c r="P1579" i="6"/>
  <c r="J1579" i="6"/>
  <c r="I1579" i="6"/>
  <c r="H1579" i="6"/>
  <c r="F1579" i="6"/>
  <c r="R1578" i="6"/>
  <c r="Q1578" i="6"/>
  <c r="P1578" i="6"/>
  <c r="L1578" i="6"/>
  <c r="J1578" i="6"/>
  <c r="Q1577" i="6"/>
  <c r="P1577" i="6"/>
  <c r="J1577" i="6"/>
  <c r="H1577" i="6"/>
  <c r="R1576" i="6"/>
  <c r="Q1576" i="6"/>
  <c r="P1576" i="6"/>
  <c r="L1576" i="6"/>
  <c r="J1576" i="6"/>
  <c r="I1576" i="6"/>
  <c r="H1576" i="6"/>
  <c r="F1576" i="6"/>
  <c r="R1575" i="6"/>
  <c r="Q1575" i="6"/>
  <c r="P1575" i="6"/>
  <c r="L1575" i="6"/>
  <c r="J1575" i="6"/>
  <c r="I1575" i="6"/>
  <c r="R1574" i="6"/>
  <c r="Q1574" i="6"/>
  <c r="P1574" i="6"/>
  <c r="L1574" i="6"/>
  <c r="J1574" i="6"/>
  <c r="I1574" i="6"/>
  <c r="R1573" i="6"/>
  <c r="Q1573" i="6"/>
  <c r="P1573" i="6"/>
  <c r="L1573" i="6"/>
  <c r="J1573" i="6"/>
  <c r="I1573" i="6"/>
  <c r="H1573" i="6"/>
  <c r="F1573" i="6"/>
  <c r="R1572" i="6"/>
  <c r="Q1572" i="6"/>
  <c r="P1572" i="6"/>
  <c r="L1572" i="6"/>
  <c r="J1572" i="6"/>
  <c r="F1572" i="6"/>
  <c r="R1571" i="6"/>
  <c r="Q1571" i="6"/>
  <c r="P1571" i="6"/>
  <c r="L1571" i="6"/>
  <c r="J1571" i="6"/>
  <c r="I1571" i="6"/>
  <c r="F1571" i="6"/>
  <c r="R1570" i="6"/>
  <c r="Q1570" i="6"/>
  <c r="P1570" i="6"/>
  <c r="L1570" i="6"/>
  <c r="J1570" i="6"/>
  <c r="I1570" i="6"/>
  <c r="H1570" i="6"/>
  <c r="R1569" i="6"/>
  <c r="Q1569" i="6"/>
  <c r="P1569" i="6"/>
  <c r="L1569" i="6"/>
  <c r="J1569" i="6"/>
  <c r="H1569" i="6"/>
  <c r="Q1568" i="6"/>
  <c r="P1568" i="6"/>
  <c r="J1568" i="6"/>
  <c r="H1568" i="6"/>
  <c r="F1568" i="6"/>
  <c r="Q1567" i="6"/>
  <c r="P1567" i="6"/>
  <c r="J1567" i="6"/>
  <c r="I1567" i="6"/>
  <c r="H1567" i="6"/>
  <c r="F1567" i="6"/>
  <c r="R1566" i="6"/>
  <c r="Q1566" i="6"/>
  <c r="P1566" i="6"/>
  <c r="L1566" i="6"/>
  <c r="J1566" i="6"/>
  <c r="R1565" i="6"/>
  <c r="Q1565" i="6"/>
  <c r="J1565" i="6"/>
  <c r="H1565" i="6"/>
  <c r="R1564" i="6"/>
  <c r="Q1564" i="6"/>
  <c r="P1564" i="6"/>
  <c r="L1564" i="6"/>
  <c r="J1564" i="6"/>
  <c r="I1564" i="6"/>
  <c r="H1564" i="6"/>
  <c r="F1564" i="6"/>
  <c r="R1563" i="6"/>
  <c r="Q1563" i="6"/>
  <c r="P1563" i="6"/>
  <c r="L1563" i="6"/>
  <c r="J1563" i="6"/>
  <c r="I1563" i="6"/>
  <c r="R1562" i="6"/>
  <c r="P1562" i="6"/>
  <c r="L1562" i="6"/>
  <c r="J1562" i="6"/>
  <c r="I1562" i="6"/>
  <c r="R1561" i="6"/>
  <c r="Q1561" i="6"/>
  <c r="P1561" i="6"/>
  <c r="L1561" i="6"/>
  <c r="J1561" i="6"/>
  <c r="H1561" i="6"/>
  <c r="F1561" i="6"/>
  <c r="R1560" i="6"/>
  <c r="Q1560" i="6"/>
  <c r="P1560" i="6"/>
  <c r="L1560" i="6"/>
  <c r="J1560" i="6"/>
  <c r="F1560" i="6"/>
  <c r="R1559" i="6"/>
  <c r="P1559" i="6"/>
  <c r="L1559" i="6"/>
  <c r="J1559" i="6"/>
  <c r="I1559" i="6"/>
  <c r="F1559" i="6"/>
  <c r="R1558" i="6"/>
  <c r="Q1558" i="6"/>
  <c r="P1558" i="6"/>
  <c r="L1558" i="6"/>
  <c r="J1558" i="6"/>
  <c r="I1558" i="6"/>
  <c r="H1558" i="6"/>
  <c r="F1558" i="6"/>
  <c r="R1557" i="6"/>
  <c r="Q1557" i="6"/>
  <c r="P1557" i="6"/>
  <c r="L1557" i="6"/>
  <c r="J1557" i="6"/>
  <c r="H1557" i="6"/>
  <c r="R1556" i="6"/>
  <c r="Q1556" i="6"/>
  <c r="P1556" i="6"/>
  <c r="L1556" i="6"/>
  <c r="J1556" i="6"/>
  <c r="H1556" i="6"/>
  <c r="F1556" i="6"/>
  <c r="Q1555" i="6"/>
  <c r="P1555" i="6"/>
  <c r="J1555" i="6"/>
  <c r="I1555" i="6"/>
  <c r="F1555" i="6"/>
  <c r="R1554" i="6"/>
  <c r="Q1554" i="6"/>
  <c r="P1554" i="6"/>
  <c r="L1554" i="6"/>
  <c r="J1554" i="6"/>
  <c r="R1553" i="6"/>
  <c r="Q1553" i="6"/>
  <c r="J1553" i="6"/>
  <c r="H1553" i="6"/>
  <c r="R1552" i="6"/>
  <c r="Q1552" i="6"/>
  <c r="P1552" i="6"/>
  <c r="L1552" i="6"/>
  <c r="J1552" i="6"/>
  <c r="I1552" i="6"/>
  <c r="H1552" i="6"/>
  <c r="F1552" i="6"/>
  <c r="R1551" i="6"/>
  <c r="Q1551" i="6"/>
  <c r="P1551" i="6"/>
  <c r="L1551" i="6"/>
  <c r="J1551" i="6"/>
  <c r="I1551" i="6"/>
  <c r="R1550" i="6"/>
  <c r="L1550" i="6"/>
  <c r="J1550" i="6"/>
  <c r="I1550" i="6"/>
  <c r="R1549" i="6"/>
  <c r="Q1549" i="6"/>
  <c r="P1549" i="6"/>
  <c r="L1549" i="6"/>
  <c r="J1549" i="6"/>
  <c r="F1549" i="6"/>
  <c r="R1548" i="6"/>
  <c r="Q1548" i="6"/>
  <c r="P1548" i="6"/>
  <c r="L1548" i="6"/>
  <c r="J1548" i="6"/>
  <c r="I1548" i="6"/>
  <c r="F1548" i="6"/>
  <c r="R1547" i="6"/>
  <c r="Q1547" i="6"/>
  <c r="P1547" i="6"/>
  <c r="L1547" i="6"/>
  <c r="J1547" i="6"/>
  <c r="I1547" i="6"/>
  <c r="H1547" i="6"/>
  <c r="F1547" i="6"/>
  <c r="R1546" i="6"/>
  <c r="Q1546" i="6"/>
  <c r="P1546" i="6"/>
  <c r="L1546" i="6"/>
  <c r="J1546" i="6"/>
  <c r="H1546" i="6"/>
  <c r="R1545" i="6"/>
  <c r="Q1545" i="6"/>
  <c r="P1545" i="6"/>
  <c r="J1545" i="6"/>
  <c r="H1545" i="6"/>
  <c r="F1545" i="6"/>
  <c r="R1544" i="6"/>
  <c r="Q1544" i="6"/>
  <c r="P1544" i="6"/>
  <c r="J1544" i="6"/>
  <c r="I1544" i="6"/>
  <c r="H1544" i="6"/>
  <c r="F1544" i="6"/>
  <c r="R1543" i="6"/>
  <c r="Q1543" i="6"/>
  <c r="P1543" i="6"/>
  <c r="L1543" i="6"/>
  <c r="J1543" i="6"/>
  <c r="R1542" i="6"/>
  <c r="Q1542" i="6"/>
  <c r="P1542" i="6"/>
  <c r="J1542" i="6"/>
  <c r="H1542" i="6"/>
  <c r="R1541" i="6"/>
  <c r="Q1541" i="6"/>
  <c r="L1541" i="6"/>
  <c r="J1541" i="6"/>
  <c r="I1541" i="6"/>
  <c r="H1541" i="6"/>
  <c r="F1541" i="6"/>
  <c r="R1540" i="6"/>
  <c r="Q1540" i="6"/>
  <c r="P1540" i="6"/>
  <c r="L1540" i="6"/>
  <c r="J1540" i="6"/>
  <c r="I1540" i="6"/>
  <c r="R1539" i="6"/>
  <c r="Q1539" i="6"/>
  <c r="P1539" i="6"/>
  <c r="L1539" i="6"/>
  <c r="J1539" i="6"/>
  <c r="I1539" i="6"/>
  <c r="R1538" i="6"/>
  <c r="Q1538" i="6"/>
  <c r="P1538" i="6"/>
  <c r="L1538" i="6"/>
  <c r="J1538" i="6"/>
  <c r="I1538" i="6"/>
  <c r="H1538" i="6"/>
  <c r="F1538" i="6"/>
  <c r="R1537" i="6"/>
  <c r="Q1537" i="6"/>
  <c r="P1537" i="6"/>
  <c r="L1537" i="6"/>
  <c r="J1537" i="6"/>
  <c r="F1537" i="6"/>
  <c r="R1536" i="6"/>
  <c r="Q1536" i="6"/>
  <c r="P1536" i="6"/>
  <c r="L1536" i="6"/>
  <c r="J1536" i="6"/>
  <c r="I1536" i="6"/>
  <c r="F1536" i="6"/>
  <c r="R1535" i="6"/>
  <c r="Q1535" i="6"/>
  <c r="P1535" i="6"/>
  <c r="L1535" i="6"/>
  <c r="J1535" i="6"/>
  <c r="I1535" i="6"/>
  <c r="H1535" i="6"/>
  <c r="R1534" i="6"/>
  <c r="Q1534" i="6"/>
  <c r="P1534" i="6"/>
  <c r="L1534" i="6"/>
  <c r="J1534" i="6"/>
  <c r="H1534" i="6"/>
  <c r="R1533" i="6"/>
  <c r="Q1533" i="6"/>
  <c r="P1533" i="6"/>
  <c r="J1533" i="6"/>
  <c r="I1533" i="6"/>
  <c r="H1533" i="6"/>
  <c r="F1533" i="6"/>
  <c r="R1532" i="6"/>
  <c r="Q1532" i="6"/>
  <c r="P1532" i="6"/>
  <c r="J1532" i="6"/>
  <c r="I1532" i="6"/>
  <c r="H1532" i="6"/>
  <c r="F1532" i="6"/>
  <c r="R1531" i="6"/>
  <c r="Q1531" i="6"/>
  <c r="P1531" i="6"/>
  <c r="L1531" i="6"/>
  <c r="J1531" i="6"/>
  <c r="R1530" i="6"/>
  <c r="Q1530" i="6"/>
  <c r="J1530" i="6"/>
  <c r="H1530" i="6"/>
  <c r="R1529" i="6"/>
  <c r="Q1529" i="6"/>
  <c r="L1529" i="6"/>
  <c r="J1529" i="6"/>
  <c r="I1529" i="6"/>
  <c r="H1529" i="6"/>
  <c r="F1529" i="6"/>
  <c r="R1528" i="6"/>
  <c r="Q1528" i="6"/>
  <c r="P1528" i="6"/>
  <c r="L1528" i="6"/>
  <c r="J1528" i="6"/>
  <c r="I1528" i="6"/>
  <c r="R1527" i="6"/>
  <c r="P1527" i="6"/>
  <c r="L1527" i="6"/>
  <c r="J1527" i="6"/>
  <c r="I1527" i="6"/>
  <c r="R1526" i="6"/>
  <c r="Q1526" i="6"/>
  <c r="P1526" i="6"/>
  <c r="L1526" i="6"/>
  <c r="J1526" i="6"/>
  <c r="I1526" i="6"/>
  <c r="H1526" i="6"/>
  <c r="F1526" i="6"/>
  <c r="R1525" i="6"/>
  <c r="Q1525" i="6"/>
  <c r="P1525" i="6"/>
  <c r="L1525" i="6"/>
  <c r="J1525" i="6"/>
  <c r="F1525" i="6"/>
  <c r="R1524" i="6"/>
  <c r="Q1524" i="6"/>
  <c r="P1524" i="6"/>
  <c r="L1524" i="6"/>
  <c r="J1524" i="6"/>
  <c r="I1524" i="6"/>
  <c r="F1524" i="6"/>
  <c r="R1523" i="6"/>
  <c r="Q1523" i="6"/>
  <c r="P1523" i="6"/>
  <c r="L1523" i="6"/>
  <c r="J1523" i="6"/>
  <c r="I1523" i="6"/>
  <c r="H1523" i="6"/>
  <c r="F1523" i="6"/>
  <c r="R1522" i="6"/>
  <c r="Q1522" i="6"/>
  <c r="P1522" i="6"/>
  <c r="L1522" i="6"/>
  <c r="J1522" i="6"/>
  <c r="H1522" i="6"/>
  <c r="R1521" i="6"/>
  <c r="Q1521" i="6"/>
  <c r="P1521" i="6"/>
  <c r="J1521" i="6"/>
  <c r="H1521" i="6"/>
  <c r="F1521" i="6"/>
  <c r="R1520" i="6"/>
  <c r="Q1520" i="6"/>
  <c r="P1520" i="6"/>
  <c r="J1520" i="6"/>
  <c r="I1520" i="6"/>
  <c r="H1520" i="6"/>
  <c r="F1520" i="6"/>
  <c r="R1519" i="6"/>
  <c r="Q1519" i="6"/>
  <c r="P1519" i="6"/>
  <c r="L1519" i="6"/>
  <c r="J1519" i="6"/>
  <c r="R1518" i="6"/>
  <c r="Q1518" i="6"/>
  <c r="J1518" i="6"/>
  <c r="H1518" i="6"/>
  <c r="R1517" i="6"/>
  <c r="Q1517" i="6"/>
  <c r="L1517" i="6"/>
  <c r="J1517" i="6"/>
  <c r="I1517" i="6"/>
  <c r="H1517" i="6"/>
  <c r="F1517" i="6"/>
  <c r="R1516" i="6"/>
  <c r="Q1516" i="6"/>
  <c r="P1516" i="6"/>
  <c r="L1516" i="6"/>
  <c r="J1516" i="6"/>
  <c r="I1516" i="6"/>
  <c r="R1515" i="6"/>
  <c r="P1515" i="6"/>
  <c r="L1515" i="6"/>
  <c r="J1515" i="6"/>
  <c r="I1515" i="6"/>
  <c r="R1514" i="6"/>
  <c r="Q1514" i="6"/>
  <c r="P1514" i="6"/>
  <c r="L1514" i="6"/>
  <c r="J1514" i="6"/>
  <c r="I1514" i="6"/>
  <c r="H1514" i="6"/>
  <c r="F1514" i="6"/>
  <c r="R1513" i="6"/>
  <c r="Q1513" i="6"/>
  <c r="P1513" i="6"/>
  <c r="L1513" i="6"/>
  <c r="J1513" i="6"/>
  <c r="F1513" i="6"/>
  <c r="R1512" i="6"/>
  <c r="Q1512" i="6"/>
  <c r="P1512" i="6"/>
  <c r="L1512" i="6"/>
  <c r="J1512" i="6"/>
  <c r="I1512" i="6"/>
  <c r="F1512" i="6"/>
  <c r="R1511" i="6"/>
  <c r="Q1511" i="6"/>
  <c r="P1511" i="6"/>
  <c r="L1511" i="6"/>
  <c r="J1511" i="6"/>
  <c r="I1511" i="6"/>
  <c r="H1511" i="6"/>
  <c r="F1511" i="6"/>
  <c r="R1510" i="6"/>
  <c r="Q1510" i="6"/>
  <c r="P1510" i="6"/>
  <c r="L1510" i="6"/>
  <c r="J1510" i="6"/>
  <c r="H1510" i="6"/>
  <c r="R1509" i="6"/>
  <c r="Q1509" i="6"/>
  <c r="P1509" i="6"/>
  <c r="J1509" i="6"/>
  <c r="H1509" i="6"/>
  <c r="F1509" i="6"/>
  <c r="R1508" i="6"/>
  <c r="Q1508" i="6"/>
  <c r="P1508" i="6"/>
  <c r="J1508" i="6"/>
  <c r="I1508" i="6"/>
  <c r="H1508" i="6"/>
  <c r="F1508" i="6"/>
  <c r="R1507" i="6"/>
  <c r="Q1507" i="6"/>
  <c r="P1507" i="6"/>
  <c r="L1507" i="6"/>
  <c r="J1507" i="6"/>
  <c r="R1506" i="6"/>
  <c r="Q1506" i="6"/>
  <c r="P1506" i="6"/>
  <c r="J1506" i="6"/>
  <c r="I1506" i="6"/>
  <c r="H1506" i="6"/>
  <c r="R1505" i="6"/>
  <c r="Q1505" i="6"/>
  <c r="L1505" i="6"/>
  <c r="J1505" i="6"/>
  <c r="I1505" i="6"/>
  <c r="H1505" i="6"/>
  <c r="F1505" i="6"/>
  <c r="R1504" i="6"/>
  <c r="Q1504" i="6"/>
  <c r="P1504" i="6"/>
  <c r="L1504" i="6"/>
  <c r="J1504" i="6"/>
  <c r="I1504" i="6"/>
  <c r="R1503" i="6"/>
  <c r="Q1503" i="6"/>
  <c r="P1503" i="6"/>
  <c r="L1503" i="6"/>
  <c r="J1503" i="6"/>
  <c r="I1503" i="6"/>
  <c r="R1502" i="6"/>
  <c r="Q1502" i="6"/>
  <c r="P1502" i="6"/>
  <c r="L1502" i="6"/>
  <c r="J1502" i="6"/>
  <c r="I1502" i="6"/>
  <c r="H1502" i="6"/>
  <c r="F1502" i="6"/>
  <c r="R1501" i="6"/>
  <c r="Q1501" i="6"/>
  <c r="P1501" i="6"/>
  <c r="L1501" i="6"/>
  <c r="J1501" i="6"/>
  <c r="F1501" i="6"/>
  <c r="R1500" i="6"/>
  <c r="Q1500" i="6"/>
  <c r="P1500" i="6"/>
  <c r="L1500" i="6"/>
  <c r="J1500" i="6"/>
  <c r="I1500" i="6"/>
  <c r="F1500" i="6"/>
  <c r="R1499" i="6"/>
  <c r="Q1499" i="6"/>
  <c r="P1499" i="6"/>
  <c r="L1499" i="6"/>
  <c r="J1499" i="6"/>
  <c r="I1499" i="6"/>
  <c r="H1499" i="6"/>
  <c r="R1498" i="6"/>
  <c r="Q1498" i="6"/>
  <c r="P1498" i="6"/>
  <c r="L1498" i="6"/>
  <c r="J1498" i="6"/>
  <c r="H1498" i="6"/>
  <c r="R1497" i="6"/>
  <c r="Q1497" i="6"/>
  <c r="P1497" i="6"/>
  <c r="J1497" i="6"/>
  <c r="H1497" i="6"/>
  <c r="F1497" i="6"/>
  <c r="R1496" i="6"/>
  <c r="Q1496" i="6"/>
  <c r="P1496" i="6"/>
  <c r="J1496" i="6"/>
  <c r="I1496" i="6"/>
  <c r="H1496" i="6"/>
  <c r="F1496" i="6"/>
  <c r="R1495" i="6"/>
  <c r="Q1495" i="6"/>
  <c r="P1495" i="6"/>
  <c r="L1495" i="6"/>
  <c r="J1495" i="6"/>
  <c r="R1494" i="6"/>
  <c r="Q1494" i="6"/>
  <c r="J1494" i="6"/>
  <c r="H1494" i="6"/>
  <c r="R1493" i="6"/>
  <c r="Q1493" i="6"/>
  <c r="L1493" i="6"/>
  <c r="J1493" i="6"/>
  <c r="I1493" i="6"/>
  <c r="H1493" i="6"/>
  <c r="F1493" i="6"/>
  <c r="R1492" i="6"/>
  <c r="Q1492" i="6"/>
  <c r="P1492" i="6"/>
  <c r="L1492" i="6"/>
  <c r="J1492" i="6"/>
  <c r="I1492" i="6"/>
  <c r="R1491" i="6"/>
  <c r="P1491" i="6"/>
  <c r="L1491" i="6"/>
  <c r="J1491" i="6"/>
  <c r="I1491" i="6"/>
  <c r="R1490" i="6"/>
  <c r="Q1490" i="6"/>
  <c r="P1490" i="6"/>
  <c r="L1490" i="6"/>
  <c r="J1490" i="6"/>
  <c r="I1490" i="6"/>
  <c r="H1490" i="6"/>
  <c r="F1490" i="6"/>
  <c r="R1489" i="6"/>
  <c r="Q1489" i="6"/>
  <c r="P1489" i="6"/>
  <c r="L1489" i="6"/>
  <c r="J1489" i="6"/>
  <c r="F1489" i="6"/>
  <c r="R1488" i="6"/>
  <c r="Q1488" i="6"/>
  <c r="P1488" i="6"/>
  <c r="L1488" i="6"/>
  <c r="J1488" i="6"/>
  <c r="I1488" i="6"/>
  <c r="F1488" i="6"/>
  <c r="R1487" i="6"/>
  <c r="Q1487" i="6"/>
  <c r="P1487" i="6"/>
  <c r="L1487" i="6"/>
  <c r="J1487" i="6"/>
  <c r="I1487" i="6"/>
  <c r="H1487" i="6"/>
  <c r="F1487" i="6"/>
  <c r="R1486" i="6"/>
  <c r="Q1486" i="6"/>
  <c r="P1486" i="6"/>
  <c r="L1486" i="6"/>
  <c r="J1486" i="6"/>
  <c r="H1486" i="6"/>
  <c r="R1485" i="6"/>
  <c r="Q1485" i="6"/>
  <c r="P1485" i="6"/>
  <c r="J1485" i="6"/>
  <c r="H1485" i="6"/>
  <c r="F1485" i="6"/>
  <c r="R1484" i="6"/>
  <c r="Q1484" i="6"/>
  <c r="P1484" i="6"/>
  <c r="L1484" i="6"/>
  <c r="J1484" i="6"/>
  <c r="I1484" i="6"/>
  <c r="H1484" i="6"/>
  <c r="F1484" i="6"/>
  <c r="R1483" i="6"/>
  <c r="Q1483" i="6"/>
  <c r="P1483" i="6"/>
  <c r="L1483" i="6"/>
  <c r="J1483" i="6"/>
  <c r="R1482" i="6"/>
  <c r="Q1482" i="6"/>
  <c r="J1482" i="6"/>
  <c r="H1482" i="6"/>
  <c r="R1481" i="6"/>
  <c r="Q1481" i="6"/>
  <c r="L1481" i="6"/>
  <c r="J1481" i="6"/>
  <c r="I1481" i="6"/>
  <c r="H1481" i="6"/>
  <c r="F1481" i="6"/>
  <c r="R1480" i="6"/>
  <c r="Q1480" i="6"/>
  <c r="P1480" i="6"/>
  <c r="L1480" i="6"/>
  <c r="J1480" i="6"/>
  <c r="I1480" i="6"/>
  <c r="R1479" i="6"/>
  <c r="P1479" i="6"/>
  <c r="L1479" i="6"/>
  <c r="J1479" i="6"/>
  <c r="I1479" i="6"/>
  <c r="R1478" i="6"/>
  <c r="Q1478" i="6"/>
  <c r="P1478" i="6"/>
  <c r="L1478" i="6"/>
  <c r="J1478" i="6"/>
  <c r="I1478" i="6"/>
  <c r="H1478" i="6"/>
  <c r="F1478" i="6"/>
  <c r="R1477" i="6"/>
  <c r="Q1477" i="6"/>
  <c r="P1477" i="6"/>
  <c r="L1477" i="6"/>
  <c r="J1477" i="6"/>
  <c r="F1477" i="6"/>
  <c r="R1476" i="6"/>
  <c r="Q1476" i="6"/>
  <c r="P1476" i="6"/>
  <c r="L1476" i="6"/>
  <c r="J1476" i="6"/>
  <c r="I1476" i="6"/>
  <c r="F1476" i="6"/>
  <c r="R1475" i="6"/>
  <c r="Q1475" i="6"/>
  <c r="P1475" i="6"/>
  <c r="L1475" i="6"/>
  <c r="J1475" i="6"/>
  <c r="I1475" i="6"/>
  <c r="H1475" i="6"/>
  <c r="F1475" i="6"/>
  <c r="R1474" i="6"/>
  <c r="Q1474" i="6"/>
  <c r="P1474" i="6"/>
  <c r="L1474" i="6"/>
  <c r="J1474" i="6"/>
  <c r="H1474" i="6"/>
  <c r="R1473" i="6"/>
  <c r="Q1473" i="6"/>
  <c r="P1473" i="6"/>
  <c r="J1473" i="6"/>
  <c r="H1473" i="6"/>
  <c r="F1473" i="6"/>
  <c r="R1472" i="6"/>
  <c r="Q1472" i="6"/>
  <c r="P1472" i="6"/>
  <c r="J1472" i="6"/>
  <c r="I1472" i="6"/>
  <c r="H1472" i="6"/>
  <c r="F1472" i="6"/>
  <c r="R1471" i="6"/>
  <c r="Q1471" i="6"/>
  <c r="P1471" i="6"/>
  <c r="L1471" i="6"/>
  <c r="J1471" i="6"/>
  <c r="R1470" i="6"/>
  <c r="Q1470" i="6"/>
  <c r="P1470" i="6"/>
  <c r="J1470" i="6"/>
  <c r="H1470" i="6"/>
  <c r="R1469" i="6"/>
  <c r="Q1469" i="6"/>
  <c r="L1469" i="6"/>
  <c r="J1469" i="6"/>
  <c r="I1469" i="6"/>
  <c r="H1469" i="6"/>
  <c r="F1469" i="6"/>
  <c r="R1468" i="6"/>
  <c r="Q1468" i="6"/>
  <c r="P1468" i="6"/>
  <c r="L1468" i="6"/>
  <c r="J1468" i="6"/>
  <c r="I1468" i="6"/>
  <c r="R1467" i="6"/>
  <c r="Q1467" i="6"/>
  <c r="P1467" i="6"/>
  <c r="L1467" i="6"/>
  <c r="J1467" i="6"/>
  <c r="I1467" i="6"/>
  <c r="R1466" i="6"/>
  <c r="Q1466" i="6"/>
  <c r="P1466" i="6"/>
  <c r="L1466" i="6"/>
  <c r="J1466" i="6"/>
  <c r="I1466" i="6"/>
  <c r="H1466" i="6"/>
  <c r="F1466" i="6"/>
  <c r="R1465" i="6"/>
  <c r="Q1465" i="6"/>
  <c r="P1465" i="6"/>
  <c r="L1465" i="6"/>
  <c r="J1465" i="6"/>
  <c r="F1465" i="6"/>
  <c r="R1464" i="6"/>
  <c r="Q1464" i="6"/>
  <c r="P1464" i="6"/>
  <c r="L1464" i="6"/>
  <c r="J1464" i="6"/>
  <c r="I1464" i="6"/>
  <c r="F1464" i="6"/>
  <c r="R1463" i="6"/>
  <c r="Q1463" i="6"/>
  <c r="P1463" i="6"/>
  <c r="L1463" i="6"/>
  <c r="J1463" i="6"/>
  <c r="I1463" i="6"/>
  <c r="H1463" i="6"/>
  <c r="R1462" i="6"/>
  <c r="Q1462" i="6"/>
  <c r="P1462" i="6"/>
  <c r="L1462" i="6"/>
  <c r="J1462" i="6"/>
  <c r="H1462" i="6"/>
  <c r="R1461" i="6"/>
  <c r="Q1461" i="6"/>
  <c r="P1461" i="6"/>
  <c r="J1461" i="6"/>
  <c r="H1461" i="6"/>
  <c r="F1461" i="6"/>
  <c r="R1460" i="6"/>
  <c r="Q1460" i="6"/>
  <c r="P1460" i="6"/>
  <c r="J1460" i="6"/>
  <c r="I1460" i="6"/>
  <c r="H1460" i="6"/>
  <c r="F1460" i="6"/>
  <c r="R1459" i="6"/>
  <c r="Q1459" i="6"/>
  <c r="P1459" i="6"/>
  <c r="L1459" i="6"/>
  <c r="J1459" i="6"/>
  <c r="R1458" i="6"/>
  <c r="Q1458" i="6"/>
  <c r="J1458" i="6"/>
  <c r="H1458" i="6"/>
  <c r="R1457" i="6"/>
  <c r="Q1457" i="6"/>
  <c r="L1457" i="6"/>
  <c r="J1457" i="6"/>
  <c r="I1457" i="6"/>
  <c r="H1457" i="6"/>
  <c r="F1457" i="6"/>
  <c r="R1456" i="6"/>
  <c r="Q1456" i="6"/>
  <c r="P1456" i="6"/>
  <c r="L1456" i="6"/>
  <c r="J1456" i="6"/>
  <c r="I1456" i="6"/>
  <c r="R1455" i="6"/>
  <c r="P1455" i="6"/>
  <c r="L1455" i="6"/>
  <c r="J1455" i="6"/>
  <c r="I1455" i="6"/>
  <c r="R1454" i="6"/>
  <c r="Q1454" i="6"/>
  <c r="P1454" i="6"/>
  <c r="L1454" i="6"/>
  <c r="J1454" i="6"/>
  <c r="I1454" i="6"/>
  <c r="H1454" i="6"/>
  <c r="F1454" i="6"/>
  <c r="R1453" i="6"/>
  <c r="Q1453" i="6"/>
  <c r="P1453" i="6"/>
  <c r="L1453" i="6"/>
  <c r="J1453" i="6"/>
  <c r="F1453" i="6"/>
  <c r="R1452" i="6"/>
  <c r="Q1452" i="6"/>
  <c r="P1452" i="6"/>
  <c r="L1452" i="6"/>
  <c r="J1452" i="6"/>
  <c r="I1452" i="6"/>
  <c r="F1452" i="6"/>
  <c r="R1451" i="6"/>
  <c r="Q1451" i="6"/>
  <c r="P1451" i="6"/>
  <c r="L1451" i="6"/>
  <c r="J1451" i="6"/>
  <c r="I1451" i="6"/>
  <c r="H1451" i="6"/>
  <c r="F1451" i="6"/>
  <c r="R1450" i="6"/>
  <c r="Q1450" i="6"/>
  <c r="P1450" i="6"/>
  <c r="L1450" i="6"/>
  <c r="J1450" i="6"/>
  <c r="H1450" i="6"/>
  <c r="R1449" i="6"/>
  <c r="Q1449" i="6"/>
  <c r="P1449" i="6"/>
  <c r="J1449" i="6"/>
  <c r="H1449" i="6"/>
  <c r="F1449" i="6"/>
  <c r="R1448" i="6"/>
  <c r="Q1448" i="6"/>
  <c r="P1448" i="6"/>
  <c r="J1448" i="6"/>
  <c r="I1448" i="6"/>
  <c r="H1448" i="6"/>
  <c r="F1448" i="6"/>
  <c r="R1447" i="6"/>
  <c r="Q1447" i="6"/>
  <c r="P1447" i="6"/>
  <c r="L1447" i="6"/>
  <c r="J1447" i="6"/>
  <c r="R1446" i="6"/>
  <c r="Q1446" i="6"/>
  <c r="P1446" i="6"/>
  <c r="J1446" i="6"/>
  <c r="H1446" i="6"/>
  <c r="R1445" i="6"/>
  <c r="Q1445" i="6"/>
  <c r="L1445" i="6"/>
  <c r="J1445" i="6"/>
  <c r="I1445" i="6"/>
  <c r="H1445" i="6"/>
  <c r="F1445" i="6"/>
  <c r="R1444" i="6"/>
  <c r="Q1444" i="6"/>
  <c r="P1444" i="6"/>
  <c r="L1444" i="6"/>
  <c r="J1444" i="6"/>
  <c r="I1444" i="6"/>
  <c r="F1444" i="6"/>
  <c r="R1443" i="6"/>
  <c r="P1443" i="6"/>
  <c r="L1443" i="6"/>
  <c r="J1443" i="6"/>
  <c r="I1443" i="6"/>
  <c r="R1442" i="6"/>
  <c r="Q1442" i="6"/>
  <c r="P1442" i="6"/>
  <c r="L1442" i="6"/>
  <c r="J1442" i="6"/>
  <c r="I1442" i="6"/>
  <c r="H1442" i="6"/>
  <c r="F1442" i="6"/>
  <c r="R1441" i="6"/>
  <c r="Q1441" i="6"/>
  <c r="P1441" i="6"/>
  <c r="L1441" i="6"/>
  <c r="J1441" i="6"/>
  <c r="F1441" i="6"/>
  <c r="R1440" i="6"/>
  <c r="Q1440" i="6"/>
  <c r="P1440" i="6"/>
  <c r="L1440" i="6"/>
  <c r="J1440" i="6"/>
  <c r="I1440" i="6"/>
  <c r="F1440" i="6"/>
  <c r="R1439" i="6"/>
  <c r="Q1439" i="6"/>
  <c r="P1439" i="6"/>
  <c r="L1439" i="6"/>
  <c r="J1439" i="6"/>
  <c r="I1439" i="6"/>
  <c r="H1439" i="6"/>
  <c r="F1439" i="6"/>
  <c r="R1438" i="6"/>
  <c r="Q1438" i="6"/>
  <c r="P1438" i="6"/>
  <c r="L1438" i="6"/>
  <c r="J1438" i="6"/>
  <c r="H1438" i="6"/>
  <c r="R1437" i="6"/>
  <c r="Q1437" i="6"/>
  <c r="P1437" i="6"/>
  <c r="L1437" i="6"/>
  <c r="J1437" i="6"/>
  <c r="H1437" i="6"/>
  <c r="F1437" i="6"/>
  <c r="R1436" i="6"/>
  <c r="Q1436" i="6"/>
  <c r="P1436" i="6"/>
  <c r="J1436" i="6"/>
  <c r="I1436" i="6"/>
  <c r="H1436" i="6"/>
  <c r="F1436" i="6"/>
  <c r="R1435" i="6"/>
  <c r="Q1435" i="6"/>
  <c r="P1435" i="6"/>
  <c r="L1435" i="6"/>
  <c r="J1435" i="6"/>
  <c r="R1434" i="6"/>
  <c r="Q1434" i="6"/>
  <c r="P1434" i="6"/>
  <c r="J1434" i="6"/>
  <c r="H1434" i="6"/>
  <c r="R1433" i="6"/>
  <c r="Q1433" i="6"/>
  <c r="L1433" i="6"/>
  <c r="J1433" i="6"/>
  <c r="I1433" i="6"/>
  <c r="H1433" i="6"/>
  <c r="F1433" i="6"/>
  <c r="R1432" i="6"/>
  <c r="Q1432" i="6"/>
  <c r="P1432" i="6"/>
  <c r="L1432" i="6"/>
  <c r="J1432" i="6"/>
  <c r="I1432" i="6"/>
  <c r="R1431" i="6"/>
  <c r="Q1431" i="6"/>
  <c r="P1431" i="6"/>
  <c r="L1431" i="6"/>
  <c r="J1431" i="6"/>
  <c r="I1431" i="6"/>
  <c r="R1430" i="6"/>
  <c r="Q1430" i="6"/>
  <c r="P1430" i="6"/>
  <c r="L1430" i="6"/>
  <c r="J1430" i="6"/>
  <c r="I1430" i="6"/>
  <c r="H1430" i="6"/>
  <c r="F1430" i="6"/>
  <c r="R1429" i="6"/>
  <c r="Q1429" i="6"/>
  <c r="P1429" i="6"/>
  <c r="L1429" i="6"/>
  <c r="J1429" i="6"/>
  <c r="F1429" i="6"/>
  <c r="R1428" i="6"/>
  <c r="Q1428" i="6"/>
  <c r="P1428" i="6"/>
  <c r="L1428" i="6"/>
  <c r="J1428" i="6"/>
  <c r="I1428" i="6"/>
  <c r="F1428" i="6"/>
  <c r="R1427" i="6"/>
  <c r="Q1427" i="6"/>
  <c r="P1427" i="6"/>
  <c r="L1427" i="6"/>
  <c r="J1427" i="6"/>
  <c r="I1427" i="6"/>
  <c r="H1427" i="6"/>
  <c r="R1426" i="6"/>
  <c r="Q1426" i="6"/>
  <c r="P1426" i="6"/>
  <c r="L1426" i="6"/>
  <c r="J1426" i="6"/>
  <c r="H1426" i="6"/>
  <c r="R1425" i="6"/>
  <c r="Q1425" i="6"/>
  <c r="P1425" i="6"/>
  <c r="J1425" i="6"/>
  <c r="H1425" i="6"/>
  <c r="F1425" i="6"/>
  <c r="R1424" i="6"/>
  <c r="Q1424" i="6"/>
  <c r="P1424" i="6"/>
  <c r="J1424" i="6"/>
  <c r="I1424" i="6"/>
  <c r="H1424" i="6"/>
  <c r="F1424" i="6"/>
  <c r="R1423" i="6"/>
  <c r="Q1423" i="6"/>
  <c r="P1423" i="6"/>
  <c r="L1423" i="6"/>
  <c r="J1423" i="6"/>
  <c r="R1422" i="6"/>
  <c r="Q1422" i="6"/>
  <c r="J1422" i="6"/>
  <c r="H1422" i="6"/>
  <c r="R1421" i="6"/>
  <c r="Q1421" i="6"/>
  <c r="L1421" i="6"/>
  <c r="J1421" i="6"/>
  <c r="I1421" i="6"/>
  <c r="H1421" i="6"/>
  <c r="F1421" i="6"/>
  <c r="R1420" i="6"/>
  <c r="Q1420" i="6"/>
  <c r="P1420" i="6"/>
  <c r="L1420" i="6"/>
  <c r="J1420" i="6"/>
  <c r="I1420" i="6"/>
  <c r="R1419" i="6"/>
  <c r="P1419" i="6"/>
  <c r="L1419" i="6"/>
  <c r="J1419" i="6"/>
  <c r="I1419" i="6"/>
  <c r="R1418" i="6"/>
  <c r="Q1418" i="6"/>
  <c r="P1418" i="6"/>
  <c r="L1418" i="6"/>
  <c r="J1418" i="6"/>
  <c r="I1418" i="6"/>
  <c r="H1418" i="6"/>
  <c r="F1418" i="6"/>
  <c r="R1417" i="6"/>
  <c r="Q1417" i="6"/>
  <c r="P1417" i="6"/>
  <c r="L1417" i="6"/>
  <c r="J1417" i="6"/>
  <c r="F1417" i="6"/>
  <c r="R1416" i="6"/>
  <c r="Q1416" i="6"/>
  <c r="P1416" i="6"/>
  <c r="L1416" i="6"/>
  <c r="J1416" i="6"/>
  <c r="I1416" i="6"/>
  <c r="F1416" i="6"/>
  <c r="R1415" i="6"/>
  <c r="Q1415" i="6"/>
  <c r="P1415" i="6"/>
  <c r="L1415" i="6"/>
  <c r="J1415" i="6"/>
  <c r="I1415" i="6"/>
  <c r="H1415" i="6"/>
  <c r="F1415" i="6"/>
  <c r="R1414" i="6"/>
  <c r="Q1414" i="6"/>
  <c r="P1414" i="6"/>
  <c r="L1414" i="6"/>
  <c r="J1414" i="6"/>
  <c r="H1414" i="6"/>
  <c r="R1413" i="6"/>
  <c r="Q1413" i="6"/>
  <c r="P1413" i="6"/>
  <c r="J1413" i="6"/>
  <c r="H1413" i="6"/>
  <c r="F1413" i="6"/>
  <c r="R1412" i="6"/>
  <c r="Q1412" i="6"/>
  <c r="P1412" i="6"/>
  <c r="J1412" i="6"/>
  <c r="I1412" i="6"/>
  <c r="H1412" i="6"/>
  <c r="F1412" i="6"/>
  <c r="R1411" i="6"/>
  <c r="Q1411" i="6"/>
  <c r="P1411" i="6"/>
  <c r="L1411" i="6"/>
  <c r="J1411" i="6"/>
  <c r="R1410" i="6"/>
  <c r="Q1410" i="6"/>
  <c r="J1410" i="6"/>
  <c r="H1410" i="6"/>
  <c r="R1409" i="6"/>
  <c r="Q1409" i="6"/>
  <c r="L1409" i="6"/>
  <c r="J1409" i="6"/>
  <c r="I1409" i="6"/>
  <c r="H1409" i="6"/>
  <c r="F1409" i="6"/>
  <c r="R1408" i="6"/>
  <c r="Q1408" i="6"/>
  <c r="P1408" i="6"/>
  <c r="L1408" i="6"/>
  <c r="J1408" i="6"/>
  <c r="I1408" i="6"/>
  <c r="R1407" i="6"/>
  <c r="P1407" i="6"/>
  <c r="L1407" i="6"/>
  <c r="J1407" i="6"/>
  <c r="I1407" i="6"/>
  <c r="R1406" i="6"/>
  <c r="Q1406" i="6"/>
  <c r="P1406" i="6"/>
  <c r="L1406" i="6"/>
  <c r="J1406" i="6"/>
  <c r="I1406" i="6"/>
  <c r="H1406" i="6"/>
  <c r="F1406" i="6"/>
  <c r="R1405" i="6"/>
  <c r="Q1405" i="6"/>
  <c r="P1405" i="6"/>
  <c r="L1405" i="6"/>
  <c r="J1405" i="6"/>
  <c r="F1405" i="6"/>
  <c r="R1404" i="6"/>
  <c r="Q1404" i="6"/>
  <c r="P1404" i="6"/>
  <c r="L1404" i="6"/>
  <c r="J1404" i="6"/>
  <c r="I1404" i="6"/>
  <c r="F1404" i="6"/>
  <c r="R1403" i="6"/>
  <c r="Q1403" i="6"/>
  <c r="P1403" i="6"/>
  <c r="L1403" i="6"/>
  <c r="J1403" i="6"/>
  <c r="I1403" i="6"/>
  <c r="H1403" i="6"/>
  <c r="F1403" i="6"/>
  <c r="R1402" i="6"/>
  <c r="Q1402" i="6"/>
  <c r="P1402" i="6"/>
  <c r="L1402" i="6"/>
  <c r="J1402" i="6"/>
  <c r="H1402" i="6"/>
  <c r="R1401" i="6"/>
  <c r="Q1401" i="6"/>
  <c r="P1401" i="6"/>
  <c r="J1401" i="6"/>
  <c r="H1401" i="6"/>
  <c r="F1401" i="6"/>
  <c r="R1400" i="6"/>
  <c r="Q1400" i="6"/>
  <c r="P1400" i="6"/>
  <c r="J1400" i="6"/>
  <c r="I1400" i="6"/>
  <c r="H1400" i="6"/>
  <c r="F1400" i="6"/>
  <c r="R1399" i="6"/>
  <c r="Q1399" i="6"/>
  <c r="P1399" i="6"/>
  <c r="L1399" i="6"/>
  <c r="J1399" i="6"/>
  <c r="R1398" i="6"/>
  <c r="Q1398" i="6"/>
  <c r="P1398" i="6"/>
  <c r="J1398" i="6"/>
  <c r="H1398" i="6"/>
  <c r="R1397" i="6"/>
  <c r="Q1397" i="6"/>
  <c r="L1397" i="6"/>
  <c r="J1397" i="6"/>
  <c r="I1397" i="6"/>
  <c r="H1397" i="6"/>
  <c r="F1397" i="6"/>
  <c r="R1396" i="6"/>
  <c r="Q1396" i="6"/>
  <c r="P1396" i="6"/>
  <c r="L1396" i="6"/>
  <c r="J1396" i="6"/>
  <c r="I1396" i="6"/>
  <c r="R1395" i="6"/>
  <c r="Q1395" i="6"/>
  <c r="P1395" i="6"/>
  <c r="L1395" i="6"/>
  <c r="J1395" i="6"/>
  <c r="I1395" i="6"/>
  <c r="F1395" i="6"/>
  <c r="R1394" i="6"/>
  <c r="Q1394" i="6"/>
  <c r="P1394" i="6"/>
  <c r="L1394" i="6"/>
  <c r="J1394" i="6"/>
  <c r="I1394" i="6"/>
  <c r="H1394" i="6"/>
  <c r="F1394" i="6"/>
  <c r="R1393" i="6"/>
  <c r="Q1393" i="6"/>
  <c r="P1393" i="6"/>
  <c r="L1393" i="6"/>
  <c r="J1393" i="6"/>
  <c r="F1393" i="6"/>
  <c r="R1392" i="6"/>
  <c r="Q1392" i="6"/>
  <c r="P1392" i="6"/>
  <c r="L1392" i="6"/>
  <c r="J1392" i="6"/>
  <c r="I1392" i="6"/>
  <c r="F1392" i="6"/>
  <c r="R1391" i="6"/>
  <c r="Q1391" i="6"/>
  <c r="P1391" i="6"/>
  <c r="L1391" i="6"/>
  <c r="J1391" i="6"/>
  <c r="I1391" i="6"/>
  <c r="H1391" i="6"/>
  <c r="R1390" i="6"/>
  <c r="Q1390" i="6"/>
  <c r="P1390" i="6"/>
  <c r="L1390" i="6"/>
  <c r="J1390" i="6"/>
  <c r="H1390" i="6"/>
  <c r="R1389" i="6"/>
  <c r="Q1389" i="6"/>
  <c r="P1389" i="6"/>
  <c r="J1389" i="6"/>
  <c r="H1389" i="6"/>
  <c r="F1389" i="6"/>
  <c r="R1388" i="6"/>
  <c r="Q1388" i="6"/>
  <c r="P1388" i="6"/>
  <c r="J1388" i="6"/>
  <c r="I1388" i="6"/>
  <c r="H1388" i="6"/>
  <c r="F1388" i="6"/>
  <c r="R1387" i="6"/>
  <c r="Q1387" i="6"/>
  <c r="P1387" i="6"/>
  <c r="L1387" i="6"/>
  <c r="J1387" i="6"/>
  <c r="R1386" i="6"/>
  <c r="Q1386" i="6"/>
  <c r="J1386" i="6"/>
  <c r="H1386" i="6"/>
  <c r="R1385" i="6"/>
  <c r="Q1385" i="6"/>
  <c r="L1385" i="6"/>
  <c r="J1385" i="6"/>
  <c r="I1385" i="6"/>
  <c r="H1385" i="6"/>
  <c r="F1385" i="6"/>
  <c r="R1384" i="6"/>
  <c r="Q1384" i="6"/>
  <c r="P1384" i="6"/>
  <c r="L1384" i="6"/>
  <c r="J1384" i="6"/>
  <c r="I1384" i="6"/>
  <c r="R1383" i="6"/>
  <c r="P1383" i="6"/>
  <c r="L1383" i="6"/>
  <c r="J1383" i="6"/>
  <c r="I1383" i="6"/>
  <c r="R1382" i="6"/>
  <c r="Q1382" i="6"/>
  <c r="P1382" i="6"/>
  <c r="L1382" i="6"/>
  <c r="J1382" i="6"/>
  <c r="I1382" i="6"/>
  <c r="H1382" i="6"/>
  <c r="F1382" i="6"/>
  <c r="R1381" i="6"/>
  <c r="Q1381" i="6"/>
  <c r="P1381" i="6"/>
  <c r="L1381" i="6"/>
  <c r="J1381" i="6"/>
  <c r="F1381" i="6"/>
  <c r="R1380" i="6"/>
  <c r="Q1380" i="6"/>
  <c r="P1380" i="6"/>
  <c r="L1380" i="6"/>
  <c r="J1380" i="6"/>
  <c r="I1380" i="6"/>
  <c r="F1380" i="6"/>
  <c r="R1379" i="6"/>
  <c r="Q1379" i="6"/>
  <c r="P1379" i="6"/>
  <c r="L1379" i="6"/>
  <c r="J1379" i="6"/>
  <c r="I1379" i="6"/>
  <c r="H1379" i="6"/>
  <c r="F1379" i="6"/>
  <c r="R1378" i="6"/>
  <c r="Q1378" i="6"/>
  <c r="P1378" i="6"/>
  <c r="L1378" i="6"/>
  <c r="J1378" i="6"/>
  <c r="H1378" i="6"/>
  <c r="R1377" i="6"/>
  <c r="Q1377" i="6"/>
  <c r="P1377" i="6"/>
  <c r="J1377" i="6"/>
  <c r="H1377" i="6"/>
  <c r="F1377" i="6"/>
  <c r="R1376" i="6"/>
  <c r="Q1376" i="6"/>
  <c r="P1376" i="6"/>
  <c r="J1376" i="6"/>
  <c r="I1376" i="6"/>
  <c r="H1376" i="6"/>
  <c r="F1376" i="6"/>
  <c r="R1375" i="6"/>
  <c r="Q1375" i="6"/>
  <c r="P1375" i="6"/>
  <c r="L1375" i="6"/>
  <c r="J1375" i="6"/>
  <c r="R1374" i="6"/>
  <c r="Q1374" i="6"/>
  <c r="P1374" i="6"/>
  <c r="J1374" i="6"/>
  <c r="I1374" i="6"/>
  <c r="H1374" i="6"/>
  <c r="R1373" i="6"/>
  <c r="Q1373" i="6"/>
  <c r="L1373" i="6"/>
  <c r="J1373" i="6"/>
  <c r="I1373" i="6"/>
  <c r="H1373" i="6"/>
  <c r="F1373" i="6"/>
  <c r="R1372" i="6"/>
  <c r="Q1372" i="6"/>
  <c r="P1372" i="6"/>
  <c r="L1372" i="6"/>
  <c r="J1372" i="6"/>
  <c r="I1372" i="6"/>
  <c r="R1371" i="6"/>
  <c r="P1371" i="6"/>
  <c r="L1371" i="6"/>
  <c r="J1371" i="6"/>
  <c r="I1371" i="6"/>
  <c r="R1370" i="6"/>
  <c r="Q1370" i="6"/>
  <c r="P1370" i="6"/>
  <c r="L1370" i="6"/>
  <c r="J1370" i="6"/>
  <c r="I1370" i="6"/>
  <c r="H1370" i="6"/>
  <c r="F1370" i="6"/>
  <c r="R1369" i="6"/>
  <c r="Q1369" i="6"/>
  <c r="P1369" i="6"/>
  <c r="L1369" i="6"/>
  <c r="J1369" i="6"/>
  <c r="F1369" i="6"/>
  <c r="R1368" i="6"/>
  <c r="Q1368" i="6"/>
  <c r="P1368" i="6"/>
  <c r="L1368" i="6"/>
  <c r="J1368" i="6"/>
  <c r="I1368" i="6"/>
  <c r="F1368" i="6"/>
  <c r="R1367" i="6"/>
  <c r="Q1367" i="6"/>
  <c r="P1367" i="6"/>
  <c r="L1367" i="6"/>
  <c r="J1367" i="6"/>
  <c r="I1367" i="6"/>
  <c r="H1367" i="6"/>
  <c r="F1367" i="6"/>
  <c r="R1366" i="6"/>
  <c r="Q1366" i="6"/>
  <c r="P1366" i="6"/>
  <c r="L1366" i="6"/>
  <c r="J1366" i="6"/>
  <c r="H1366" i="6"/>
  <c r="R1365" i="6"/>
  <c r="Q1365" i="6"/>
  <c r="P1365" i="6"/>
  <c r="J1365" i="6"/>
  <c r="H1365" i="6"/>
  <c r="F1365" i="6"/>
  <c r="R1364" i="6"/>
  <c r="Q1364" i="6"/>
  <c r="P1364" i="6"/>
  <c r="L1364" i="6"/>
  <c r="J1364" i="6"/>
  <c r="I1364" i="6"/>
  <c r="H1364" i="6"/>
  <c r="F1364" i="6"/>
  <c r="R1363" i="6"/>
  <c r="Q1363" i="6"/>
  <c r="P1363" i="6"/>
  <c r="L1363" i="6"/>
  <c r="J1363" i="6"/>
  <c r="R1362" i="6"/>
  <c r="Q1362" i="6"/>
  <c r="P1362" i="6"/>
  <c r="J1362" i="6"/>
  <c r="H1362" i="6"/>
  <c r="R1361" i="6"/>
  <c r="Q1361" i="6"/>
  <c r="L1361" i="6"/>
  <c r="J1361" i="6"/>
  <c r="I1361" i="6"/>
  <c r="H1361" i="6"/>
  <c r="F1361" i="6"/>
  <c r="R1360" i="6"/>
  <c r="Q1360" i="6"/>
  <c r="P1360" i="6"/>
  <c r="L1360" i="6"/>
  <c r="J1360" i="6"/>
  <c r="I1360" i="6"/>
  <c r="R1359" i="6"/>
  <c r="Q1359" i="6"/>
  <c r="P1359" i="6"/>
  <c r="L1359" i="6"/>
  <c r="J1359" i="6"/>
  <c r="I1359" i="6"/>
  <c r="R1358" i="6"/>
  <c r="Q1358" i="6"/>
  <c r="P1358" i="6"/>
  <c r="L1358" i="6"/>
  <c r="J1358" i="6"/>
  <c r="I1358" i="6"/>
  <c r="H1358" i="6"/>
  <c r="F1358" i="6"/>
  <c r="R1357" i="6"/>
  <c r="Q1357" i="6"/>
  <c r="P1357" i="6"/>
  <c r="L1357" i="6"/>
  <c r="J1357" i="6"/>
  <c r="F1357" i="6"/>
  <c r="R1356" i="6"/>
  <c r="Q1356" i="6"/>
  <c r="P1356" i="6"/>
  <c r="L1356" i="6"/>
  <c r="J1356" i="6"/>
  <c r="I1356" i="6"/>
  <c r="F1356" i="6"/>
  <c r="R1355" i="6"/>
  <c r="Q1355" i="6"/>
  <c r="P1355" i="6"/>
  <c r="L1355" i="6"/>
  <c r="J1355" i="6"/>
  <c r="I1355" i="6"/>
  <c r="H1355" i="6"/>
  <c r="F1355" i="6"/>
  <c r="R1354" i="6"/>
  <c r="Q1354" i="6"/>
  <c r="P1354" i="6"/>
  <c r="L1354" i="6"/>
  <c r="J1354" i="6"/>
  <c r="H1354" i="6"/>
  <c r="R1353" i="6"/>
  <c r="Q1353" i="6"/>
  <c r="P1353" i="6"/>
  <c r="J1353" i="6"/>
  <c r="H1353" i="6"/>
  <c r="F1353" i="6"/>
  <c r="R1352" i="6"/>
  <c r="Q1352" i="6"/>
  <c r="P1352" i="6"/>
  <c r="J1352" i="6"/>
  <c r="I1352" i="6"/>
  <c r="H1352" i="6"/>
  <c r="F1352" i="6"/>
  <c r="R1351" i="6"/>
  <c r="Q1351" i="6"/>
  <c r="P1351" i="6"/>
  <c r="L1351" i="6"/>
  <c r="J1351" i="6"/>
  <c r="R1350" i="6"/>
  <c r="Q1350" i="6"/>
  <c r="J1350" i="6"/>
  <c r="H1350" i="6"/>
  <c r="R1349" i="6"/>
  <c r="Q1349" i="6"/>
  <c r="L1349" i="6"/>
  <c r="J1349" i="6"/>
  <c r="I1349" i="6"/>
  <c r="H1349" i="6"/>
  <c r="F1349" i="6"/>
  <c r="R1348" i="6"/>
  <c r="Q1348" i="6"/>
  <c r="P1348" i="6"/>
  <c r="L1348" i="6"/>
  <c r="J1348" i="6"/>
  <c r="I1348" i="6"/>
  <c r="R1347" i="6"/>
  <c r="P1347" i="6"/>
  <c r="L1347" i="6"/>
  <c r="J1347" i="6"/>
  <c r="I1347" i="6"/>
  <c r="R1346" i="6"/>
  <c r="Q1346" i="6"/>
  <c r="P1346" i="6"/>
  <c r="L1346" i="6"/>
  <c r="J1346" i="6"/>
  <c r="I1346" i="6"/>
  <c r="H1346" i="6"/>
  <c r="F1346" i="6"/>
  <c r="R1345" i="6"/>
  <c r="Q1345" i="6"/>
  <c r="P1345" i="6"/>
  <c r="L1345" i="6"/>
  <c r="J1345" i="6"/>
  <c r="F1345" i="6"/>
  <c r="R1344" i="6"/>
  <c r="Q1344" i="6"/>
  <c r="P1344" i="6"/>
  <c r="L1344" i="6"/>
  <c r="J1344" i="6"/>
  <c r="I1344" i="6"/>
  <c r="F1344" i="6"/>
  <c r="R1343" i="6"/>
  <c r="Q1343" i="6"/>
  <c r="P1343" i="6"/>
  <c r="L1343" i="6"/>
  <c r="J1343" i="6"/>
  <c r="I1343" i="6"/>
  <c r="H1343" i="6"/>
  <c r="F1343" i="6"/>
  <c r="R1342" i="6"/>
  <c r="Q1342" i="6"/>
  <c r="P1342" i="6"/>
  <c r="L1342" i="6"/>
  <c r="J1342" i="6"/>
  <c r="H1342" i="6"/>
  <c r="R1341" i="6"/>
  <c r="Q1341" i="6"/>
  <c r="P1341" i="6"/>
  <c r="J1341" i="6"/>
  <c r="H1341" i="6"/>
  <c r="F1341" i="6"/>
  <c r="R1340" i="6"/>
  <c r="Q1340" i="6"/>
  <c r="P1340" i="6"/>
  <c r="J1340" i="6"/>
  <c r="I1340" i="6"/>
  <c r="H1340" i="6"/>
  <c r="F1340" i="6"/>
  <c r="R1339" i="6"/>
  <c r="Q1339" i="6"/>
  <c r="P1339" i="6"/>
  <c r="L1339" i="6"/>
  <c r="J1339" i="6"/>
  <c r="R1338" i="6"/>
  <c r="Q1338" i="6"/>
  <c r="P1338" i="6"/>
  <c r="J1338" i="6"/>
  <c r="H1338" i="6"/>
  <c r="R1337" i="6"/>
  <c r="Q1337" i="6"/>
  <c r="L1337" i="6"/>
  <c r="J1337" i="6"/>
  <c r="I1337" i="6"/>
  <c r="H1337" i="6"/>
  <c r="F1337" i="6"/>
  <c r="R1336" i="6"/>
  <c r="Q1336" i="6"/>
  <c r="P1336" i="6"/>
  <c r="L1336" i="6"/>
  <c r="J1336" i="6"/>
  <c r="I1336" i="6"/>
  <c r="R1335" i="6"/>
  <c r="Q1335" i="6"/>
  <c r="P1335" i="6"/>
  <c r="L1335" i="6"/>
  <c r="J1335" i="6"/>
  <c r="I1335" i="6"/>
  <c r="R1334" i="6"/>
  <c r="Q1334" i="6"/>
  <c r="P1334" i="6"/>
  <c r="L1334" i="6"/>
  <c r="J1334" i="6"/>
  <c r="I1334" i="6"/>
  <c r="H1334" i="6"/>
  <c r="F1334" i="6"/>
  <c r="R1333" i="6"/>
  <c r="Q1333" i="6"/>
  <c r="P1333" i="6"/>
  <c r="L1333" i="6"/>
  <c r="J1333" i="6"/>
  <c r="F1333" i="6"/>
  <c r="R1332" i="6"/>
  <c r="Q1332" i="6"/>
  <c r="P1332" i="6"/>
  <c r="L1332" i="6"/>
  <c r="J1332" i="6"/>
  <c r="I1332" i="6"/>
  <c r="F1332" i="6"/>
  <c r="R1331" i="6"/>
  <c r="Q1331" i="6"/>
  <c r="P1331" i="6"/>
  <c r="L1331" i="6"/>
  <c r="J1331" i="6"/>
  <c r="I1331" i="6"/>
  <c r="H1331" i="6"/>
  <c r="F1331" i="6"/>
  <c r="R1330" i="6"/>
  <c r="Q1330" i="6"/>
  <c r="P1330" i="6"/>
  <c r="L1330" i="6"/>
  <c r="J1330" i="6"/>
  <c r="H1330" i="6"/>
  <c r="R1329" i="6"/>
  <c r="Q1329" i="6"/>
  <c r="P1329" i="6"/>
  <c r="J1329" i="6"/>
  <c r="H1329" i="6"/>
  <c r="F1329" i="6"/>
  <c r="R1328" i="6"/>
  <c r="Q1328" i="6"/>
  <c r="P1328" i="6"/>
  <c r="L1328" i="6"/>
  <c r="J1328" i="6"/>
  <c r="I1328" i="6"/>
  <c r="H1328" i="6"/>
  <c r="F1328" i="6"/>
  <c r="R1327" i="6"/>
  <c r="Q1327" i="6"/>
  <c r="P1327" i="6"/>
  <c r="L1327" i="6"/>
  <c r="J1327" i="6"/>
  <c r="R1326" i="6"/>
  <c r="Q1326" i="6"/>
  <c r="P1326" i="6"/>
  <c r="J1326" i="6"/>
  <c r="H1326" i="6"/>
  <c r="R1325" i="6"/>
  <c r="Q1325" i="6"/>
  <c r="L1325" i="6"/>
  <c r="J1325" i="6"/>
  <c r="I1325" i="6"/>
  <c r="H1325" i="6"/>
  <c r="F1325" i="6"/>
  <c r="R1324" i="6"/>
  <c r="Q1324" i="6"/>
  <c r="P1324" i="6"/>
  <c r="L1324" i="6"/>
  <c r="J1324" i="6"/>
  <c r="I1324" i="6"/>
  <c r="R1323" i="6"/>
  <c r="Q1323" i="6"/>
  <c r="P1323" i="6"/>
  <c r="L1323" i="6"/>
  <c r="J1323" i="6"/>
  <c r="I1323" i="6"/>
  <c r="R1322" i="6"/>
  <c r="Q1322" i="6"/>
  <c r="P1322" i="6"/>
  <c r="L1322" i="6"/>
  <c r="J1322" i="6"/>
  <c r="I1322" i="6"/>
  <c r="H1322" i="6"/>
  <c r="F1322" i="6"/>
  <c r="R1321" i="6"/>
  <c r="Q1321" i="6"/>
  <c r="P1321" i="6"/>
  <c r="L1321" i="6"/>
  <c r="J1321" i="6"/>
  <c r="F1321" i="6"/>
  <c r="R1320" i="6"/>
  <c r="Q1320" i="6"/>
  <c r="P1320" i="6"/>
  <c r="L1320" i="6"/>
  <c r="J1320" i="6"/>
  <c r="I1320" i="6"/>
  <c r="F1320" i="6"/>
  <c r="R1319" i="6"/>
  <c r="Q1319" i="6"/>
  <c r="P1319" i="6"/>
  <c r="L1319" i="6"/>
  <c r="J1319" i="6"/>
  <c r="I1319" i="6"/>
  <c r="H1319" i="6"/>
  <c r="F1319" i="6"/>
  <c r="R1318" i="6"/>
  <c r="Q1318" i="6"/>
  <c r="P1318" i="6"/>
  <c r="L1318" i="6"/>
  <c r="J1318" i="6"/>
  <c r="H1318" i="6"/>
  <c r="F1318" i="6"/>
  <c r="R1317" i="6"/>
  <c r="Q1317" i="6"/>
  <c r="P1317" i="6"/>
  <c r="J1317" i="6"/>
  <c r="H1317" i="6"/>
  <c r="F1317" i="6"/>
  <c r="R1316" i="6"/>
  <c r="Q1316" i="6"/>
  <c r="P1316" i="6"/>
  <c r="L1316" i="6"/>
  <c r="J1316" i="6"/>
  <c r="I1316" i="6"/>
  <c r="H1316" i="6"/>
  <c r="F1316" i="6"/>
  <c r="R1315" i="6"/>
  <c r="Q1315" i="6"/>
  <c r="P1315" i="6"/>
  <c r="L1315" i="6"/>
  <c r="J1315" i="6"/>
  <c r="R1314" i="6"/>
  <c r="Q1314" i="6"/>
  <c r="P1314" i="6"/>
  <c r="J1314" i="6"/>
  <c r="H1314" i="6"/>
  <c r="R1313" i="6"/>
  <c r="Q1313" i="6"/>
  <c r="L1313" i="6"/>
  <c r="J1313" i="6"/>
  <c r="I1313" i="6"/>
  <c r="H1313" i="6"/>
  <c r="F1313" i="6"/>
  <c r="R1312" i="6"/>
  <c r="Q1312" i="6"/>
  <c r="P1312" i="6"/>
  <c r="L1312" i="6"/>
  <c r="J1312" i="6"/>
  <c r="I1312" i="6"/>
  <c r="R1311" i="6"/>
  <c r="Q1311" i="6"/>
  <c r="P1311" i="6"/>
  <c r="L1311" i="6"/>
  <c r="J1311" i="6"/>
  <c r="I1311" i="6"/>
  <c r="R1310" i="6"/>
  <c r="Q1310" i="6"/>
  <c r="P1310" i="6"/>
  <c r="L1310" i="6"/>
  <c r="J1310" i="6"/>
  <c r="I1310" i="6"/>
  <c r="H1310" i="6"/>
  <c r="F1310" i="6"/>
  <c r="R1309" i="6"/>
  <c r="Q1309" i="6"/>
  <c r="Q28" i="1" s="1"/>
  <c r="P1309" i="6"/>
  <c r="L1309" i="6"/>
  <c r="C12" i="1" s="1"/>
  <c r="M24" i="1" s="1"/>
  <c r="J1309" i="6"/>
  <c r="F1309" i="6"/>
  <c r="C8" i="1" s="1"/>
  <c r="R1308" i="6"/>
  <c r="Q1308" i="6"/>
  <c r="P1308" i="6"/>
  <c r="L1308" i="6"/>
  <c r="J1308" i="6"/>
  <c r="I1308" i="6"/>
  <c r="F1308" i="6"/>
  <c r="R1307" i="6"/>
  <c r="Q1307" i="6"/>
  <c r="P1307" i="6"/>
  <c r="L1307" i="6"/>
  <c r="J1307" i="6"/>
  <c r="I1307" i="6"/>
  <c r="H1307" i="6"/>
  <c r="F1307" i="6"/>
  <c r="R1306" i="6"/>
  <c r="Q1306" i="6"/>
  <c r="P1306" i="6"/>
  <c r="L1306" i="6"/>
  <c r="J1306" i="6"/>
  <c r="H1306" i="6"/>
  <c r="R1305" i="6"/>
  <c r="Q1305" i="6"/>
  <c r="P1305" i="6"/>
  <c r="J1305" i="6"/>
  <c r="H1305" i="6"/>
  <c r="F1305" i="6"/>
  <c r="R1304" i="6"/>
  <c r="Q1304" i="6"/>
  <c r="P1304" i="6"/>
  <c r="J1304" i="6"/>
  <c r="I1304" i="6"/>
  <c r="H1304" i="6"/>
  <c r="F1304" i="6"/>
  <c r="R1303" i="6"/>
  <c r="Q1303" i="6"/>
  <c r="P1303" i="6"/>
  <c r="L1303" i="6"/>
  <c r="J1303" i="6"/>
  <c r="R1302" i="6"/>
  <c r="Q1302" i="6"/>
  <c r="P1302" i="6"/>
  <c r="J1302" i="6"/>
  <c r="H1302" i="6"/>
  <c r="R1301" i="6"/>
  <c r="Q1301" i="6"/>
  <c r="L1301" i="6"/>
  <c r="J1301" i="6"/>
  <c r="I1301" i="6"/>
  <c r="H1301" i="6"/>
  <c r="F1301" i="6"/>
  <c r="R1300" i="6"/>
  <c r="Q1300" i="6"/>
  <c r="P1300" i="6"/>
  <c r="L1300" i="6"/>
  <c r="J1300" i="6"/>
  <c r="I1300" i="6"/>
  <c r="R1299" i="6"/>
  <c r="Q1299" i="6"/>
  <c r="P1299" i="6"/>
  <c r="L1299" i="6"/>
  <c r="J1299" i="6"/>
  <c r="I1299" i="6"/>
  <c r="R1298" i="6"/>
  <c r="Q1298" i="6"/>
  <c r="P1298" i="6"/>
  <c r="L1298" i="6"/>
  <c r="J1298" i="6"/>
  <c r="I1298" i="6"/>
  <c r="H1298" i="6"/>
  <c r="F1298" i="6"/>
  <c r="R1297" i="6"/>
  <c r="Q1297" i="6"/>
  <c r="P1297" i="6"/>
  <c r="L1297" i="6"/>
  <c r="J1297" i="6"/>
  <c r="F1297" i="6"/>
  <c r="R1296" i="6"/>
  <c r="Q1296" i="6"/>
  <c r="P1296" i="6"/>
  <c r="L1296" i="6"/>
  <c r="J1296" i="6"/>
  <c r="I1296" i="6"/>
  <c r="F1296" i="6"/>
  <c r="R1295" i="6"/>
  <c r="Q1295" i="6"/>
  <c r="P1295" i="6"/>
  <c r="L1295" i="6"/>
  <c r="J1295" i="6"/>
  <c r="I1295" i="6"/>
  <c r="H1295" i="6"/>
  <c r="F1295" i="6"/>
  <c r="R1294" i="6"/>
  <c r="Q1294" i="6"/>
  <c r="P1294" i="6"/>
  <c r="L1294" i="6"/>
  <c r="J1294" i="6"/>
  <c r="H1294" i="6"/>
  <c r="F1294" i="6"/>
  <c r="R1293" i="6"/>
  <c r="Q1293" i="6"/>
  <c r="P1293" i="6"/>
  <c r="J1293" i="6"/>
  <c r="H1293" i="6"/>
  <c r="F1293" i="6"/>
  <c r="R1292" i="6"/>
  <c r="Q1292" i="6"/>
  <c r="P1292" i="6"/>
  <c r="L1292" i="6"/>
  <c r="J1292" i="6"/>
  <c r="I1292" i="6"/>
  <c r="H1292" i="6"/>
  <c r="F1292" i="6"/>
  <c r="R1291" i="6"/>
  <c r="Q1291" i="6"/>
  <c r="P1291" i="6"/>
  <c r="L1291" i="6"/>
  <c r="J1291" i="6"/>
  <c r="R1290" i="6"/>
  <c r="Q1290" i="6"/>
  <c r="P1290" i="6"/>
  <c r="J1290" i="6"/>
  <c r="H1290" i="6"/>
  <c r="R1289" i="6"/>
  <c r="Q1289" i="6"/>
  <c r="L1289" i="6"/>
  <c r="J1289" i="6"/>
  <c r="I1289" i="6"/>
  <c r="H1289" i="6"/>
  <c r="F1289" i="6"/>
  <c r="R1288" i="6"/>
  <c r="Q1288" i="6"/>
  <c r="P1288" i="6"/>
  <c r="L1288" i="6"/>
  <c r="J1288" i="6"/>
  <c r="I1288" i="6"/>
  <c r="R1287" i="6"/>
  <c r="Q1287" i="6"/>
  <c r="P1287" i="6"/>
  <c r="L1287" i="6"/>
  <c r="J1287" i="6"/>
  <c r="I1287" i="6"/>
  <c r="R1286" i="6"/>
  <c r="Q1286" i="6"/>
  <c r="P1286" i="6"/>
  <c r="L1286" i="6"/>
  <c r="J1286" i="6"/>
  <c r="I1286" i="6"/>
  <c r="H1286" i="6"/>
  <c r="F1286" i="6"/>
  <c r="R1285" i="6"/>
  <c r="Q1285" i="6"/>
  <c r="P1285" i="6"/>
  <c r="L1285" i="6"/>
  <c r="J1285" i="6"/>
  <c r="F1285" i="6"/>
  <c r="R1284" i="6"/>
  <c r="Q1284" i="6"/>
  <c r="P1284" i="6"/>
  <c r="L1284" i="6"/>
  <c r="J1284" i="6"/>
  <c r="I1284" i="6"/>
  <c r="F1284" i="6"/>
  <c r="R1283" i="6"/>
  <c r="Q1283" i="6"/>
  <c r="P1283" i="6"/>
  <c r="L1283" i="6"/>
  <c r="J1283" i="6"/>
  <c r="I1283" i="6"/>
  <c r="H1283" i="6"/>
  <c r="F1283" i="6"/>
  <c r="R1282" i="6"/>
  <c r="Q1282" i="6"/>
  <c r="P1282" i="6"/>
  <c r="L1282" i="6"/>
  <c r="J1282" i="6"/>
  <c r="H1282" i="6"/>
  <c r="R1281" i="6"/>
  <c r="Q1281" i="6"/>
  <c r="P1281" i="6"/>
  <c r="J1281" i="6"/>
  <c r="H1281" i="6"/>
  <c r="F1281" i="6"/>
  <c r="R1280" i="6"/>
  <c r="Q1280" i="6"/>
  <c r="P1280" i="6"/>
  <c r="J1280" i="6"/>
  <c r="I1280" i="6"/>
  <c r="H1280" i="6"/>
  <c r="F1280" i="6"/>
  <c r="R1279" i="6"/>
  <c r="Q1279" i="6"/>
  <c r="P1279" i="6"/>
  <c r="L1279" i="6"/>
  <c r="J1279" i="6"/>
  <c r="R1278" i="6"/>
  <c r="Q1278" i="6"/>
  <c r="P1278" i="6"/>
  <c r="L1278" i="6"/>
  <c r="J1278" i="6"/>
  <c r="H1278" i="6"/>
  <c r="R1277" i="6"/>
  <c r="Q1277" i="6"/>
  <c r="L1277" i="6"/>
  <c r="J1277" i="6"/>
  <c r="I1277" i="6"/>
  <c r="H1277" i="6"/>
  <c r="F1277" i="6"/>
  <c r="R1276" i="6"/>
  <c r="Q1276" i="6"/>
  <c r="P1276" i="6"/>
  <c r="L1276" i="6"/>
  <c r="J1276" i="6"/>
  <c r="I1276" i="6"/>
  <c r="R1275" i="6"/>
  <c r="Q1275" i="6"/>
  <c r="P1275" i="6"/>
  <c r="L1275" i="6"/>
  <c r="J1275" i="6"/>
  <c r="I1275" i="6"/>
  <c r="R1274" i="6"/>
  <c r="Q1274" i="6"/>
  <c r="P1274" i="6"/>
  <c r="L1274" i="6"/>
  <c r="J1274" i="6"/>
  <c r="I1274" i="6"/>
  <c r="H1274" i="6"/>
  <c r="F1274" i="6"/>
  <c r="R1273" i="6"/>
  <c r="Q1273" i="6"/>
  <c r="P1273" i="6"/>
  <c r="L1273" i="6"/>
  <c r="J1273" i="6"/>
  <c r="F1273" i="6"/>
  <c r="R1272" i="6"/>
  <c r="Q1272" i="6"/>
  <c r="P1272" i="6"/>
  <c r="L1272" i="6"/>
  <c r="J1272" i="6"/>
  <c r="I1272" i="6"/>
  <c r="F1272" i="6"/>
  <c r="R1271" i="6"/>
  <c r="Q1271" i="6"/>
  <c r="P1271" i="6"/>
  <c r="L1271" i="6"/>
  <c r="J1271" i="6"/>
  <c r="I1271" i="6"/>
  <c r="H1271" i="6"/>
  <c r="F1271" i="6"/>
  <c r="R1270" i="6"/>
  <c r="Q1270" i="6"/>
  <c r="P1270" i="6"/>
  <c r="L1270" i="6"/>
  <c r="J1270" i="6"/>
  <c r="H1270" i="6"/>
  <c r="R1269" i="6"/>
  <c r="Q1269" i="6"/>
  <c r="P1269" i="6"/>
  <c r="J1269" i="6"/>
  <c r="H1269" i="6"/>
  <c r="F1269" i="6"/>
  <c r="R1268" i="6"/>
  <c r="Q1268" i="6"/>
  <c r="P1268" i="6"/>
  <c r="J1268" i="6"/>
  <c r="I1268" i="6"/>
  <c r="H1268" i="6"/>
  <c r="F1268" i="6"/>
  <c r="R1267" i="6"/>
  <c r="Q1267" i="6"/>
  <c r="P1267" i="6"/>
  <c r="L1267" i="6"/>
  <c r="J1267" i="6"/>
  <c r="R1266" i="6"/>
  <c r="Q1266" i="6"/>
  <c r="P1266" i="6"/>
  <c r="J1266" i="6"/>
  <c r="H1266" i="6"/>
  <c r="R1265" i="6"/>
  <c r="Q1265" i="6"/>
  <c r="L1265" i="6"/>
  <c r="J1265" i="6"/>
  <c r="I1265" i="6"/>
  <c r="H1265" i="6"/>
  <c r="F1265" i="6"/>
  <c r="R1264" i="6"/>
  <c r="Q1264" i="6"/>
  <c r="P1264" i="6"/>
  <c r="L1264" i="6"/>
  <c r="J1264" i="6"/>
  <c r="I1264" i="6"/>
  <c r="R1263" i="6"/>
  <c r="Q1263" i="6"/>
  <c r="P1263" i="6"/>
  <c r="L1263" i="6"/>
  <c r="J1263" i="6"/>
  <c r="I1263" i="6"/>
  <c r="R1262" i="6"/>
  <c r="Q1262" i="6"/>
  <c r="P1262" i="6"/>
  <c r="L1262" i="6"/>
  <c r="J1262" i="6"/>
  <c r="I1262" i="6"/>
  <c r="H1262" i="6"/>
  <c r="F1262" i="6"/>
  <c r="R1261" i="6"/>
  <c r="Q1261" i="6"/>
  <c r="P1261" i="6"/>
  <c r="L1261" i="6"/>
  <c r="J1261" i="6"/>
  <c r="F1261" i="6"/>
  <c r="R1260" i="6"/>
  <c r="Q1260" i="6"/>
  <c r="P1260" i="6"/>
  <c r="L1260" i="6"/>
  <c r="J1260" i="6"/>
  <c r="I1260" i="6"/>
  <c r="F1260" i="6"/>
  <c r="R1259" i="6"/>
  <c r="Q1259" i="6"/>
  <c r="P1259" i="6"/>
  <c r="L1259" i="6"/>
  <c r="J1259" i="6"/>
  <c r="I1259" i="6"/>
  <c r="H1259" i="6"/>
  <c r="F1259" i="6"/>
  <c r="R1258" i="6"/>
  <c r="Q1258" i="6"/>
  <c r="P1258" i="6"/>
  <c r="L1258" i="6"/>
  <c r="J1258" i="6"/>
  <c r="H1258" i="6"/>
  <c r="R1257" i="6"/>
  <c r="Q1257" i="6"/>
  <c r="P1257" i="6"/>
  <c r="J1257" i="6"/>
  <c r="H1257" i="6"/>
  <c r="F1257" i="6"/>
  <c r="R1256" i="6"/>
  <c r="Q1256" i="6"/>
  <c r="P1256" i="6"/>
  <c r="L1256" i="6"/>
  <c r="J1256" i="6"/>
  <c r="I1256" i="6"/>
  <c r="H1256" i="6"/>
  <c r="F1256" i="6"/>
  <c r="R1255" i="6"/>
  <c r="Q1255" i="6"/>
  <c r="P1255" i="6"/>
  <c r="L1255" i="6"/>
  <c r="J1255" i="6"/>
  <c r="R1254" i="6"/>
  <c r="Q1254" i="6"/>
  <c r="P1254" i="6"/>
  <c r="J1254" i="6"/>
  <c r="H1254" i="6"/>
  <c r="R1253" i="6"/>
  <c r="Q1253" i="6"/>
  <c r="L1253" i="6"/>
  <c r="J1253" i="6"/>
  <c r="I1253" i="6"/>
  <c r="H1253" i="6"/>
  <c r="F1253" i="6"/>
  <c r="R1252" i="6"/>
  <c r="Q1252" i="6"/>
  <c r="P1252" i="6"/>
  <c r="L1252" i="6"/>
  <c r="J1252" i="6"/>
  <c r="I1252" i="6"/>
  <c r="R1251" i="6"/>
  <c r="Q1251" i="6"/>
  <c r="P1251" i="6"/>
  <c r="L1251" i="6"/>
  <c r="J1251" i="6"/>
  <c r="I1251" i="6"/>
  <c r="R1250" i="6"/>
  <c r="Q1250" i="6"/>
  <c r="P1250" i="6"/>
  <c r="L1250" i="6"/>
  <c r="J1250" i="6"/>
  <c r="I1250" i="6"/>
  <c r="H1250" i="6"/>
  <c r="F1250" i="6"/>
  <c r="R1249" i="6"/>
  <c r="Q1249" i="6"/>
  <c r="P1249" i="6"/>
  <c r="L1249" i="6"/>
  <c r="J1249" i="6"/>
  <c r="F1249" i="6"/>
  <c r="R1248" i="6"/>
  <c r="Q1248" i="6"/>
  <c r="P1248" i="6"/>
  <c r="L1248" i="6"/>
  <c r="J1248" i="6"/>
  <c r="I1248" i="6"/>
  <c r="F1248" i="6"/>
  <c r="R1247" i="6"/>
  <c r="Q1247" i="6"/>
  <c r="P1247" i="6"/>
  <c r="L1247" i="6"/>
  <c r="J1247" i="6"/>
  <c r="I1247" i="6"/>
  <c r="H1247" i="6"/>
  <c r="F1247" i="6"/>
  <c r="R1246" i="6"/>
  <c r="Q1246" i="6"/>
  <c r="P1246" i="6"/>
  <c r="L1246" i="6"/>
  <c r="J1246" i="6"/>
  <c r="H1246" i="6"/>
  <c r="R1245" i="6"/>
  <c r="Q1245" i="6"/>
  <c r="P1245" i="6"/>
  <c r="J1245" i="6"/>
  <c r="H1245" i="6"/>
  <c r="F1245" i="6"/>
  <c r="R1244" i="6"/>
  <c r="Q1244" i="6"/>
  <c r="P1244" i="6"/>
  <c r="J1244" i="6"/>
  <c r="I1244" i="6"/>
  <c r="H1244" i="6"/>
  <c r="F1244" i="6"/>
  <c r="R1243" i="6"/>
  <c r="Q1243" i="6"/>
  <c r="P1243" i="6"/>
  <c r="L1243" i="6"/>
  <c r="J1243" i="6"/>
  <c r="R1242" i="6"/>
  <c r="Q1242" i="6"/>
  <c r="P1242" i="6"/>
  <c r="J1242" i="6"/>
  <c r="H1242" i="6"/>
  <c r="R1241" i="6"/>
  <c r="Q1241" i="6"/>
  <c r="L1241" i="6"/>
  <c r="J1241" i="6"/>
  <c r="I1241" i="6"/>
  <c r="H1241" i="6"/>
  <c r="F1241" i="6"/>
  <c r="R1240" i="6"/>
  <c r="Q1240" i="6"/>
  <c r="P1240" i="6"/>
  <c r="L1240" i="6"/>
  <c r="J1240" i="6"/>
  <c r="I1240" i="6"/>
  <c r="R1239" i="6"/>
  <c r="Q1239" i="6"/>
  <c r="P1239" i="6"/>
  <c r="L1239" i="6"/>
  <c r="J1239" i="6"/>
  <c r="I1239" i="6"/>
  <c r="R1238" i="6"/>
  <c r="Q1238" i="6"/>
  <c r="P1238" i="6"/>
  <c r="L1238" i="6"/>
  <c r="J1238" i="6"/>
  <c r="I1238" i="6"/>
  <c r="H1238" i="6"/>
  <c r="F1238" i="6"/>
  <c r="R1237" i="6"/>
  <c r="Q1237" i="6"/>
  <c r="P1237" i="6"/>
  <c r="L1237" i="6"/>
  <c r="J1237" i="6"/>
  <c r="F1237" i="6"/>
  <c r="R1236" i="6"/>
  <c r="Q1236" i="6"/>
  <c r="P1236" i="6"/>
  <c r="L1236" i="6"/>
  <c r="J1236" i="6"/>
  <c r="I1236" i="6"/>
  <c r="F1236" i="6"/>
  <c r="R1235" i="6"/>
  <c r="Q1235" i="6"/>
  <c r="P1235" i="6"/>
  <c r="L1235" i="6"/>
  <c r="J1235" i="6"/>
  <c r="I1235" i="6"/>
  <c r="H1235" i="6"/>
  <c r="F1235" i="6"/>
  <c r="R1234" i="6"/>
  <c r="Q1234" i="6"/>
  <c r="P1234" i="6"/>
  <c r="L1234" i="6"/>
  <c r="J1234" i="6"/>
  <c r="H1234" i="6"/>
  <c r="R1233" i="6"/>
  <c r="Q1233" i="6"/>
  <c r="P1233" i="6"/>
  <c r="J1233" i="6"/>
  <c r="I1233" i="6"/>
  <c r="H1233" i="6"/>
  <c r="F1233" i="6"/>
  <c r="R1232" i="6"/>
  <c r="Q1232" i="6"/>
  <c r="P1232" i="6"/>
  <c r="L1232" i="6"/>
  <c r="J1232" i="6"/>
  <c r="I1232" i="6"/>
  <c r="H1232" i="6"/>
  <c r="F1232" i="6"/>
  <c r="R1231" i="6"/>
  <c r="Q1231" i="6"/>
  <c r="P1231" i="6"/>
  <c r="L1231" i="6"/>
  <c r="J1231" i="6"/>
  <c r="R1230" i="6"/>
  <c r="Q1230" i="6"/>
  <c r="P1230" i="6"/>
  <c r="J1230" i="6"/>
  <c r="H1230" i="6"/>
  <c r="R1229" i="6"/>
  <c r="Q1229" i="6"/>
  <c r="L1229" i="6"/>
  <c r="J1229" i="6"/>
  <c r="I1229" i="6"/>
  <c r="H1229" i="6"/>
  <c r="F1229" i="6"/>
  <c r="R1228" i="6"/>
  <c r="Q1228" i="6"/>
  <c r="P1228" i="6"/>
  <c r="L1228" i="6"/>
  <c r="J1228" i="6"/>
  <c r="I1228" i="6"/>
  <c r="R1227" i="6"/>
  <c r="Q1227" i="6"/>
  <c r="P1227" i="6"/>
  <c r="L1227" i="6"/>
  <c r="J1227" i="6"/>
  <c r="I1227" i="6"/>
  <c r="R1226" i="6"/>
  <c r="Q1226" i="6"/>
  <c r="P1226" i="6"/>
  <c r="L1226" i="6"/>
  <c r="J1226" i="6"/>
  <c r="I1226" i="6"/>
  <c r="H1226" i="6"/>
  <c r="F1226" i="6"/>
  <c r="R1225" i="6"/>
  <c r="Q1225" i="6"/>
  <c r="P1225" i="6"/>
  <c r="L1225" i="6"/>
  <c r="J1225" i="6"/>
  <c r="F1225" i="6"/>
  <c r="R1224" i="6"/>
  <c r="Q1224" i="6"/>
  <c r="P1224" i="6"/>
  <c r="L1224" i="6"/>
  <c r="J1224" i="6"/>
  <c r="I1224" i="6"/>
  <c r="F1224" i="6"/>
  <c r="R1223" i="6"/>
  <c r="Q1223" i="6"/>
  <c r="P1223" i="6"/>
  <c r="L1223" i="6"/>
  <c r="J1223" i="6"/>
  <c r="I1223" i="6"/>
  <c r="H1223" i="6"/>
  <c r="F1223" i="6"/>
  <c r="R1222" i="6"/>
  <c r="Q1222" i="6"/>
  <c r="P1222" i="6"/>
  <c r="L1222" i="6"/>
  <c r="J1222" i="6"/>
  <c r="H1222" i="6"/>
  <c r="R1221" i="6"/>
  <c r="Q1221" i="6"/>
  <c r="P1221" i="6"/>
  <c r="J1221" i="6"/>
  <c r="H1221" i="6"/>
  <c r="F1221" i="6"/>
  <c r="R1220" i="6"/>
  <c r="Q1220" i="6"/>
  <c r="P1220" i="6"/>
  <c r="L1220" i="6"/>
  <c r="J1220" i="6"/>
  <c r="I1220" i="6"/>
  <c r="H1220" i="6"/>
  <c r="F1220" i="6"/>
  <c r="R1219" i="6"/>
  <c r="Q1219" i="6"/>
  <c r="P1219" i="6"/>
  <c r="L1219" i="6"/>
  <c r="J1219" i="6"/>
  <c r="R1218" i="6"/>
  <c r="Q1218" i="6"/>
  <c r="P1218" i="6"/>
  <c r="J1218" i="6"/>
  <c r="H1218" i="6"/>
  <c r="R1217" i="6"/>
  <c r="Q1217" i="6"/>
  <c r="L1217" i="6"/>
  <c r="J1217" i="6"/>
  <c r="I1217" i="6"/>
  <c r="H1217" i="6"/>
  <c r="F1217" i="6"/>
  <c r="R1216" i="6"/>
  <c r="Q1216" i="6"/>
  <c r="P1216" i="6"/>
  <c r="L1216" i="6"/>
  <c r="J1216" i="6"/>
  <c r="I1216" i="6"/>
  <c r="R1215" i="6"/>
  <c r="Q1215" i="6"/>
  <c r="P1215" i="6"/>
  <c r="L1215" i="6"/>
  <c r="J1215" i="6"/>
  <c r="I1215" i="6"/>
  <c r="R1214" i="6"/>
  <c r="Q1214" i="6"/>
  <c r="P1214" i="6"/>
  <c r="L1214" i="6"/>
  <c r="J1214" i="6"/>
  <c r="I1214" i="6"/>
  <c r="H1214" i="6"/>
  <c r="F1214" i="6"/>
  <c r="R1213" i="6"/>
  <c r="Q1213" i="6"/>
  <c r="P1213" i="6"/>
  <c r="L1213" i="6"/>
  <c r="J1213" i="6"/>
  <c r="F1213" i="6"/>
  <c r="R1212" i="6"/>
  <c r="Q1212" i="6"/>
  <c r="P1212" i="6"/>
  <c r="L1212" i="6"/>
  <c r="J1212" i="6"/>
  <c r="I1212" i="6"/>
  <c r="F1212" i="6"/>
  <c r="R1211" i="6"/>
  <c r="Q1211" i="6"/>
  <c r="P1211" i="6"/>
  <c r="L1211" i="6"/>
  <c r="J1211" i="6"/>
  <c r="I1211" i="6"/>
  <c r="H1211" i="6"/>
  <c r="F1211" i="6"/>
  <c r="R1210" i="6"/>
  <c r="Q1210" i="6"/>
  <c r="P1210" i="6"/>
  <c r="L1210" i="6"/>
  <c r="J1210" i="6"/>
  <c r="H1210" i="6"/>
  <c r="R1209" i="6"/>
  <c r="Q1209" i="6"/>
  <c r="P1209" i="6"/>
  <c r="J1209" i="6"/>
  <c r="I1209" i="6"/>
  <c r="H1209" i="6"/>
  <c r="F1209" i="6"/>
  <c r="R1208" i="6"/>
  <c r="Q1208" i="6"/>
  <c r="P1208" i="6"/>
  <c r="J1208" i="6"/>
  <c r="I1208" i="6"/>
  <c r="H1208" i="6"/>
  <c r="F1208" i="6"/>
  <c r="R1207" i="6"/>
  <c r="Q1207" i="6"/>
  <c r="P1207" i="6"/>
  <c r="L1207" i="6"/>
  <c r="J1207" i="6"/>
  <c r="R1206" i="6"/>
  <c r="Q1206" i="6"/>
  <c r="P1206" i="6"/>
  <c r="J1206" i="6"/>
  <c r="I1206" i="6"/>
  <c r="H1206" i="6"/>
  <c r="R1205" i="6"/>
  <c r="Q1205" i="6"/>
  <c r="L1205" i="6"/>
  <c r="J1205" i="6"/>
  <c r="I1205" i="6"/>
  <c r="H1205" i="6"/>
  <c r="F1205" i="6"/>
  <c r="R1204" i="6"/>
  <c r="Q1204" i="6"/>
  <c r="P1204" i="6"/>
  <c r="L1204" i="6"/>
  <c r="J1204" i="6"/>
  <c r="I1204" i="6"/>
  <c r="R1203" i="6"/>
  <c r="Q1203" i="6"/>
  <c r="P1203" i="6"/>
  <c r="L1203" i="6"/>
  <c r="J1203" i="6"/>
  <c r="I1203" i="6"/>
  <c r="R1202" i="6"/>
  <c r="Q1202" i="6"/>
  <c r="P1202" i="6"/>
  <c r="L1202" i="6"/>
  <c r="J1202" i="6"/>
  <c r="I1202" i="6"/>
  <c r="H1202" i="6"/>
  <c r="F1202" i="6"/>
  <c r="R1201" i="6"/>
  <c r="Q1201" i="6"/>
  <c r="P1201" i="6"/>
  <c r="L1201" i="6"/>
  <c r="J1201" i="6"/>
  <c r="F1201" i="6"/>
  <c r="R1200" i="6"/>
  <c r="Q1200" i="6"/>
  <c r="P1200" i="6"/>
  <c r="L1200" i="6"/>
  <c r="J1200" i="6"/>
  <c r="I1200" i="6"/>
  <c r="F1200" i="6"/>
  <c r="R1199" i="6"/>
  <c r="Q1199" i="6"/>
  <c r="P1199" i="6"/>
  <c r="L1199" i="6"/>
  <c r="J1199" i="6"/>
  <c r="I1199" i="6"/>
  <c r="H1199" i="6"/>
  <c r="F1199" i="6"/>
  <c r="Q1197" i="6"/>
  <c r="P1197" i="6"/>
  <c r="J1197" i="6"/>
  <c r="H1197" i="6"/>
  <c r="R1196" i="6"/>
  <c r="Q1196" i="6"/>
  <c r="P1196" i="6"/>
  <c r="J1196" i="6"/>
  <c r="I1196" i="6"/>
  <c r="H1196" i="6"/>
  <c r="F1196" i="6"/>
  <c r="R1195" i="6"/>
  <c r="Q1195" i="6"/>
  <c r="P1195" i="6"/>
  <c r="L1195" i="6"/>
  <c r="J1195" i="6"/>
  <c r="Q1194" i="6"/>
  <c r="P1194" i="6"/>
  <c r="L1194" i="6"/>
  <c r="J1194" i="6"/>
  <c r="R1193" i="6"/>
  <c r="Q1193" i="6"/>
  <c r="P1193" i="6"/>
  <c r="L1193" i="6"/>
  <c r="J1193" i="6"/>
  <c r="I1193" i="6"/>
  <c r="H1193" i="6"/>
  <c r="F1193" i="6"/>
  <c r="R1192" i="6"/>
  <c r="Q1192" i="6"/>
  <c r="P1192" i="6"/>
  <c r="L1192" i="6"/>
  <c r="J1192" i="6"/>
  <c r="I1192" i="6"/>
  <c r="R1191" i="6"/>
  <c r="Q1191" i="6"/>
  <c r="P1191" i="6"/>
  <c r="L1191" i="6"/>
  <c r="J1191" i="6"/>
  <c r="I1191" i="6"/>
  <c r="R1190" i="6"/>
  <c r="Q1190" i="6"/>
  <c r="P1190" i="6"/>
  <c r="L1190" i="6"/>
  <c r="J1190" i="6"/>
  <c r="I1190" i="6"/>
  <c r="H1190" i="6"/>
  <c r="F1190" i="6"/>
  <c r="R1189" i="6"/>
  <c r="Q1189" i="6"/>
  <c r="P1189" i="6"/>
  <c r="L1189" i="6"/>
  <c r="J1189" i="6"/>
  <c r="F1189" i="6"/>
  <c r="R1188" i="6"/>
  <c r="Q1188" i="6"/>
  <c r="P1188" i="6"/>
  <c r="L1188" i="6"/>
  <c r="J1188" i="6"/>
  <c r="I1188" i="6"/>
  <c r="H1188" i="6"/>
  <c r="F1188" i="6"/>
  <c r="R1187" i="6"/>
  <c r="Q1187" i="6"/>
  <c r="P1187" i="6"/>
  <c r="L1187" i="6"/>
  <c r="J1187" i="6"/>
  <c r="I1187" i="6"/>
  <c r="H1187" i="6"/>
  <c r="F1187" i="6"/>
  <c r="R1186" i="6"/>
  <c r="Q1186" i="6"/>
  <c r="P1186" i="6"/>
  <c r="L1186" i="6"/>
  <c r="J1186" i="6"/>
  <c r="H1186" i="6"/>
  <c r="Q1185" i="6"/>
  <c r="P1185" i="6"/>
  <c r="J1185" i="6"/>
  <c r="H1185" i="6"/>
  <c r="F1185" i="6"/>
  <c r="R1184" i="6"/>
  <c r="Q1184" i="6"/>
  <c r="P1184" i="6"/>
  <c r="L1184" i="6"/>
  <c r="J1184" i="6"/>
  <c r="I1184" i="6"/>
  <c r="H1184" i="6"/>
  <c r="F1184" i="6"/>
  <c r="R1183" i="6"/>
  <c r="Q1183" i="6"/>
  <c r="P1183" i="6"/>
  <c r="L1183" i="6"/>
  <c r="J1183" i="6"/>
  <c r="Q1182" i="6"/>
  <c r="P1182" i="6"/>
  <c r="J1182" i="6"/>
  <c r="H1182" i="6"/>
  <c r="R1181" i="6"/>
  <c r="Q1181" i="6"/>
  <c r="L1181" i="6"/>
  <c r="J1181" i="6"/>
  <c r="I1181" i="6"/>
  <c r="H1181" i="6"/>
  <c r="F1181" i="6"/>
  <c r="R1180" i="6"/>
  <c r="Q1180" i="6"/>
  <c r="P1180" i="6"/>
  <c r="L1180" i="6"/>
  <c r="J1180" i="6"/>
  <c r="I1180" i="6"/>
  <c r="R1179" i="6"/>
  <c r="Q1179" i="6"/>
  <c r="P1179" i="6"/>
  <c r="L1179" i="6"/>
  <c r="J1179" i="6"/>
  <c r="I1179" i="6"/>
  <c r="R1178" i="6"/>
  <c r="Q1178" i="6"/>
  <c r="P1178" i="6"/>
  <c r="L1178" i="6"/>
  <c r="J1178" i="6"/>
  <c r="I1178" i="6"/>
  <c r="H1178" i="6"/>
  <c r="F1178" i="6"/>
  <c r="R1177" i="6"/>
  <c r="Q1177" i="6"/>
  <c r="P1177" i="6"/>
  <c r="L1177" i="6"/>
  <c r="J1177" i="6"/>
  <c r="F1177" i="6"/>
  <c r="R1176" i="6"/>
  <c r="Q1176" i="6"/>
  <c r="P1176" i="6"/>
  <c r="L1176" i="6"/>
  <c r="J1176" i="6"/>
  <c r="I1176" i="6"/>
  <c r="F1176" i="6"/>
  <c r="R1175" i="6"/>
  <c r="Q1175" i="6"/>
  <c r="P1175" i="6"/>
  <c r="L1175" i="6"/>
  <c r="J1175" i="6"/>
  <c r="I1175" i="6"/>
  <c r="H1175" i="6"/>
  <c r="F1175" i="6"/>
  <c r="R1174" i="6"/>
  <c r="Q1174" i="6"/>
  <c r="P1174" i="6"/>
  <c r="L1174" i="6"/>
  <c r="J1174" i="6"/>
  <c r="H1174" i="6"/>
  <c r="Q1173" i="6"/>
  <c r="P1173" i="6"/>
  <c r="J1173" i="6"/>
  <c r="H1173" i="6"/>
  <c r="F1173" i="6"/>
  <c r="R1172" i="6"/>
  <c r="Q1172" i="6"/>
  <c r="P1172" i="6"/>
  <c r="J1172" i="6"/>
  <c r="I1172" i="6"/>
  <c r="H1172" i="6"/>
  <c r="F1172" i="6"/>
  <c r="R1171" i="6"/>
  <c r="Q1171" i="6"/>
  <c r="P1171" i="6"/>
  <c r="L1171" i="6"/>
  <c r="J1171" i="6"/>
  <c r="Q1170" i="6"/>
  <c r="P1170" i="6"/>
  <c r="J1170" i="6"/>
  <c r="I1170" i="6"/>
  <c r="H1170" i="6"/>
  <c r="R1169" i="6"/>
  <c r="Q1169" i="6"/>
  <c r="P1169" i="6"/>
  <c r="L1169" i="6"/>
  <c r="J1169" i="6"/>
  <c r="I1169" i="6"/>
  <c r="H1169" i="6"/>
  <c r="F1169" i="6"/>
  <c r="R1168" i="6"/>
  <c r="Q1168" i="6"/>
  <c r="P1168" i="6"/>
  <c r="L1168" i="6"/>
  <c r="J1168" i="6"/>
  <c r="I1168" i="6"/>
  <c r="R1167" i="6"/>
  <c r="Q1167" i="6"/>
  <c r="P1167" i="6"/>
  <c r="L1167" i="6"/>
  <c r="J1167" i="6"/>
  <c r="I1167" i="6"/>
  <c r="R1166" i="6"/>
  <c r="Q1166" i="6"/>
  <c r="P1166" i="6"/>
  <c r="L1166" i="6"/>
  <c r="J1166" i="6"/>
  <c r="I1166" i="6"/>
  <c r="H1166" i="6"/>
  <c r="F1166" i="6"/>
  <c r="R1165" i="6"/>
  <c r="Q1165" i="6"/>
  <c r="P1165" i="6"/>
  <c r="L1165" i="6"/>
  <c r="J1165" i="6"/>
  <c r="F1165" i="6"/>
  <c r="R1164" i="6"/>
  <c r="Q1164" i="6"/>
  <c r="P1164" i="6"/>
  <c r="L1164" i="6"/>
  <c r="J1164" i="6"/>
  <c r="I1164" i="6"/>
  <c r="F1164" i="6"/>
  <c r="R1163" i="6"/>
  <c r="Q1163" i="6"/>
  <c r="P1163" i="6"/>
  <c r="L1163" i="6"/>
  <c r="J1163" i="6"/>
  <c r="I1163" i="6"/>
  <c r="H1163" i="6"/>
  <c r="F1163" i="6"/>
  <c r="R1162" i="6"/>
  <c r="Q1162" i="6"/>
  <c r="P1162" i="6"/>
  <c r="L1162" i="6"/>
  <c r="J1162" i="6"/>
  <c r="H1162" i="6"/>
  <c r="Q1161" i="6"/>
  <c r="P1161" i="6"/>
  <c r="J1161" i="6"/>
  <c r="H1161" i="6"/>
  <c r="F1161" i="6"/>
  <c r="R1160" i="6"/>
  <c r="Q1160" i="6"/>
  <c r="P1160" i="6"/>
  <c r="J1160" i="6"/>
  <c r="I1160" i="6"/>
  <c r="H1160" i="6"/>
  <c r="F1160" i="6"/>
  <c r="R1159" i="6"/>
  <c r="Q1159" i="6"/>
  <c r="P1159" i="6"/>
  <c r="L1159" i="6"/>
  <c r="J1159" i="6"/>
  <c r="I1159" i="6"/>
  <c r="Q1158" i="6"/>
  <c r="J1158" i="6"/>
  <c r="I1158" i="6"/>
  <c r="H1158" i="6"/>
  <c r="R1157" i="6"/>
  <c r="Q1157" i="6"/>
  <c r="P1157" i="6"/>
  <c r="L1157" i="6"/>
  <c r="J1157" i="6"/>
  <c r="I1157" i="6"/>
  <c r="H1157" i="6"/>
  <c r="F1157" i="6"/>
  <c r="R1156" i="6"/>
  <c r="Q1156" i="6"/>
  <c r="P1156" i="6"/>
  <c r="L1156" i="6"/>
  <c r="J1156" i="6"/>
  <c r="I1156" i="6"/>
  <c r="R1155" i="6"/>
  <c r="Q1155" i="6"/>
  <c r="L1155" i="6"/>
  <c r="J1155" i="6"/>
  <c r="I1155" i="6"/>
  <c r="R1154" i="6"/>
  <c r="Q1154" i="6"/>
  <c r="P1154" i="6"/>
  <c r="L1154" i="6"/>
  <c r="J1154" i="6"/>
  <c r="I1154" i="6"/>
  <c r="H1154" i="6"/>
  <c r="F1154" i="6"/>
  <c r="R1153" i="6"/>
  <c r="Q1153" i="6"/>
  <c r="P1153" i="6"/>
  <c r="L1153" i="6"/>
  <c r="J1153" i="6"/>
  <c r="F1153" i="6"/>
  <c r="R1152" i="6"/>
  <c r="Q1152" i="6"/>
  <c r="P1152" i="6"/>
  <c r="L1152" i="6"/>
  <c r="J1152" i="6"/>
  <c r="I1152" i="6"/>
  <c r="F1152" i="6"/>
  <c r="R1151" i="6"/>
  <c r="Q1151" i="6"/>
  <c r="P1151" i="6"/>
  <c r="L1151" i="6"/>
  <c r="J1151" i="6"/>
  <c r="I1151" i="6"/>
  <c r="H1151" i="6"/>
  <c r="F1151" i="6"/>
  <c r="R1150" i="6"/>
  <c r="Q1150" i="6"/>
  <c r="P1150" i="6"/>
  <c r="L1150" i="6"/>
  <c r="J1150" i="6"/>
  <c r="H1150" i="6"/>
  <c r="Q1149" i="6"/>
  <c r="P1149" i="6"/>
  <c r="J1149" i="6"/>
  <c r="H1149" i="6"/>
  <c r="F1149" i="6"/>
  <c r="R1148" i="6"/>
  <c r="Q1148" i="6"/>
  <c r="P1148" i="6"/>
  <c r="L1148" i="6"/>
  <c r="J1148" i="6"/>
  <c r="I1148" i="6"/>
  <c r="H1148" i="6"/>
  <c r="F1148" i="6"/>
  <c r="R1147" i="6"/>
  <c r="Q1147" i="6"/>
  <c r="P1147" i="6"/>
  <c r="L1147" i="6"/>
  <c r="J1147" i="6"/>
  <c r="Q1146" i="6"/>
  <c r="P1146" i="6"/>
  <c r="L1146" i="6"/>
  <c r="J1146" i="6"/>
  <c r="I1146" i="6"/>
  <c r="H1146" i="6"/>
  <c r="R1145" i="6"/>
  <c r="Q1145" i="6"/>
  <c r="P1145" i="6"/>
  <c r="L1145" i="6"/>
  <c r="J1145" i="6"/>
  <c r="I1145" i="6"/>
  <c r="H1145" i="6"/>
  <c r="F1145" i="6"/>
  <c r="R1144" i="6"/>
  <c r="Q1144" i="6"/>
  <c r="P1144" i="6"/>
  <c r="L1144" i="6"/>
  <c r="J1144" i="6"/>
  <c r="I1144" i="6"/>
  <c r="R1143" i="6"/>
  <c r="Q1143" i="6"/>
  <c r="P1143" i="6"/>
  <c r="L1143" i="6"/>
  <c r="J1143" i="6"/>
  <c r="I1143" i="6"/>
  <c r="R1142" i="6"/>
  <c r="Q1142" i="6"/>
  <c r="P1142" i="6"/>
  <c r="L1142" i="6"/>
  <c r="J1142" i="6"/>
  <c r="I1142" i="6"/>
  <c r="H1142" i="6"/>
  <c r="F1142" i="6"/>
  <c r="R1141" i="6"/>
  <c r="Q1141" i="6"/>
  <c r="P1141" i="6"/>
  <c r="L1141" i="6"/>
  <c r="J1141" i="6"/>
  <c r="F1141" i="6"/>
  <c r="R1140" i="6"/>
  <c r="Q1140" i="6"/>
  <c r="P1140" i="6"/>
  <c r="L1140" i="6"/>
  <c r="J1140" i="6"/>
  <c r="I1140" i="6"/>
  <c r="F1140" i="6"/>
  <c r="R1139" i="6"/>
  <c r="Q1139" i="6"/>
  <c r="P1139" i="6"/>
  <c r="L1139" i="6"/>
  <c r="J1139" i="6"/>
  <c r="I1139" i="6"/>
  <c r="H1139" i="6"/>
  <c r="F1139" i="6"/>
  <c r="R1138" i="6"/>
  <c r="Q1138" i="6"/>
  <c r="P1138" i="6"/>
  <c r="L1138" i="6"/>
  <c r="J1138" i="6"/>
  <c r="H1138" i="6"/>
  <c r="Q1137" i="6"/>
  <c r="P1137" i="6"/>
  <c r="J1137" i="6"/>
  <c r="H1137" i="6"/>
  <c r="F1137" i="6"/>
  <c r="R1136" i="6"/>
  <c r="Q1136" i="6"/>
  <c r="P1136" i="6"/>
  <c r="L1136" i="6"/>
  <c r="J1136" i="6"/>
  <c r="I1136" i="6"/>
  <c r="H1136" i="6"/>
  <c r="F1136" i="6"/>
  <c r="R1135" i="6"/>
  <c r="Q1135" i="6"/>
  <c r="P1135" i="6"/>
  <c r="L1135" i="6"/>
  <c r="J1135" i="6"/>
  <c r="Q1134" i="6"/>
  <c r="P1134" i="6"/>
  <c r="L1134" i="6"/>
  <c r="J1134" i="6"/>
  <c r="R1133" i="6"/>
  <c r="Q1133" i="6"/>
  <c r="P1133" i="6"/>
  <c r="L1133" i="6"/>
  <c r="J1133" i="6"/>
  <c r="I1133" i="6"/>
  <c r="H1133" i="6"/>
  <c r="F1133" i="6"/>
  <c r="R1132" i="6"/>
  <c r="Q1132" i="6"/>
  <c r="P1132" i="6"/>
  <c r="L1132" i="6"/>
  <c r="J1132" i="6"/>
  <c r="I1132" i="6"/>
  <c r="R1131" i="6"/>
  <c r="Q1131" i="6"/>
  <c r="P1131" i="6"/>
  <c r="L1131" i="6"/>
  <c r="J1131" i="6"/>
  <c r="I1131" i="6"/>
  <c r="R1130" i="6"/>
  <c r="Q1130" i="6"/>
  <c r="P1130" i="6"/>
  <c r="L1130" i="6"/>
  <c r="J1130" i="6"/>
  <c r="I1130" i="6"/>
  <c r="H1130" i="6"/>
  <c r="F1130" i="6"/>
  <c r="R1129" i="6"/>
  <c r="Q1129" i="6"/>
  <c r="P1129" i="6"/>
  <c r="L1129" i="6"/>
  <c r="J1129" i="6"/>
  <c r="F1129" i="6"/>
  <c r="R1128" i="6"/>
  <c r="Q1128" i="6"/>
  <c r="P1128" i="6"/>
  <c r="L1128" i="6"/>
  <c r="J1128" i="6"/>
  <c r="I1128" i="6"/>
  <c r="F1128" i="6"/>
  <c r="R1127" i="6"/>
  <c r="Q1127" i="6"/>
  <c r="P1127" i="6"/>
  <c r="L1127" i="6"/>
  <c r="J1127" i="6"/>
  <c r="I1127" i="6"/>
  <c r="H1127" i="6"/>
  <c r="F1127" i="6"/>
  <c r="R1126" i="6"/>
  <c r="Q1126" i="6"/>
  <c r="P1126" i="6"/>
  <c r="L1126" i="6"/>
  <c r="J1126" i="6"/>
  <c r="H1126" i="6"/>
  <c r="Q1125" i="6"/>
  <c r="P1125" i="6"/>
  <c r="J1125" i="6"/>
  <c r="H1125" i="6"/>
  <c r="R1124" i="6"/>
  <c r="Q1124" i="6"/>
  <c r="P1124" i="6"/>
  <c r="L1124" i="6"/>
  <c r="J1124" i="6"/>
  <c r="I1124" i="6"/>
  <c r="H1124" i="6"/>
  <c r="F1124" i="6"/>
  <c r="R1123" i="6"/>
  <c r="Q1123" i="6"/>
  <c r="P1123" i="6"/>
  <c r="L1123" i="6"/>
  <c r="J1123" i="6"/>
  <c r="I1123" i="6"/>
  <c r="Q1122" i="6"/>
  <c r="P1122" i="6"/>
  <c r="J1122" i="6"/>
  <c r="I1122" i="6"/>
  <c r="H1122" i="6"/>
  <c r="R1121" i="6"/>
  <c r="Q1121" i="6"/>
  <c r="P1121" i="6"/>
  <c r="L1121" i="6"/>
  <c r="J1121" i="6"/>
  <c r="I1121" i="6"/>
  <c r="H1121" i="6"/>
  <c r="F1121" i="6"/>
  <c r="R1120" i="6"/>
  <c r="Q1120" i="6"/>
  <c r="P1120" i="6"/>
  <c r="L1120" i="6"/>
  <c r="J1120" i="6"/>
  <c r="I1120" i="6"/>
  <c r="R1119" i="6"/>
  <c r="Q1119" i="6"/>
  <c r="P1119" i="6"/>
  <c r="L1119" i="6"/>
  <c r="J1119" i="6"/>
  <c r="I1119" i="6"/>
  <c r="R1118" i="6"/>
  <c r="Q1118" i="6"/>
  <c r="P1118" i="6"/>
  <c r="L1118" i="6"/>
  <c r="J1118" i="6"/>
  <c r="I1118" i="6"/>
  <c r="H1118" i="6"/>
  <c r="F1118" i="6"/>
  <c r="R1117" i="6"/>
  <c r="Q1117" i="6"/>
  <c r="P1117" i="6"/>
  <c r="L1117" i="6"/>
  <c r="J1117" i="6"/>
  <c r="F1117" i="6"/>
  <c r="R1116" i="6"/>
  <c r="Q1116" i="6"/>
  <c r="P1116" i="6"/>
  <c r="L1116" i="6"/>
  <c r="J1116" i="6"/>
  <c r="I1116" i="6"/>
  <c r="H1116" i="6"/>
  <c r="F1116" i="6"/>
  <c r="R1115" i="6"/>
  <c r="Q1115" i="6"/>
  <c r="P1115" i="6"/>
  <c r="L1115" i="6"/>
  <c r="J1115" i="6"/>
  <c r="I1115" i="6"/>
  <c r="H1115" i="6"/>
  <c r="F1115" i="6"/>
  <c r="R1114" i="6"/>
  <c r="Q1114" i="6"/>
  <c r="P1114" i="6"/>
  <c r="L1114" i="6"/>
  <c r="J1114" i="6"/>
  <c r="I1114" i="6"/>
  <c r="H1114" i="6"/>
  <c r="Q1113" i="6"/>
  <c r="P1113" i="6"/>
  <c r="J1113" i="6"/>
  <c r="H1113" i="6"/>
  <c r="F1113" i="6"/>
  <c r="R1112" i="6"/>
  <c r="Q1112" i="6"/>
  <c r="P1112" i="6"/>
  <c r="L1112" i="6"/>
  <c r="J1112" i="6"/>
  <c r="I1112" i="6"/>
  <c r="H1112" i="6"/>
  <c r="F1112" i="6"/>
  <c r="R1111" i="6"/>
  <c r="Q1111" i="6"/>
  <c r="P1111" i="6"/>
  <c r="L1111" i="6"/>
  <c r="J1111" i="6"/>
  <c r="Q1110" i="6"/>
  <c r="P1110" i="6"/>
  <c r="L1110" i="6"/>
  <c r="J1110" i="6"/>
  <c r="H1110" i="6"/>
  <c r="R1109" i="6"/>
  <c r="Q1109" i="6"/>
  <c r="L1109" i="6"/>
  <c r="J1109" i="6"/>
  <c r="I1109" i="6"/>
  <c r="H1109" i="6"/>
  <c r="F1109" i="6"/>
  <c r="R1108" i="6"/>
  <c r="Q1108" i="6"/>
  <c r="P1108" i="6"/>
  <c r="L1108" i="6"/>
  <c r="J1108" i="6"/>
  <c r="I1108" i="6"/>
  <c r="R1107" i="6"/>
  <c r="Q1107" i="6"/>
  <c r="P1107" i="6"/>
  <c r="L1107" i="6"/>
  <c r="J1107" i="6"/>
  <c r="I1107" i="6"/>
  <c r="R1106" i="6"/>
  <c r="Q1106" i="6"/>
  <c r="P1106" i="6"/>
  <c r="L1106" i="6"/>
  <c r="J1106" i="6"/>
  <c r="I1106" i="6"/>
  <c r="H1106" i="6"/>
  <c r="F1106" i="6"/>
  <c r="R1105" i="6"/>
  <c r="Q1105" i="6"/>
  <c r="P1105" i="6"/>
  <c r="L1105" i="6"/>
  <c r="J1105" i="6"/>
  <c r="F1105" i="6"/>
  <c r="R1104" i="6"/>
  <c r="Q1104" i="6"/>
  <c r="P1104" i="6"/>
  <c r="L1104" i="6"/>
  <c r="J1104" i="6"/>
  <c r="I1104" i="6"/>
  <c r="F1104" i="6"/>
  <c r="R1103" i="6"/>
  <c r="Q1103" i="6"/>
  <c r="P1103" i="6"/>
  <c r="L1103" i="6"/>
  <c r="J1103" i="6"/>
  <c r="I1103" i="6"/>
  <c r="H1103" i="6"/>
  <c r="F1103" i="6"/>
  <c r="R1102" i="6"/>
  <c r="Q1102" i="6"/>
  <c r="P1102" i="6"/>
  <c r="L1102" i="6"/>
  <c r="J1102" i="6"/>
  <c r="H1102" i="6"/>
  <c r="Q1101" i="6"/>
  <c r="P1101" i="6"/>
  <c r="L1101" i="6"/>
  <c r="J1101" i="6"/>
  <c r="H1101" i="6"/>
  <c r="F1101" i="6"/>
  <c r="R1100" i="6"/>
  <c r="Q1100" i="6"/>
  <c r="P1100" i="6"/>
  <c r="J1100" i="6"/>
  <c r="I1100" i="6"/>
  <c r="H1100" i="6"/>
  <c r="F1100" i="6"/>
  <c r="R1099" i="6"/>
  <c r="Q1099" i="6"/>
  <c r="P1099" i="6"/>
  <c r="L1099" i="6"/>
  <c r="J1099" i="6"/>
  <c r="Q1098" i="6"/>
  <c r="P1098" i="6"/>
  <c r="L1098" i="6"/>
  <c r="J1098" i="6"/>
  <c r="H1098" i="6"/>
  <c r="R1097" i="6"/>
  <c r="Q1097" i="6"/>
  <c r="P1097" i="6"/>
  <c r="L1097" i="6"/>
  <c r="J1097" i="6"/>
  <c r="I1097" i="6"/>
  <c r="H1097" i="6"/>
  <c r="F1097" i="6"/>
  <c r="R1096" i="6"/>
  <c r="Q1096" i="6"/>
  <c r="P1096" i="6"/>
  <c r="L1096" i="6"/>
  <c r="J1096" i="6"/>
  <c r="I1096" i="6"/>
  <c r="R1095" i="6"/>
  <c r="Q1095" i="6"/>
  <c r="P1095" i="6"/>
  <c r="L1095" i="6"/>
  <c r="J1095" i="6"/>
  <c r="I1095" i="6"/>
  <c r="F1095" i="6"/>
  <c r="R1094" i="6"/>
  <c r="Q1094" i="6"/>
  <c r="P1094" i="6"/>
  <c r="L1094" i="6"/>
  <c r="J1094" i="6"/>
  <c r="I1094" i="6"/>
  <c r="H1094" i="6"/>
  <c r="F1094" i="6"/>
  <c r="R1093" i="6"/>
  <c r="Q1093" i="6"/>
  <c r="P1093" i="6"/>
  <c r="L1093" i="6"/>
  <c r="J1093" i="6"/>
  <c r="F1093" i="6"/>
  <c r="R1092" i="6"/>
  <c r="Q1092" i="6"/>
  <c r="P1092" i="6"/>
  <c r="L1092" i="6"/>
  <c r="J1092" i="6"/>
  <c r="I1092" i="6"/>
  <c r="F1092" i="6"/>
  <c r="R1091" i="6"/>
  <c r="Q1091" i="6"/>
  <c r="P1091" i="6"/>
  <c r="L1091" i="6"/>
  <c r="J1091" i="6"/>
  <c r="I1091" i="6"/>
  <c r="H1091" i="6"/>
  <c r="F1091" i="6"/>
  <c r="R1090" i="6"/>
  <c r="Q1090" i="6"/>
  <c r="P1090" i="6"/>
  <c r="L1090" i="6"/>
  <c r="J1090" i="6"/>
  <c r="H1090" i="6"/>
  <c r="Q1089" i="6"/>
  <c r="P1089" i="6"/>
  <c r="J1089" i="6"/>
  <c r="H1089" i="6"/>
  <c r="F1089" i="6"/>
  <c r="R1088" i="6"/>
  <c r="Q1088" i="6"/>
  <c r="P1088" i="6"/>
  <c r="L1088" i="6"/>
  <c r="J1088" i="6"/>
  <c r="I1088" i="6"/>
  <c r="H1088" i="6"/>
  <c r="F1088" i="6"/>
  <c r="R1087" i="6"/>
  <c r="Q1087" i="6"/>
  <c r="P1087" i="6"/>
  <c r="L1087" i="6"/>
  <c r="J1087" i="6"/>
  <c r="Q1086" i="6"/>
  <c r="L1086" i="6"/>
  <c r="J1086" i="6"/>
  <c r="H1086" i="6"/>
  <c r="R1085" i="6"/>
  <c r="Q1085" i="6"/>
  <c r="P1085" i="6"/>
  <c r="L1085" i="6"/>
  <c r="J1085" i="6"/>
  <c r="I1085" i="6"/>
  <c r="H1085" i="6"/>
  <c r="F1085" i="6"/>
  <c r="R1084" i="6"/>
  <c r="Q1084" i="6"/>
  <c r="P1084" i="6"/>
  <c r="L1084" i="6"/>
  <c r="J1084" i="6"/>
  <c r="I1084" i="6"/>
  <c r="R1083" i="6"/>
  <c r="Q1083" i="6"/>
  <c r="L1083" i="6"/>
  <c r="J1083" i="6"/>
  <c r="I1083" i="6"/>
  <c r="R1082" i="6"/>
  <c r="Q1082" i="6"/>
  <c r="P1082" i="6"/>
  <c r="L1082" i="6"/>
  <c r="J1082" i="6"/>
  <c r="I1082" i="6"/>
  <c r="H1082" i="6"/>
  <c r="F1082" i="6"/>
  <c r="R1081" i="6"/>
  <c r="Q1081" i="6"/>
  <c r="P1081" i="6"/>
  <c r="L1081" i="6"/>
  <c r="J1081" i="6"/>
  <c r="F1081" i="6"/>
  <c r="R1080" i="6"/>
  <c r="Q1080" i="6"/>
  <c r="P1080" i="6"/>
  <c r="L1080" i="6"/>
  <c r="J1080" i="6"/>
  <c r="I1080" i="6"/>
  <c r="F1080" i="6"/>
  <c r="R1079" i="6"/>
  <c r="Q1079" i="6"/>
  <c r="P1079" i="6"/>
  <c r="L1079" i="6"/>
  <c r="J1079" i="6"/>
  <c r="I1079" i="6"/>
  <c r="H1079" i="6"/>
  <c r="F1079" i="6"/>
  <c r="R1078" i="6"/>
  <c r="Q1078" i="6"/>
  <c r="P1078" i="6"/>
  <c r="L1078" i="6"/>
  <c r="J1078" i="6"/>
  <c r="H1078" i="6"/>
  <c r="Q1077" i="6"/>
  <c r="P1077" i="6"/>
  <c r="J1077" i="6"/>
  <c r="H1077" i="6"/>
  <c r="F1077" i="6"/>
  <c r="R1076" i="6"/>
  <c r="Q1076" i="6"/>
  <c r="P1076" i="6"/>
  <c r="J1076" i="6"/>
  <c r="I1076" i="6"/>
  <c r="H1076" i="6"/>
  <c r="F1076" i="6"/>
  <c r="R1075" i="6"/>
  <c r="Q1075" i="6"/>
  <c r="P1075" i="6"/>
  <c r="L1075" i="6"/>
  <c r="J1075" i="6"/>
  <c r="Q1074" i="6"/>
  <c r="P1074" i="6"/>
  <c r="L1074" i="6"/>
  <c r="J1074" i="6"/>
  <c r="I1074" i="6"/>
  <c r="H1074" i="6"/>
  <c r="R1073" i="6"/>
  <c r="Q1073" i="6"/>
  <c r="P1073" i="6"/>
  <c r="L1073" i="6"/>
  <c r="J1073" i="6"/>
  <c r="I1073" i="6"/>
  <c r="H1073" i="6"/>
  <c r="F1073" i="6"/>
  <c r="R1072" i="6"/>
  <c r="Q1072" i="6"/>
  <c r="P1072" i="6"/>
  <c r="L1072" i="6"/>
  <c r="J1072" i="6"/>
  <c r="I1072" i="6"/>
  <c r="R1071" i="6"/>
  <c r="Q1071" i="6"/>
  <c r="P1071" i="6"/>
  <c r="L1071" i="6"/>
  <c r="J1071" i="6"/>
  <c r="I1071" i="6"/>
  <c r="R1070" i="6"/>
  <c r="Q1070" i="6"/>
  <c r="P1070" i="6"/>
  <c r="L1070" i="6"/>
  <c r="J1070" i="6"/>
  <c r="I1070" i="6"/>
  <c r="H1070" i="6"/>
  <c r="F1070" i="6"/>
  <c r="R1069" i="6"/>
  <c r="Q1069" i="6"/>
  <c r="P1069" i="6"/>
  <c r="L1069" i="6"/>
  <c r="J1069" i="6"/>
  <c r="F1069" i="6"/>
  <c r="R1068" i="6"/>
  <c r="Q1068" i="6"/>
  <c r="P1068" i="6"/>
  <c r="L1068" i="6"/>
  <c r="J1068" i="6"/>
  <c r="I1068" i="6"/>
  <c r="H1068" i="6"/>
  <c r="F1068" i="6"/>
  <c r="R1067" i="6"/>
  <c r="Q1067" i="6"/>
  <c r="P1067" i="6"/>
  <c r="L1067" i="6"/>
  <c r="J1067" i="6"/>
  <c r="I1067" i="6"/>
  <c r="H1067" i="6"/>
  <c r="F1067" i="6"/>
  <c r="R1066" i="6"/>
  <c r="Q1066" i="6"/>
  <c r="P1066" i="6"/>
  <c r="L1066" i="6"/>
  <c r="J1066" i="6"/>
  <c r="H1066" i="6"/>
  <c r="Q1065" i="6"/>
  <c r="P1065" i="6"/>
  <c r="J1065" i="6"/>
  <c r="H1065" i="6"/>
  <c r="F1065" i="6"/>
  <c r="R1064" i="6"/>
  <c r="Q1064" i="6"/>
  <c r="P1064" i="6"/>
  <c r="J1064" i="6"/>
  <c r="I1064" i="6"/>
  <c r="H1064" i="6"/>
  <c r="F1064" i="6"/>
  <c r="R1063" i="6"/>
  <c r="Q1063" i="6"/>
  <c r="P1063" i="6"/>
  <c r="L1063" i="6"/>
  <c r="J1063" i="6"/>
  <c r="Q1062" i="6"/>
  <c r="P1062" i="6"/>
  <c r="J1062" i="6"/>
  <c r="I1062" i="6"/>
  <c r="R1061" i="6"/>
  <c r="Q1061" i="6"/>
  <c r="P1061" i="6"/>
  <c r="L1061" i="6"/>
  <c r="J1061" i="6"/>
  <c r="I1061" i="6"/>
  <c r="H1061" i="6"/>
  <c r="F1061" i="6"/>
  <c r="R1060" i="6"/>
  <c r="Q1060" i="6"/>
  <c r="P1060" i="6"/>
  <c r="L1060" i="6"/>
  <c r="J1060" i="6"/>
  <c r="I1060" i="6"/>
  <c r="F1060" i="6"/>
  <c r="R1059" i="6"/>
  <c r="Q1059" i="6"/>
  <c r="P1059" i="6"/>
  <c r="L1059" i="6"/>
  <c r="J1059" i="6"/>
  <c r="I1059" i="6"/>
  <c r="R1058" i="6"/>
  <c r="Q1058" i="6"/>
  <c r="P1058" i="6"/>
  <c r="L1058" i="6"/>
  <c r="J1058" i="6"/>
  <c r="I1058" i="6"/>
  <c r="H1058" i="6"/>
  <c r="F1058" i="6"/>
  <c r="R1057" i="6"/>
  <c r="Q1057" i="6"/>
  <c r="P1057" i="6"/>
  <c r="L1057" i="6"/>
  <c r="J1057" i="6"/>
  <c r="F1057" i="6"/>
  <c r="R1056" i="6"/>
  <c r="Q1056" i="6"/>
  <c r="P1056" i="6"/>
  <c r="L1056" i="6"/>
  <c r="J1056" i="6"/>
  <c r="I1056" i="6"/>
  <c r="F1056" i="6"/>
  <c r="R1055" i="6"/>
  <c r="Q1055" i="6"/>
  <c r="P1055" i="6"/>
  <c r="L1055" i="6"/>
  <c r="J1055" i="6"/>
  <c r="I1055" i="6"/>
  <c r="H1055" i="6"/>
  <c r="F1055" i="6"/>
  <c r="R1054" i="6"/>
  <c r="Q1054" i="6"/>
  <c r="P1054" i="6"/>
  <c r="L1054" i="6"/>
  <c r="J1054" i="6"/>
  <c r="H1054" i="6"/>
  <c r="Q1053" i="6"/>
  <c r="P1053" i="6"/>
  <c r="J1053" i="6"/>
  <c r="I1053" i="6"/>
  <c r="H1053" i="6"/>
  <c r="R1052" i="6"/>
  <c r="Q1052" i="6"/>
  <c r="P1052" i="6"/>
  <c r="L1052" i="6"/>
  <c r="J1052" i="6"/>
  <c r="I1052" i="6"/>
  <c r="H1052" i="6"/>
  <c r="F1052" i="6"/>
  <c r="R1051" i="6"/>
  <c r="Q1051" i="6"/>
  <c r="P1051" i="6"/>
  <c r="L1051" i="6"/>
  <c r="J1051" i="6"/>
  <c r="R1050" i="6"/>
  <c r="Q1050" i="6"/>
  <c r="P1050" i="6"/>
  <c r="L1050" i="6"/>
  <c r="J1050" i="6"/>
  <c r="H1050" i="6"/>
  <c r="R1049" i="6"/>
  <c r="Q1049" i="6"/>
  <c r="P1049" i="6"/>
  <c r="L1049" i="6"/>
  <c r="J1049" i="6"/>
  <c r="I1049" i="6"/>
  <c r="H1049" i="6"/>
  <c r="F1049" i="6"/>
  <c r="R1048" i="6"/>
  <c r="Q1048" i="6"/>
  <c r="P1048" i="6"/>
  <c r="L1048" i="6"/>
  <c r="J1048" i="6"/>
  <c r="I1048" i="6"/>
  <c r="R1047" i="6"/>
  <c r="Q1047" i="6"/>
  <c r="P1047" i="6"/>
  <c r="L1047" i="6"/>
  <c r="J1047" i="6"/>
  <c r="I1047" i="6"/>
  <c r="R1046" i="6"/>
  <c r="Q1046" i="6"/>
  <c r="P1046" i="6"/>
  <c r="L1046" i="6"/>
  <c r="J1046" i="6"/>
  <c r="I1046" i="6"/>
  <c r="H1046" i="6"/>
  <c r="F1046" i="6"/>
  <c r="R1045" i="6"/>
  <c r="Q1045" i="6"/>
  <c r="P1045" i="6"/>
  <c r="L1045" i="6"/>
  <c r="J1045" i="6"/>
  <c r="F1045" i="6"/>
  <c r="R1044" i="6"/>
  <c r="Q1044" i="6"/>
  <c r="P1044" i="6"/>
  <c r="L1044" i="6"/>
  <c r="J1044" i="6"/>
  <c r="I1044" i="6"/>
  <c r="F1044" i="6"/>
  <c r="R1043" i="6"/>
  <c r="Q1043" i="6"/>
  <c r="P1043" i="6"/>
  <c r="L1043" i="6"/>
  <c r="J1043" i="6"/>
  <c r="I1043" i="6"/>
  <c r="H1043" i="6"/>
  <c r="F1043" i="6"/>
  <c r="R1042" i="6"/>
  <c r="Q1042" i="6"/>
  <c r="P1042" i="6"/>
  <c r="L1042" i="6"/>
  <c r="J1042" i="6"/>
  <c r="H1042" i="6"/>
  <c r="R1041" i="6"/>
  <c r="Q1041" i="6"/>
  <c r="P1041" i="6"/>
  <c r="L1041" i="6"/>
  <c r="J1041" i="6"/>
  <c r="H1041" i="6"/>
  <c r="R1040" i="6"/>
  <c r="Q1040" i="6"/>
  <c r="P1040" i="6"/>
  <c r="J1040" i="6"/>
  <c r="I1040" i="6"/>
  <c r="H1040" i="6"/>
  <c r="F1040" i="6"/>
  <c r="R1039" i="6"/>
  <c r="Q1039" i="6"/>
  <c r="P1039" i="6"/>
  <c r="L1039" i="6"/>
  <c r="J1039" i="6"/>
  <c r="R1038" i="6"/>
  <c r="Q1038" i="6"/>
  <c r="P1038" i="6"/>
  <c r="J1038" i="6"/>
  <c r="I1038" i="6"/>
  <c r="H1038" i="6"/>
  <c r="R1037" i="6"/>
  <c r="Q1037" i="6"/>
  <c r="P1037" i="6"/>
  <c r="L1037" i="6"/>
  <c r="J1037" i="6"/>
  <c r="I1037" i="6"/>
  <c r="H1037" i="6"/>
  <c r="F1037" i="6"/>
  <c r="R1036" i="6"/>
  <c r="Q1036" i="6"/>
  <c r="P1036" i="6"/>
  <c r="L1036" i="6"/>
  <c r="J1036" i="6"/>
  <c r="I1036" i="6"/>
  <c r="R1035" i="6"/>
  <c r="Q1035" i="6"/>
  <c r="P1035" i="6"/>
  <c r="L1035" i="6"/>
  <c r="J1035" i="6"/>
  <c r="I1035" i="6"/>
  <c r="R1034" i="6"/>
  <c r="Q1034" i="6"/>
  <c r="P1034" i="6"/>
  <c r="L1034" i="6"/>
  <c r="J1034" i="6"/>
  <c r="I1034" i="6"/>
  <c r="H1034" i="6"/>
  <c r="F1034" i="6"/>
  <c r="R1033" i="6"/>
  <c r="Q1033" i="6"/>
  <c r="P1033" i="6"/>
  <c r="L1033" i="6"/>
  <c r="J1033" i="6"/>
  <c r="F1033" i="6"/>
  <c r="R1032" i="6"/>
  <c r="Q1032" i="6"/>
  <c r="P1032" i="6"/>
  <c r="L1032" i="6"/>
  <c r="J1032" i="6"/>
  <c r="I1032" i="6"/>
  <c r="F1032" i="6"/>
  <c r="R1031" i="6"/>
  <c r="Q1031" i="6"/>
  <c r="P1031" i="6"/>
  <c r="L1031" i="6"/>
  <c r="J1031" i="6"/>
  <c r="I1031" i="6"/>
  <c r="H1031" i="6"/>
  <c r="F1031" i="6"/>
  <c r="R1030" i="6"/>
  <c r="Q1030" i="6"/>
  <c r="P1030" i="6"/>
  <c r="L1030" i="6"/>
  <c r="J1030" i="6"/>
  <c r="H1030" i="6"/>
  <c r="R1029" i="6"/>
  <c r="Q1029" i="6"/>
  <c r="P1029" i="6"/>
  <c r="L1029" i="6"/>
  <c r="J1029" i="6"/>
  <c r="H1029" i="6"/>
  <c r="R1028" i="6"/>
  <c r="Q1028" i="6"/>
  <c r="P1028" i="6"/>
  <c r="J1028" i="6"/>
  <c r="I1028" i="6"/>
  <c r="H1028" i="6"/>
  <c r="F1028" i="6"/>
  <c r="R1027" i="6"/>
  <c r="Q1027" i="6"/>
  <c r="P1027" i="6"/>
  <c r="L1027" i="6"/>
  <c r="J1027" i="6"/>
  <c r="R1026" i="6"/>
  <c r="Q1026" i="6"/>
  <c r="P1026" i="6"/>
  <c r="L1026" i="6"/>
  <c r="J1026" i="6"/>
  <c r="I1026" i="6"/>
  <c r="H1026" i="6"/>
  <c r="R1025" i="6"/>
  <c r="Q1025" i="6"/>
  <c r="P1025" i="6"/>
  <c r="L1025" i="6"/>
  <c r="J1025" i="6"/>
  <c r="I1025" i="6"/>
  <c r="H1025" i="6"/>
  <c r="F1025" i="6"/>
  <c r="R1024" i="6"/>
  <c r="Q1024" i="6"/>
  <c r="P1024" i="6"/>
  <c r="L1024" i="6"/>
  <c r="J1024" i="6"/>
  <c r="I1024" i="6"/>
  <c r="R1023" i="6"/>
  <c r="Q1023" i="6"/>
  <c r="P1023" i="6"/>
  <c r="L1023" i="6"/>
  <c r="J1023" i="6"/>
  <c r="I1023" i="6"/>
  <c r="R1022" i="6"/>
  <c r="Q1022" i="6"/>
  <c r="P1022" i="6"/>
  <c r="L1022" i="6"/>
  <c r="J1022" i="6"/>
  <c r="I1022" i="6"/>
  <c r="H1022" i="6"/>
  <c r="F1022" i="6"/>
  <c r="R1021" i="6"/>
  <c r="Q1021" i="6"/>
  <c r="P1021" i="6"/>
  <c r="L1021" i="6"/>
  <c r="J1021" i="6"/>
  <c r="F1021" i="6"/>
  <c r="R1020" i="6"/>
  <c r="Q1020" i="6"/>
  <c r="P1020" i="6"/>
  <c r="L1020" i="6"/>
  <c r="J1020" i="6"/>
  <c r="I1020" i="6"/>
  <c r="F1020" i="6"/>
  <c r="R1019" i="6"/>
  <c r="Q1019" i="6"/>
  <c r="P1019" i="6"/>
  <c r="L1019" i="6"/>
  <c r="J1019" i="6"/>
  <c r="I1019" i="6"/>
  <c r="H1019" i="6"/>
  <c r="F1019" i="6"/>
  <c r="R1018" i="6"/>
  <c r="Q1018" i="6"/>
  <c r="P1018" i="6"/>
  <c r="L1018" i="6"/>
  <c r="J1018" i="6"/>
  <c r="H1018" i="6"/>
  <c r="R1017" i="6"/>
  <c r="Q1017" i="6"/>
  <c r="P1017" i="6"/>
  <c r="J1017" i="6"/>
  <c r="H1017" i="6"/>
  <c r="R1016" i="6"/>
  <c r="Q1016" i="6"/>
  <c r="P1016" i="6"/>
  <c r="L1016" i="6"/>
  <c r="J1016" i="6"/>
  <c r="I1016" i="6"/>
  <c r="H1016" i="6"/>
  <c r="F1016" i="6"/>
  <c r="R1015" i="6"/>
  <c r="Q1015" i="6"/>
  <c r="P1015" i="6"/>
  <c r="L1015" i="6"/>
  <c r="J1015" i="6"/>
  <c r="R1014" i="6"/>
  <c r="Q1014" i="6"/>
  <c r="P1014" i="6"/>
  <c r="L1014" i="6"/>
  <c r="J1014" i="6"/>
  <c r="H1014" i="6"/>
  <c r="R1013" i="6"/>
  <c r="Q1013" i="6"/>
  <c r="P1013" i="6"/>
  <c r="L1013" i="6"/>
  <c r="J1013" i="6"/>
  <c r="I1013" i="6"/>
  <c r="H1013" i="6"/>
  <c r="F1013" i="6"/>
  <c r="R1012" i="6"/>
  <c r="Q1012" i="6"/>
  <c r="P1012" i="6"/>
  <c r="L1012" i="6"/>
  <c r="J1012" i="6"/>
  <c r="I1012" i="6"/>
  <c r="R1011" i="6"/>
  <c r="Q1011" i="6"/>
  <c r="P1011" i="6"/>
  <c r="L1011" i="6"/>
  <c r="J1011" i="6"/>
  <c r="I1011" i="6"/>
  <c r="R1010" i="6"/>
  <c r="Q1010" i="6"/>
  <c r="P1010" i="6"/>
  <c r="L1010" i="6"/>
  <c r="J1010" i="6"/>
  <c r="I1010" i="6"/>
  <c r="H1010" i="6"/>
  <c r="F1010" i="6"/>
  <c r="R1009" i="6"/>
  <c r="Q1009" i="6"/>
  <c r="P1009" i="6"/>
  <c r="L1009" i="6"/>
  <c r="J1009" i="6"/>
  <c r="F1009" i="6"/>
  <c r="R1008" i="6"/>
  <c r="Q1008" i="6"/>
  <c r="P1008" i="6"/>
  <c r="L1008" i="6"/>
  <c r="J1008" i="6"/>
  <c r="I1008" i="6"/>
  <c r="H1008" i="6"/>
  <c r="F1008" i="6"/>
  <c r="R1007" i="6"/>
  <c r="Q1007" i="6"/>
  <c r="P1007" i="6"/>
  <c r="L1007" i="6"/>
  <c r="J1007" i="6"/>
  <c r="I1007" i="6"/>
  <c r="H1007" i="6"/>
  <c r="F1007" i="6"/>
  <c r="R1006" i="6"/>
  <c r="Q1006" i="6"/>
  <c r="P1006" i="6"/>
  <c r="L1006" i="6"/>
  <c r="J1006" i="6"/>
  <c r="H1006" i="6"/>
  <c r="R1005" i="6"/>
  <c r="Q1005" i="6"/>
  <c r="P1005" i="6"/>
  <c r="J1005" i="6"/>
  <c r="H1005" i="6"/>
  <c r="R1004" i="6"/>
  <c r="Q1004" i="6"/>
  <c r="P1004" i="6"/>
  <c r="L1004" i="6"/>
  <c r="J1004" i="6"/>
  <c r="I1004" i="6"/>
  <c r="H1004" i="6"/>
  <c r="F1004" i="6"/>
  <c r="R1003" i="6"/>
  <c r="Q1003" i="6"/>
  <c r="P1003" i="6"/>
  <c r="L1003" i="6"/>
  <c r="J1003" i="6"/>
  <c r="I1003" i="6"/>
  <c r="R1002" i="6"/>
  <c r="Q1002" i="6"/>
  <c r="P1002" i="6"/>
  <c r="L1002" i="6"/>
  <c r="J1002" i="6"/>
  <c r="H1002" i="6"/>
  <c r="R1001" i="6"/>
  <c r="Q1001" i="6"/>
  <c r="P1001" i="6"/>
  <c r="L1001" i="6"/>
  <c r="J1001" i="6"/>
  <c r="I1001" i="6"/>
  <c r="H1001" i="6"/>
  <c r="F1001" i="6"/>
  <c r="R1000" i="6"/>
  <c r="Q1000" i="6"/>
  <c r="P1000" i="6"/>
  <c r="L1000" i="6"/>
  <c r="J1000" i="6"/>
  <c r="I1000" i="6"/>
  <c r="R999" i="6"/>
  <c r="Q999" i="6"/>
  <c r="P999" i="6"/>
  <c r="L999" i="6"/>
  <c r="J999" i="6"/>
  <c r="I999" i="6"/>
  <c r="R998" i="6"/>
  <c r="Q998" i="6"/>
  <c r="P998" i="6"/>
  <c r="L998" i="6"/>
  <c r="J998" i="6"/>
  <c r="I998" i="6"/>
  <c r="H998" i="6"/>
  <c r="F998" i="6"/>
  <c r="R997" i="6"/>
  <c r="Q997" i="6"/>
  <c r="P997" i="6"/>
  <c r="L997" i="6"/>
  <c r="J997" i="6"/>
  <c r="F997" i="6"/>
  <c r="R996" i="6"/>
  <c r="Q996" i="6"/>
  <c r="P996" i="6"/>
  <c r="L996" i="6"/>
  <c r="J996" i="6"/>
  <c r="I996" i="6"/>
  <c r="F996" i="6"/>
  <c r="R995" i="6"/>
  <c r="Q995" i="6"/>
  <c r="P995" i="6"/>
  <c r="L995" i="6"/>
  <c r="J995" i="6"/>
  <c r="I995" i="6"/>
  <c r="H995" i="6"/>
  <c r="F995" i="6"/>
  <c r="R994" i="6"/>
  <c r="Q994" i="6"/>
  <c r="P994" i="6"/>
  <c r="L994" i="6"/>
  <c r="J994" i="6"/>
  <c r="H994" i="6"/>
  <c r="R993" i="6"/>
  <c r="Q993" i="6"/>
  <c r="P993" i="6"/>
  <c r="L993" i="6"/>
  <c r="J993" i="6"/>
  <c r="H993" i="6"/>
  <c r="R992" i="6"/>
  <c r="Q992" i="6"/>
  <c r="P992" i="6"/>
  <c r="J992" i="6"/>
  <c r="I992" i="6"/>
  <c r="H992" i="6"/>
  <c r="F992" i="6"/>
  <c r="R991" i="6"/>
  <c r="Q991" i="6"/>
  <c r="P991" i="6"/>
  <c r="L991" i="6"/>
  <c r="J991" i="6"/>
  <c r="R990" i="6"/>
  <c r="Q990" i="6"/>
  <c r="P990" i="6"/>
  <c r="J990" i="6"/>
  <c r="I990" i="6"/>
  <c r="H990" i="6"/>
  <c r="R989" i="6"/>
  <c r="Q989" i="6"/>
  <c r="P989" i="6"/>
  <c r="L989" i="6"/>
  <c r="J989" i="6"/>
  <c r="I989" i="6"/>
  <c r="H989" i="6"/>
  <c r="F989" i="6"/>
  <c r="R988" i="6"/>
  <c r="Q988" i="6"/>
  <c r="P988" i="6"/>
  <c r="L988" i="6"/>
  <c r="J988" i="6"/>
  <c r="I988" i="6"/>
  <c r="R987" i="6"/>
  <c r="Q987" i="6"/>
  <c r="P987" i="6"/>
  <c r="L987" i="6"/>
  <c r="J987" i="6"/>
  <c r="I987" i="6"/>
  <c r="R986" i="6"/>
  <c r="Q986" i="6"/>
  <c r="P986" i="6"/>
  <c r="L986" i="6"/>
  <c r="J986" i="6"/>
  <c r="I986" i="6"/>
  <c r="H986" i="6"/>
  <c r="F986" i="6"/>
  <c r="R985" i="6"/>
  <c r="Q985" i="6"/>
  <c r="P985" i="6"/>
  <c r="L985" i="6"/>
  <c r="J985" i="6"/>
  <c r="H985" i="6"/>
  <c r="F985" i="6"/>
  <c r="R984" i="6"/>
  <c r="Q984" i="6"/>
  <c r="P984" i="6"/>
  <c r="L984" i="6"/>
  <c r="J984" i="6"/>
  <c r="I984" i="6"/>
  <c r="H984" i="6"/>
  <c r="F984" i="6"/>
  <c r="R983" i="6"/>
  <c r="Q983" i="6"/>
  <c r="P983" i="6"/>
  <c r="L983" i="6"/>
  <c r="J983" i="6"/>
  <c r="I983" i="6"/>
  <c r="H983" i="6"/>
  <c r="F983" i="6"/>
  <c r="R982" i="6"/>
  <c r="Q982" i="6"/>
  <c r="P982" i="6"/>
  <c r="L982" i="6"/>
  <c r="J982" i="6"/>
  <c r="H982" i="6"/>
  <c r="R981" i="6"/>
  <c r="Q981" i="6"/>
  <c r="P981" i="6"/>
  <c r="J981" i="6"/>
  <c r="H981" i="6"/>
  <c r="R980" i="6"/>
  <c r="Q980" i="6"/>
  <c r="P980" i="6"/>
  <c r="L980" i="6"/>
  <c r="J980" i="6"/>
  <c r="I980" i="6"/>
  <c r="H980" i="6"/>
  <c r="F980" i="6"/>
  <c r="R979" i="6"/>
  <c r="Q979" i="6"/>
  <c r="P979" i="6"/>
  <c r="L979" i="6"/>
  <c r="J979" i="6"/>
  <c r="R978" i="6"/>
  <c r="Q978" i="6"/>
  <c r="P978" i="6"/>
  <c r="L978" i="6"/>
  <c r="J978" i="6"/>
  <c r="I978" i="6"/>
  <c r="H978" i="6"/>
  <c r="R977" i="6"/>
  <c r="Q977" i="6"/>
  <c r="P977" i="6"/>
  <c r="L977" i="6"/>
  <c r="J977" i="6"/>
  <c r="I977" i="6"/>
  <c r="H977" i="6"/>
  <c r="F977" i="6"/>
  <c r="R976" i="6"/>
  <c r="Q976" i="6"/>
  <c r="P976" i="6"/>
  <c r="L976" i="6"/>
  <c r="J976" i="6"/>
  <c r="I976" i="6"/>
  <c r="R975" i="6"/>
  <c r="Q975" i="6"/>
  <c r="P975" i="6"/>
  <c r="L975" i="6"/>
  <c r="J975" i="6"/>
  <c r="I975" i="6"/>
  <c r="R974" i="6"/>
  <c r="Q974" i="6"/>
  <c r="P974" i="6"/>
  <c r="L974" i="6"/>
  <c r="J974" i="6"/>
  <c r="I974" i="6"/>
  <c r="H974" i="6"/>
  <c r="F974" i="6"/>
  <c r="R973" i="6"/>
  <c r="Q973" i="6"/>
  <c r="P973" i="6"/>
  <c r="L973" i="6"/>
  <c r="J973" i="6"/>
  <c r="H973" i="6"/>
  <c r="F973" i="6"/>
  <c r="R972" i="6"/>
  <c r="Q972" i="6"/>
  <c r="P972" i="6"/>
  <c r="L972" i="6"/>
  <c r="J972" i="6"/>
  <c r="I972" i="6"/>
  <c r="F972" i="6"/>
  <c r="R971" i="6"/>
  <c r="Q971" i="6"/>
  <c r="P971" i="6"/>
  <c r="L971" i="6"/>
  <c r="J971" i="6"/>
  <c r="I971" i="6"/>
  <c r="H971" i="6"/>
  <c r="F971" i="6"/>
  <c r="R970" i="6"/>
  <c r="Q970" i="6"/>
  <c r="P970" i="6"/>
  <c r="L970" i="6"/>
  <c r="J970" i="6"/>
  <c r="H970" i="6"/>
  <c r="R969" i="6"/>
  <c r="Q969" i="6"/>
  <c r="P969" i="6"/>
  <c r="J969" i="6"/>
  <c r="H969" i="6"/>
  <c r="R968" i="6"/>
  <c r="Q968" i="6"/>
  <c r="P968" i="6"/>
  <c r="L968" i="6"/>
  <c r="J968" i="6"/>
  <c r="I968" i="6"/>
  <c r="H968" i="6"/>
  <c r="F968" i="6"/>
  <c r="R967" i="6"/>
  <c r="Q967" i="6"/>
  <c r="P967" i="6"/>
  <c r="L967" i="6"/>
  <c r="J967" i="6"/>
  <c r="R966" i="6"/>
  <c r="Q966" i="6"/>
  <c r="P966" i="6"/>
  <c r="L966" i="6"/>
  <c r="J966" i="6"/>
  <c r="H966" i="6"/>
  <c r="R965" i="6"/>
  <c r="Q965" i="6"/>
  <c r="P965" i="6"/>
  <c r="L965" i="6"/>
  <c r="J965" i="6"/>
  <c r="I965" i="6"/>
  <c r="H965" i="6"/>
  <c r="F965" i="6"/>
  <c r="R964" i="6"/>
  <c r="Q964" i="6"/>
  <c r="P964" i="6"/>
  <c r="L964" i="6"/>
  <c r="J964" i="6"/>
  <c r="I964" i="6"/>
  <c r="R963" i="6"/>
  <c r="Q963" i="6"/>
  <c r="P963" i="6"/>
  <c r="L963" i="6"/>
  <c r="J963" i="6"/>
  <c r="I963" i="6"/>
  <c r="R962" i="6"/>
  <c r="Q962" i="6"/>
  <c r="P962" i="6"/>
  <c r="L962" i="6"/>
  <c r="J962" i="6"/>
  <c r="I962" i="6"/>
  <c r="H962" i="6"/>
  <c r="F962" i="6"/>
  <c r="R961" i="6"/>
  <c r="Q961" i="6"/>
  <c r="P961" i="6"/>
  <c r="L961" i="6"/>
  <c r="J961" i="6"/>
  <c r="F961" i="6"/>
  <c r="R960" i="6"/>
  <c r="Q960" i="6"/>
  <c r="P960" i="6"/>
  <c r="L960" i="6"/>
  <c r="J960" i="6"/>
  <c r="I960" i="6"/>
  <c r="H960" i="6"/>
  <c r="F960" i="6"/>
  <c r="R959" i="6"/>
  <c r="Q959" i="6"/>
  <c r="P959" i="6"/>
  <c r="L959" i="6"/>
  <c r="J959" i="6"/>
  <c r="I959" i="6"/>
  <c r="H959" i="6"/>
  <c r="F959" i="6"/>
  <c r="R958" i="6"/>
  <c r="Q958" i="6"/>
  <c r="P958" i="6"/>
  <c r="L958" i="6"/>
  <c r="J958" i="6"/>
  <c r="H958" i="6"/>
  <c r="R957" i="6"/>
  <c r="Q957" i="6"/>
  <c r="P957" i="6"/>
  <c r="J957" i="6"/>
  <c r="H957" i="6"/>
  <c r="R956" i="6"/>
  <c r="Q956" i="6"/>
  <c r="P956" i="6"/>
  <c r="L956" i="6"/>
  <c r="J956" i="6"/>
  <c r="I956" i="6"/>
  <c r="H956" i="6"/>
  <c r="F956" i="6"/>
  <c r="R955" i="6"/>
  <c r="Q955" i="6"/>
  <c r="P955" i="6"/>
  <c r="L955" i="6"/>
  <c r="J955" i="6"/>
  <c r="R954" i="6"/>
  <c r="Q954" i="6"/>
  <c r="P954" i="6"/>
  <c r="L954" i="6"/>
  <c r="J954" i="6"/>
  <c r="I954" i="6"/>
  <c r="H954" i="6"/>
  <c r="R953" i="6"/>
  <c r="Q953" i="6"/>
  <c r="P953" i="6"/>
  <c r="L953" i="6"/>
  <c r="J953" i="6"/>
  <c r="I953" i="6"/>
  <c r="H953" i="6"/>
  <c r="F953" i="6"/>
  <c r="R952" i="6"/>
  <c r="Q952" i="6"/>
  <c r="P952" i="6"/>
  <c r="L952" i="6"/>
  <c r="J952" i="6"/>
  <c r="I952" i="6"/>
  <c r="R951" i="6"/>
  <c r="Q951" i="6"/>
  <c r="P951" i="6"/>
  <c r="L951" i="6"/>
  <c r="J951" i="6"/>
  <c r="I951" i="6"/>
  <c r="R950" i="6"/>
  <c r="Q950" i="6"/>
  <c r="P950" i="6"/>
  <c r="L950" i="6"/>
  <c r="J950" i="6"/>
  <c r="I950" i="6"/>
  <c r="H950" i="6"/>
  <c r="F950" i="6"/>
  <c r="R949" i="6"/>
  <c r="Q949" i="6"/>
  <c r="P949" i="6"/>
  <c r="L949" i="6"/>
  <c r="J949" i="6"/>
  <c r="F949" i="6"/>
  <c r="R948" i="6"/>
  <c r="Q948" i="6"/>
  <c r="P948" i="6"/>
  <c r="L948" i="6"/>
  <c r="J948" i="6"/>
  <c r="I948" i="6"/>
  <c r="F948" i="6"/>
  <c r="R947" i="6"/>
  <c r="Q947" i="6"/>
  <c r="P947" i="6"/>
  <c r="L947" i="6"/>
  <c r="J947" i="6"/>
  <c r="I947" i="6"/>
  <c r="H947" i="6"/>
  <c r="F947" i="6"/>
  <c r="R946" i="6"/>
  <c r="Q946" i="6"/>
  <c r="P946" i="6"/>
  <c r="L946" i="6"/>
  <c r="J946" i="6"/>
  <c r="H946" i="6"/>
  <c r="R945" i="6"/>
  <c r="Q945" i="6"/>
  <c r="P945" i="6"/>
  <c r="L945" i="6"/>
  <c r="J945" i="6"/>
  <c r="H945" i="6"/>
  <c r="R944" i="6"/>
  <c r="Q944" i="6"/>
  <c r="P944" i="6"/>
  <c r="J944" i="6"/>
  <c r="I944" i="6"/>
  <c r="H944" i="6"/>
  <c r="F944" i="6"/>
  <c r="R943" i="6"/>
  <c r="Q943" i="6"/>
  <c r="P943" i="6"/>
  <c r="L943" i="6"/>
  <c r="J943" i="6"/>
  <c r="R942" i="6"/>
  <c r="Q942" i="6"/>
  <c r="P942" i="6"/>
  <c r="L942" i="6"/>
  <c r="J942" i="6"/>
  <c r="I942" i="6"/>
  <c r="H942" i="6"/>
  <c r="R941" i="6"/>
  <c r="Q941" i="6"/>
  <c r="P941" i="6"/>
  <c r="L941" i="6"/>
  <c r="J941" i="6"/>
  <c r="I941" i="6"/>
  <c r="H941" i="6"/>
  <c r="F941" i="6"/>
  <c r="R940" i="6"/>
  <c r="Q940" i="6"/>
  <c r="P940" i="6"/>
  <c r="L940" i="6"/>
  <c r="J940" i="6"/>
  <c r="I940" i="6"/>
  <c r="R939" i="6"/>
  <c r="Q939" i="6"/>
  <c r="P939" i="6"/>
  <c r="L939" i="6"/>
  <c r="J939" i="6"/>
  <c r="I939" i="6"/>
  <c r="R938" i="6"/>
  <c r="Q938" i="6"/>
  <c r="P938" i="6"/>
  <c r="L938" i="6"/>
  <c r="J938" i="6"/>
  <c r="I938" i="6"/>
  <c r="H938" i="6"/>
  <c r="F938" i="6"/>
  <c r="R937" i="6"/>
  <c r="Q937" i="6"/>
  <c r="P937" i="6"/>
  <c r="L937" i="6"/>
  <c r="J937" i="6"/>
  <c r="F937" i="6"/>
  <c r="R936" i="6"/>
  <c r="Q936" i="6"/>
  <c r="P936" i="6"/>
  <c r="L936" i="6"/>
  <c r="J936" i="6"/>
  <c r="I936" i="6"/>
  <c r="H936" i="6"/>
  <c r="F936" i="6"/>
  <c r="R935" i="6"/>
  <c r="Q935" i="6"/>
  <c r="P935" i="6"/>
  <c r="J935" i="6"/>
  <c r="H935" i="6"/>
  <c r="F935" i="6"/>
  <c r="R934" i="6"/>
  <c r="Q934" i="6"/>
  <c r="P934" i="6"/>
  <c r="J934" i="6"/>
  <c r="I934" i="6"/>
  <c r="H934" i="6"/>
  <c r="F934" i="6"/>
  <c r="R933" i="6"/>
  <c r="Q933" i="6"/>
  <c r="P933" i="6"/>
  <c r="L933" i="6"/>
  <c r="J933" i="6"/>
  <c r="R932" i="6"/>
  <c r="Q932" i="6"/>
  <c r="P932" i="6"/>
  <c r="J932" i="6"/>
  <c r="I932" i="6"/>
  <c r="H932" i="6"/>
  <c r="R931" i="6"/>
  <c r="Q931" i="6"/>
  <c r="P931" i="6"/>
  <c r="J931" i="6"/>
  <c r="I931" i="6"/>
  <c r="H931" i="6"/>
  <c r="F931" i="6"/>
  <c r="R930" i="6"/>
  <c r="Q930" i="6"/>
  <c r="P930" i="6"/>
  <c r="L930" i="6"/>
  <c r="J930" i="6"/>
  <c r="I930" i="6"/>
  <c r="R929" i="6"/>
  <c r="Q929" i="6"/>
  <c r="P929" i="6"/>
  <c r="L929" i="6"/>
  <c r="J929" i="6"/>
  <c r="I929" i="6"/>
  <c r="R928" i="6"/>
  <c r="Q928" i="6"/>
  <c r="P928" i="6"/>
  <c r="L928" i="6"/>
  <c r="J928" i="6"/>
  <c r="I928" i="6"/>
  <c r="H928" i="6"/>
  <c r="F928" i="6"/>
  <c r="R927" i="6"/>
  <c r="Q927" i="6"/>
  <c r="P927" i="6"/>
  <c r="L927" i="6"/>
  <c r="J927" i="6"/>
  <c r="F927" i="6"/>
  <c r="R926" i="6"/>
  <c r="Q926" i="6"/>
  <c r="P926" i="6"/>
  <c r="L926" i="6"/>
  <c r="J926" i="6"/>
  <c r="I926" i="6"/>
  <c r="H926" i="6"/>
  <c r="F926" i="6"/>
  <c r="R925" i="6"/>
  <c r="Q925" i="6"/>
  <c r="P925" i="6"/>
  <c r="L925" i="6"/>
  <c r="J925" i="6"/>
  <c r="I925" i="6"/>
  <c r="H925" i="6"/>
  <c r="F925" i="6"/>
  <c r="R924" i="6"/>
  <c r="Q924" i="6"/>
  <c r="P924" i="6"/>
  <c r="L924" i="6"/>
  <c r="J924" i="6"/>
  <c r="H924" i="6"/>
  <c r="R923" i="6"/>
  <c r="Q923" i="6"/>
  <c r="P923" i="6"/>
  <c r="L923" i="6"/>
  <c r="J923" i="6"/>
  <c r="H923" i="6"/>
  <c r="F923" i="6"/>
  <c r="R922" i="6"/>
  <c r="Q922" i="6"/>
  <c r="P922" i="6"/>
  <c r="J922" i="6"/>
  <c r="I922" i="6"/>
  <c r="H922" i="6"/>
  <c r="F922" i="6"/>
  <c r="R921" i="6"/>
  <c r="Q921" i="6"/>
  <c r="P921" i="6"/>
  <c r="L921" i="6"/>
  <c r="J921" i="6"/>
  <c r="I921" i="6"/>
  <c r="R920" i="6"/>
  <c r="Q920" i="6"/>
  <c r="P920" i="6"/>
  <c r="L920" i="6"/>
  <c r="J920" i="6"/>
  <c r="I920" i="6"/>
  <c r="H920" i="6"/>
  <c r="R919" i="6"/>
  <c r="Q919" i="6"/>
  <c r="P919" i="6"/>
  <c r="J919" i="6"/>
  <c r="I919" i="6"/>
  <c r="H919" i="6"/>
  <c r="F919" i="6"/>
  <c r="R918" i="6"/>
  <c r="Q918" i="6"/>
  <c r="P918" i="6"/>
  <c r="L918" i="6"/>
  <c r="J918" i="6"/>
  <c r="I918" i="6"/>
  <c r="R917" i="6"/>
  <c r="Q917" i="6"/>
  <c r="P917" i="6"/>
  <c r="L917" i="6"/>
  <c r="J917" i="6"/>
  <c r="I917" i="6"/>
  <c r="R916" i="6"/>
  <c r="Q916" i="6"/>
  <c r="P916" i="6"/>
  <c r="L916" i="6"/>
  <c r="J916" i="6"/>
  <c r="I916" i="6"/>
  <c r="H916" i="6"/>
  <c r="F916" i="6"/>
  <c r="R915" i="6"/>
  <c r="Q915" i="6"/>
  <c r="P915" i="6"/>
  <c r="L915" i="6"/>
  <c r="J915" i="6"/>
  <c r="F915" i="6"/>
  <c r="R914" i="6"/>
  <c r="Q914" i="6"/>
  <c r="P914" i="6"/>
  <c r="L914" i="6"/>
  <c r="J914" i="6"/>
  <c r="I914" i="6"/>
  <c r="F914" i="6"/>
  <c r="R913" i="6"/>
  <c r="Q913" i="6"/>
  <c r="P913" i="6"/>
  <c r="L913" i="6"/>
  <c r="J913" i="6"/>
  <c r="I913" i="6"/>
  <c r="H913" i="6"/>
  <c r="F913" i="6"/>
  <c r="R912" i="6"/>
  <c r="Q912" i="6"/>
  <c r="P912" i="6"/>
  <c r="L912" i="6"/>
  <c r="J912" i="6"/>
  <c r="H912" i="6"/>
  <c r="R911" i="6"/>
  <c r="Q911" i="6"/>
  <c r="P911" i="6"/>
  <c r="L911" i="6"/>
  <c r="J911" i="6"/>
  <c r="H911" i="6"/>
  <c r="F911" i="6"/>
  <c r="R910" i="6"/>
  <c r="Q910" i="6"/>
  <c r="P910" i="6"/>
  <c r="J910" i="6"/>
  <c r="I910" i="6"/>
  <c r="H910" i="6"/>
  <c r="F910" i="6"/>
  <c r="R909" i="6"/>
  <c r="Q909" i="6"/>
  <c r="P909" i="6"/>
  <c r="L909" i="6"/>
  <c r="J909" i="6"/>
  <c r="R908" i="6"/>
  <c r="Q908" i="6"/>
  <c r="P908" i="6"/>
  <c r="L908" i="6"/>
  <c r="J908" i="6"/>
  <c r="I908" i="6"/>
  <c r="H908" i="6"/>
  <c r="R907" i="6"/>
  <c r="Q907" i="6"/>
  <c r="P907" i="6"/>
  <c r="J907" i="6"/>
  <c r="I907" i="6"/>
  <c r="H907" i="6"/>
  <c r="F907" i="6"/>
  <c r="R906" i="6"/>
  <c r="Q906" i="6"/>
  <c r="P906" i="6"/>
  <c r="L906" i="6"/>
  <c r="J906" i="6"/>
  <c r="I906" i="6"/>
  <c r="R905" i="6"/>
  <c r="Q905" i="6"/>
  <c r="P905" i="6"/>
  <c r="L905" i="6"/>
  <c r="J905" i="6"/>
  <c r="I905" i="6"/>
  <c r="R904" i="6"/>
  <c r="Q904" i="6"/>
  <c r="P904" i="6"/>
  <c r="L904" i="6"/>
  <c r="J904" i="6"/>
  <c r="I904" i="6"/>
  <c r="H904" i="6"/>
  <c r="F904" i="6"/>
  <c r="R903" i="6"/>
  <c r="Q903" i="6"/>
  <c r="P903" i="6"/>
  <c r="L903" i="6"/>
  <c r="J903" i="6"/>
  <c r="I903" i="6"/>
  <c r="F903" i="6"/>
  <c r="R902" i="6"/>
  <c r="Q902" i="6"/>
  <c r="P902" i="6"/>
  <c r="L902" i="6"/>
  <c r="J902" i="6"/>
  <c r="I902" i="6"/>
  <c r="H902" i="6"/>
  <c r="F902" i="6"/>
  <c r="R901" i="6"/>
  <c r="Q901" i="6"/>
  <c r="P901" i="6"/>
  <c r="L901" i="6"/>
  <c r="J901" i="6"/>
  <c r="I901" i="6"/>
  <c r="H901" i="6"/>
  <c r="F901" i="6"/>
  <c r="R900" i="6"/>
  <c r="Q900" i="6"/>
  <c r="P900" i="6"/>
  <c r="L900" i="6"/>
  <c r="J900" i="6"/>
  <c r="I900" i="6"/>
  <c r="H900" i="6"/>
  <c r="R899" i="6"/>
  <c r="Q899" i="6"/>
  <c r="P899" i="6"/>
  <c r="J899" i="6"/>
  <c r="H899" i="6"/>
  <c r="F899" i="6"/>
  <c r="R898" i="6"/>
  <c r="Q898" i="6"/>
  <c r="P898" i="6"/>
  <c r="J898" i="6"/>
  <c r="I898" i="6"/>
  <c r="H898" i="6"/>
  <c r="F898" i="6"/>
  <c r="R897" i="6"/>
  <c r="Q897" i="6"/>
  <c r="P897" i="6"/>
  <c r="L897" i="6"/>
  <c r="J897" i="6"/>
  <c r="R896" i="6"/>
  <c r="Q896" i="6"/>
  <c r="P896" i="6"/>
  <c r="L896" i="6"/>
  <c r="J896" i="6"/>
  <c r="I896" i="6"/>
  <c r="H896" i="6"/>
  <c r="R895" i="6"/>
  <c r="Q895" i="6"/>
  <c r="P895" i="6"/>
  <c r="J895" i="6"/>
  <c r="I895" i="6"/>
  <c r="H895" i="6"/>
  <c r="F895" i="6"/>
  <c r="R894" i="6"/>
  <c r="Q894" i="6"/>
  <c r="P894" i="6"/>
  <c r="L894" i="6"/>
  <c r="J894" i="6"/>
  <c r="I894" i="6"/>
  <c r="R893" i="6"/>
  <c r="Q893" i="6"/>
  <c r="P893" i="6"/>
  <c r="L893" i="6"/>
  <c r="J893" i="6"/>
  <c r="I893" i="6"/>
  <c r="R892" i="6"/>
  <c r="Q892" i="6"/>
  <c r="P892" i="6"/>
  <c r="L892" i="6"/>
  <c r="J892" i="6"/>
  <c r="I892" i="6"/>
  <c r="H892" i="6"/>
  <c r="F892" i="6"/>
  <c r="R891" i="6"/>
  <c r="Q891" i="6"/>
  <c r="P891" i="6"/>
  <c r="L891" i="6"/>
  <c r="J891" i="6"/>
  <c r="F891" i="6"/>
  <c r="R890" i="6"/>
  <c r="Q890" i="6"/>
  <c r="P890" i="6"/>
  <c r="L890" i="6"/>
  <c r="J890" i="6"/>
  <c r="I890" i="6"/>
  <c r="H890" i="6"/>
  <c r="F890" i="6"/>
  <c r="R889" i="6"/>
  <c r="Q889" i="6"/>
  <c r="P889" i="6"/>
  <c r="L889" i="6"/>
  <c r="J889" i="6"/>
  <c r="I889" i="6"/>
  <c r="H889" i="6"/>
  <c r="F889" i="6"/>
  <c r="R888" i="6"/>
  <c r="Q888" i="6"/>
  <c r="P888" i="6"/>
  <c r="L888" i="6"/>
  <c r="J888" i="6"/>
  <c r="H888" i="6"/>
  <c r="F888" i="6"/>
  <c r="R887" i="6"/>
  <c r="Q887" i="6"/>
  <c r="P887" i="6"/>
  <c r="L887" i="6"/>
  <c r="J887" i="6"/>
  <c r="H887" i="6"/>
  <c r="F887" i="6"/>
  <c r="R886" i="6"/>
  <c r="Q886" i="6"/>
  <c r="P886" i="6"/>
  <c r="L886" i="6"/>
  <c r="J886" i="6"/>
  <c r="I886" i="6"/>
  <c r="H886" i="6"/>
  <c r="F886" i="6"/>
  <c r="R885" i="6"/>
  <c r="Q885" i="6"/>
  <c r="P885" i="6"/>
  <c r="L885" i="6"/>
  <c r="J885" i="6"/>
  <c r="R884" i="6"/>
  <c r="Q884" i="6"/>
  <c r="P884" i="6"/>
  <c r="L884" i="6"/>
  <c r="J884" i="6"/>
  <c r="I884" i="6"/>
  <c r="H884" i="6"/>
  <c r="R883" i="6"/>
  <c r="Q883" i="6"/>
  <c r="P883" i="6"/>
  <c r="L883" i="6"/>
  <c r="J883" i="6"/>
  <c r="I883" i="6"/>
  <c r="H883" i="6"/>
  <c r="F883" i="6"/>
  <c r="R882" i="6"/>
  <c r="Q882" i="6"/>
  <c r="P882" i="6"/>
  <c r="L882" i="6"/>
  <c r="J882" i="6"/>
  <c r="I882" i="6"/>
  <c r="R881" i="6"/>
  <c r="Q881" i="6"/>
  <c r="P881" i="6"/>
  <c r="L881" i="6"/>
  <c r="J881" i="6"/>
  <c r="I881" i="6"/>
  <c r="H881" i="6"/>
  <c r="R880" i="6"/>
  <c r="Q880" i="6"/>
  <c r="P880" i="6"/>
  <c r="L880" i="6"/>
  <c r="J880" i="6"/>
  <c r="I880" i="6"/>
  <c r="H880" i="6"/>
  <c r="F880" i="6"/>
  <c r="R879" i="6"/>
  <c r="Q879" i="6"/>
  <c r="P879" i="6"/>
  <c r="L879" i="6"/>
  <c r="J879" i="6"/>
  <c r="F879" i="6"/>
  <c r="R878" i="6"/>
  <c r="Q878" i="6"/>
  <c r="P878" i="6"/>
  <c r="L878" i="6"/>
  <c r="J878" i="6"/>
  <c r="I878" i="6"/>
  <c r="H878" i="6"/>
  <c r="F878" i="6"/>
  <c r="R877" i="6"/>
  <c r="Q877" i="6"/>
  <c r="P877" i="6"/>
  <c r="L877" i="6"/>
  <c r="J877" i="6"/>
  <c r="I877" i="6"/>
  <c r="H877" i="6"/>
  <c r="F877" i="6"/>
  <c r="R876" i="6"/>
  <c r="Q876" i="6"/>
  <c r="P876" i="6"/>
  <c r="L876" i="6"/>
  <c r="J876" i="6"/>
  <c r="H876" i="6"/>
  <c r="R875" i="6"/>
  <c r="Q875" i="6"/>
  <c r="P875" i="6"/>
  <c r="L875" i="6"/>
  <c r="J875" i="6"/>
  <c r="H875" i="6"/>
  <c r="F875" i="6"/>
  <c r="R874" i="6"/>
  <c r="Q874" i="6"/>
  <c r="P874" i="6"/>
  <c r="L874" i="6"/>
  <c r="J874" i="6"/>
  <c r="I874" i="6"/>
  <c r="H874" i="6"/>
  <c r="F874" i="6"/>
  <c r="R873" i="6"/>
  <c r="Q873" i="6"/>
  <c r="P873" i="6"/>
  <c r="L873" i="6"/>
  <c r="J873" i="6"/>
  <c r="R872" i="6"/>
  <c r="Q872" i="6"/>
  <c r="P872" i="6"/>
  <c r="L872" i="6"/>
  <c r="J872" i="6"/>
  <c r="I872" i="6"/>
  <c r="H872" i="6"/>
  <c r="R871" i="6"/>
  <c r="Q871" i="6"/>
  <c r="P871" i="6"/>
  <c r="L871" i="6"/>
  <c r="J871" i="6"/>
  <c r="I871" i="6"/>
  <c r="H871" i="6"/>
  <c r="F871" i="6"/>
  <c r="R870" i="6"/>
  <c r="Q870" i="6"/>
  <c r="P870" i="6"/>
  <c r="L870" i="6"/>
  <c r="J870" i="6"/>
  <c r="I870" i="6"/>
  <c r="R869" i="6"/>
  <c r="Q869" i="6"/>
  <c r="P869" i="6"/>
  <c r="L869" i="6"/>
  <c r="J869" i="6"/>
  <c r="I869" i="6"/>
  <c r="R868" i="6"/>
  <c r="Q868" i="6"/>
  <c r="P868" i="6"/>
  <c r="L868" i="6"/>
  <c r="J868" i="6"/>
  <c r="I868" i="6"/>
  <c r="H868" i="6"/>
  <c r="F868" i="6"/>
  <c r="R867" i="6"/>
  <c r="Q867" i="6"/>
  <c r="P867" i="6"/>
  <c r="L867" i="6"/>
  <c r="J867" i="6"/>
  <c r="F867" i="6"/>
  <c r="R866" i="6"/>
  <c r="Q866" i="6"/>
  <c r="P866" i="6"/>
  <c r="L866" i="6"/>
  <c r="J866" i="6"/>
  <c r="I866" i="6"/>
  <c r="H866" i="6"/>
  <c r="F866" i="6"/>
  <c r="R865" i="6"/>
  <c r="Q865" i="6"/>
  <c r="P865" i="6"/>
  <c r="L865" i="6"/>
  <c r="J865" i="6"/>
  <c r="I865" i="6"/>
  <c r="H865" i="6"/>
  <c r="F865" i="6"/>
  <c r="R864" i="6"/>
  <c r="Q864" i="6"/>
  <c r="P864" i="6"/>
  <c r="L864" i="6"/>
  <c r="J864" i="6"/>
  <c r="H864" i="6"/>
  <c r="R863" i="6"/>
  <c r="Q863" i="6"/>
  <c r="P863" i="6"/>
  <c r="L863" i="6"/>
  <c r="J863" i="6"/>
  <c r="H863" i="6"/>
  <c r="F863" i="6"/>
  <c r="R862" i="6"/>
  <c r="Q862" i="6"/>
  <c r="P862" i="6"/>
  <c r="L862" i="6"/>
  <c r="J862" i="6"/>
  <c r="I862" i="6"/>
  <c r="H862" i="6"/>
  <c r="F862" i="6"/>
  <c r="R861" i="6"/>
  <c r="Q861" i="6"/>
  <c r="P861" i="6"/>
  <c r="L861" i="6"/>
  <c r="J861" i="6"/>
  <c r="R860" i="6"/>
  <c r="Q860" i="6"/>
  <c r="P860" i="6"/>
  <c r="L860" i="6"/>
  <c r="J860" i="6"/>
  <c r="I860" i="6"/>
  <c r="H860" i="6"/>
  <c r="R859" i="6"/>
  <c r="Q859" i="6"/>
  <c r="P859" i="6"/>
  <c r="L859" i="6"/>
  <c r="J859" i="6"/>
  <c r="I859" i="6"/>
  <c r="H859" i="6"/>
  <c r="F859" i="6"/>
  <c r="R858" i="6"/>
  <c r="Q858" i="6"/>
  <c r="P858" i="6"/>
  <c r="L858" i="6"/>
  <c r="J858" i="6"/>
  <c r="I858" i="6"/>
  <c r="R857" i="6"/>
  <c r="Q857" i="6"/>
  <c r="P857" i="6"/>
  <c r="L857" i="6"/>
  <c r="J857" i="6"/>
  <c r="I857" i="6"/>
  <c r="R856" i="6"/>
  <c r="Q856" i="6"/>
  <c r="P856" i="6"/>
  <c r="L856" i="6"/>
  <c r="J856" i="6"/>
  <c r="I856" i="6"/>
  <c r="H856" i="6"/>
  <c r="F856" i="6"/>
  <c r="R855" i="6"/>
  <c r="Q855" i="6"/>
  <c r="P855" i="6"/>
  <c r="L855" i="6"/>
  <c r="J855" i="6"/>
  <c r="F855" i="6"/>
  <c r="R854" i="6"/>
  <c r="Q854" i="6"/>
  <c r="P854" i="6"/>
  <c r="L854" i="6"/>
  <c r="J854" i="6"/>
  <c r="I854" i="6"/>
  <c r="H854" i="6"/>
  <c r="F854" i="6"/>
  <c r="R853" i="6"/>
  <c r="Q853" i="6"/>
  <c r="P853" i="6"/>
  <c r="L853" i="6"/>
  <c r="J853" i="6"/>
  <c r="I853" i="6"/>
  <c r="H853" i="6"/>
  <c r="F853" i="6"/>
  <c r="R852" i="6"/>
  <c r="Q852" i="6"/>
  <c r="P852" i="6"/>
  <c r="L852" i="6"/>
  <c r="J852" i="6"/>
  <c r="H852" i="6"/>
  <c r="R851" i="6"/>
  <c r="Q851" i="6"/>
  <c r="P851" i="6"/>
  <c r="L851" i="6"/>
  <c r="J851" i="6"/>
  <c r="H851" i="6"/>
  <c r="F851" i="6"/>
  <c r="R850" i="6"/>
  <c r="Q850" i="6"/>
  <c r="P850" i="6"/>
  <c r="L850" i="6"/>
  <c r="J850" i="6"/>
  <c r="I850" i="6"/>
  <c r="H850" i="6"/>
  <c r="F850" i="6"/>
  <c r="R849" i="6"/>
  <c r="Q849" i="6"/>
  <c r="P849" i="6"/>
  <c r="L849" i="6"/>
  <c r="J849" i="6"/>
  <c r="R848" i="6"/>
  <c r="Q848" i="6"/>
  <c r="P848" i="6"/>
  <c r="L848" i="6"/>
  <c r="J848" i="6"/>
  <c r="I848" i="6"/>
  <c r="H848" i="6"/>
  <c r="R847" i="6"/>
  <c r="Q847" i="6"/>
  <c r="P847" i="6"/>
  <c r="L847" i="6"/>
  <c r="J847" i="6"/>
  <c r="I847" i="6"/>
  <c r="H847" i="6"/>
  <c r="F847" i="6"/>
  <c r="R846" i="6"/>
  <c r="Q846" i="6"/>
  <c r="P846" i="6"/>
  <c r="L846" i="6"/>
  <c r="J846" i="6"/>
  <c r="I846" i="6"/>
  <c r="F846" i="6"/>
  <c r="R845" i="6"/>
  <c r="Q845" i="6"/>
  <c r="P845" i="6"/>
  <c r="L845" i="6"/>
  <c r="J845" i="6"/>
  <c r="I845" i="6"/>
  <c r="R844" i="6"/>
  <c r="Q844" i="6"/>
  <c r="P844" i="6"/>
  <c r="L844" i="6"/>
  <c r="J844" i="6"/>
  <c r="I844" i="6"/>
  <c r="H844" i="6"/>
  <c r="F844" i="6"/>
  <c r="R843" i="6"/>
  <c r="Q843" i="6"/>
  <c r="P843" i="6"/>
  <c r="L843" i="6"/>
  <c r="J843" i="6"/>
  <c r="F843" i="6"/>
  <c r="R842" i="6"/>
  <c r="Q842" i="6"/>
  <c r="P842" i="6"/>
  <c r="L842" i="6"/>
  <c r="J842" i="6"/>
  <c r="I842" i="6"/>
  <c r="H842" i="6"/>
  <c r="F842" i="6"/>
  <c r="R841" i="6"/>
  <c r="Q841" i="6"/>
  <c r="P841" i="6"/>
  <c r="L841" i="6"/>
  <c r="J841" i="6"/>
  <c r="I841" i="6"/>
  <c r="H841" i="6"/>
  <c r="F841" i="6"/>
  <c r="R840" i="6"/>
  <c r="Q840" i="6"/>
  <c r="P840" i="6"/>
  <c r="L840" i="6"/>
  <c r="J840" i="6"/>
  <c r="H840" i="6"/>
  <c r="R839" i="6"/>
  <c r="Q839" i="6"/>
  <c r="P839" i="6"/>
  <c r="L839" i="6"/>
  <c r="J839" i="6"/>
  <c r="H839" i="6"/>
  <c r="F839" i="6"/>
  <c r="R838" i="6"/>
  <c r="Q838" i="6"/>
  <c r="P838" i="6"/>
  <c r="L838" i="6"/>
  <c r="J838" i="6"/>
  <c r="I838" i="6"/>
  <c r="H838" i="6"/>
  <c r="F838" i="6"/>
  <c r="R837" i="6"/>
  <c r="Q837" i="6"/>
  <c r="P837" i="6"/>
  <c r="L837" i="6"/>
  <c r="J837" i="6"/>
  <c r="R836" i="6"/>
  <c r="Q836" i="6"/>
  <c r="P836" i="6"/>
  <c r="L836" i="6"/>
  <c r="J836" i="6"/>
  <c r="I836" i="6"/>
  <c r="H836" i="6"/>
  <c r="R835" i="6"/>
  <c r="Q835" i="6"/>
  <c r="P835" i="6"/>
  <c r="L835" i="6"/>
  <c r="J835" i="6"/>
  <c r="I835" i="6"/>
  <c r="H835" i="6"/>
  <c r="F835" i="6"/>
  <c r="R834" i="6"/>
  <c r="Q834" i="6"/>
  <c r="P834" i="6"/>
  <c r="L834" i="6"/>
  <c r="J834" i="6"/>
  <c r="I834" i="6"/>
  <c r="R833" i="6"/>
  <c r="Q833" i="6"/>
  <c r="P833" i="6"/>
  <c r="L833" i="6"/>
  <c r="J833" i="6"/>
  <c r="I833" i="6"/>
  <c r="R832" i="6"/>
  <c r="Q832" i="6"/>
  <c r="P832" i="6"/>
  <c r="L832" i="6"/>
  <c r="J832" i="6"/>
  <c r="I832" i="6"/>
  <c r="H832" i="6"/>
  <c r="F832" i="6"/>
  <c r="R831" i="6"/>
  <c r="Q831" i="6"/>
  <c r="P831" i="6"/>
  <c r="L831" i="6"/>
  <c r="J831" i="6"/>
  <c r="F831" i="6"/>
  <c r="R830" i="6"/>
  <c r="Q830" i="6"/>
  <c r="P830" i="6"/>
  <c r="L830" i="6"/>
  <c r="J830" i="6"/>
  <c r="I830" i="6"/>
  <c r="H830" i="6"/>
  <c r="F830" i="6"/>
  <c r="R829" i="6"/>
  <c r="Q829" i="6"/>
  <c r="P829" i="6"/>
  <c r="L829" i="6"/>
  <c r="J829" i="6"/>
  <c r="I829" i="6"/>
  <c r="H829" i="6"/>
  <c r="F829" i="6"/>
  <c r="R828" i="6"/>
  <c r="Q828" i="6"/>
  <c r="P828" i="6"/>
  <c r="L828" i="6"/>
  <c r="J828" i="6"/>
  <c r="H828" i="6"/>
  <c r="R827" i="6"/>
  <c r="Q827" i="6"/>
  <c r="P827" i="6"/>
  <c r="L827" i="6"/>
  <c r="J827" i="6"/>
  <c r="H827" i="6"/>
  <c r="F827" i="6"/>
  <c r="R826" i="6"/>
  <c r="Q826" i="6"/>
  <c r="P826" i="6"/>
  <c r="L826" i="6"/>
  <c r="J826" i="6"/>
  <c r="I826" i="6"/>
  <c r="H826" i="6"/>
  <c r="F826" i="6"/>
  <c r="R825" i="6"/>
  <c r="Q825" i="6"/>
  <c r="P825" i="6"/>
  <c r="L825" i="6"/>
  <c r="J825" i="6"/>
  <c r="R824" i="6"/>
  <c r="Q824" i="6"/>
  <c r="P824" i="6"/>
  <c r="L824" i="6"/>
  <c r="J824" i="6"/>
  <c r="I824" i="6"/>
  <c r="H824" i="6"/>
  <c r="R823" i="6"/>
  <c r="Q823" i="6"/>
  <c r="P823" i="6"/>
  <c r="L823" i="6"/>
  <c r="J823" i="6"/>
  <c r="I823" i="6"/>
  <c r="H823" i="6"/>
  <c r="F823" i="6"/>
  <c r="R822" i="6"/>
  <c r="Q822" i="6"/>
  <c r="P822" i="6"/>
  <c r="L822" i="6"/>
  <c r="J822" i="6"/>
  <c r="I822" i="6"/>
  <c r="R821" i="6"/>
  <c r="Q821" i="6"/>
  <c r="P821" i="6"/>
  <c r="L821" i="6"/>
  <c r="J821" i="6"/>
  <c r="I821" i="6"/>
  <c r="R820" i="6"/>
  <c r="Q820" i="6"/>
  <c r="P820" i="6"/>
  <c r="L820" i="6"/>
  <c r="J820" i="6"/>
  <c r="I820" i="6"/>
  <c r="H820" i="6"/>
  <c r="F820" i="6"/>
  <c r="R819" i="6"/>
  <c r="Q819" i="6"/>
  <c r="P819" i="6"/>
  <c r="L819" i="6"/>
  <c r="J819" i="6"/>
  <c r="F819" i="6"/>
  <c r="R818" i="6"/>
  <c r="Q818" i="6"/>
  <c r="P818" i="6"/>
  <c r="L818" i="6"/>
  <c r="J818" i="6"/>
  <c r="I818" i="6"/>
  <c r="H818" i="6"/>
  <c r="F818" i="6"/>
  <c r="R817" i="6"/>
  <c r="Q817" i="6"/>
  <c r="P817" i="6"/>
  <c r="L817" i="6"/>
  <c r="J817" i="6"/>
  <c r="I817" i="6"/>
  <c r="H817" i="6"/>
  <c r="F817" i="6"/>
  <c r="R816" i="6"/>
  <c r="Q816" i="6"/>
  <c r="P816" i="6"/>
  <c r="L816" i="6"/>
  <c r="J816" i="6"/>
  <c r="H816" i="6"/>
  <c r="R815" i="6"/>
  <c r="Q815" i="6"/>
  <c r="P815" i="6"/>
  <c r="L815" i="6"/>
  <c r="J815" i="6"/>
  <c r="H815" i="6"/>
  <c r="F815" i="6"/>
  <c r="R814" i="6"/>
  <c r="Q814" i="6"/>
  <c r="P814" i="6"/>
  <c r="L814" i="6"/>
  <c r="J814" i="6"/>
  <c r="I814" i="6"/>
  <c r="H814" i="6"/>
  <c r="F814" i="6"/>
  <c r="R813" i="6"/>
  <c r="Q813" i="6"/>
  <c r="P813" i="6"/>
  <c r="L813" i="6"/>
  <c r="J813" i="6"/>
  <c r="R812" i="6"/>
  <c r="Q812" i="6"/>
  <c r="P812" i="6"/>
  <c r="L812" i="6"/>
  <c r="J812" i="6"/>
  <c r="I812" i="6"/>
  <c r="H812" i="6"/>
  <c r="R811" i="6"/>
  <c r="Q811" i="6"/>
  <c r="P811" i="6"/>
  <c r="L811" i="6"/>
  <c r="J811" i="6"/>
  <c r="I811" i="6"/>
  <c r="H811" i="6"/>
  <c r="F811" i="6"/>
  <c r="R810" i="6"/>
  <c r="Q810" i="6"/>
  <c r="P810" i="6"/>
  <c r="L810" i="6"/>
  <c r="J810" i="6"/>
  <c r="I810" i="6"/>
  <c r="R809" i="6"/>
  <c r="Q809" i="6"/>
  <c r="P809" i="6"/>
  <c r="L809" i="6"/>
  <c r="J809" i="6"/>
  <c r="I809" i="6"/>
  <c r="R808" i="6"/>
  <c r="Q808" i="6"/>
  <c r="P808" i="6"/>
  <c r="L808" i="6"/>
  <c r="J808" i="6"/>
  <c r="I808" i="6"/>
  <c r="H808" i="6"/>
  <c r="F808" i="6"/>
  <c r="R807" i="6"/>
  <c r="Q807" i="6"/>
  <c r="P807" i="6"/>
  <c r="L807" i="6"/>
  <c r="J807" i="6"/>
  <c r="F807" i="6"/>
  <c r="R806" i="6"/>
  <c r="Q806" i="6"/>
  <c r="P806" i="6"/>
  <c r="L806" i="6"/>
  <c r="J806" i="6"/>
  <c r="I806" i="6"/>
  <c r="H806" i="6"/>
  <c r="F806" i="6"/>
  <c r="R805" i="6"/>
  <c r="Q805" i="6"/>
  <c r="P805" i="6"/>
  <c r="L805" i="6"/>
  <c r="J805" i="6"/>
  <c r="I805" i="6"/>
  <c r="H805" i="6"/>
  <c r="F805" i="6"/>
  <c r="R804" i="6"/>
  <c r="Q804" i="6"/>
  <c r="P804" i="6"/>
  <c r="L804" i="6"/>
  <c r="J804" i="6"/>
  <c r="H804" i="6"/>
  <c r="R803" i="6"/>
  <c r="Q803" i="6"/>
  <c r="P803" i="6"/>
  <c r="L803" i="6"/>
  <c r="J803" i="6"/>
  <c r="H803" i="6"/>
  <c r="F803" i="6"/>
  <c r="R802" i="6"/>
  <c r="Q802" i="6"/>
  <c r="P802" i="6"/>
  <c r="L802" i="6"/>
  <c r="J802" i="6"/>
  <c r="I802" i="6"/>
  <c r="H802" i="6"/>
  <c r="F802" i="6"/>
  <c r="R801" i="6"/>
  <c r="Q801" i="6"/>
  <c r="P801" i="6"/>
  <c r="L801" i="6"/>
  <c r="J801" i="6"/>
  <c r="I801" i="6"/>
  <c r="R800" i="6"/>
  <c r="Q800" i="6"/>
  <c r="P800" i="6"/>
  <c r="L800" i="6"/>
  <c r="J800" i="6"/>
  <c r="I800" i="6"/>
  <c r="H800" i="6"/>
  <c r="F800" i="6"/>
  <c r="R799" i="6"/>
  <c r="Q799" i="6"/>
  <c r="P799" i="6"/>
  <c r="L799" i="6"/>
  <c r="J799" i="6"/>
  <c r="F799" i="6"/>
  <c r="R798" i="6"/>
  <c r="Q798" i="6"/>
  <c r="P798" i="6"/>
  <c r="L798" i="6"/>
  <c r="J798" i="6"/>
  <c r="I798" i="6"/>
  <c r="F798" i="6"/>
  <c r="R797" i="6"/>
  <c r="Q797" i="6"/>
  <c r="P797" i="6"/>
  <c r="L797" i="6"/>
  <c r="J797" i="6"/>
  <c r="I797" i="6"/>
  <c r="H797" i="6"/>
  <c r="F797" i="6"/>
  <c r="R796" i="6"/>
  <c r="Q796" i="6"/>
  <c r="P796" i="6"/>
  <c r="L796" i="6"/>
  <c r="J796" i="6"/>
  <c r="H796" i="6"/>
  <c r="R795" i="6"/>
  <c r="Q795" i="6"/>
  <c r="P795" i="6"/>
  <c r="J795" i="6"/>
  <c r="H795" i="6"/>
  <c r="F795" i="6"/>
  <c r="R794" i="6"/>
  <c r="Q794" i="6"/>
  <c r="P794" i="6"/>
  <c r="L794" i="6"/>
  <c r="J794" i="6"/>
  <c r="I794" i="6"/>
  <c r="H794" i="6"/>
  <c r="F794" i="6"/>
  <c r="R793" i="6"/>
  <c r="Q793" i="6"/>
  <c r="P793" i="6"/>
  <c r="L793" i="6"/>
  <c r="J793" i="6"/>
  <c r="R792" i="6"/>
  <c r="Q792" i="6"/>
  <c r="P792" i="6"/>
  <c r="L792" i="6"/>
  <c r="J792" i="6"/>
  <c r="I792" i="6"/>
  <c r="H792" i="6"/>
  <c r="R791" i="6"/>
  <c r="Q791" i="6"/>
  <c r="P791" i="6"/>
  <c r="L791" i="6"/>
  <c r="J791" i="6"/>
  <c r="I791" i="6"/>
  <c r="H791" i="6"/>
  <c r="F791" i="6"/>
  <c r="R790" i="6"/>
  <c r="Q790" i="6"/>
  <c r="P790" i="6"/>
  <c r="L790" i="6"/>
  <c r="J790" i="6"/>
  <c r="I790" i="6"/>
  <c r="H790" i="6"/>
  <c r="R789" i="6"/>
  <c r="Q789" i="6"/>
  <c r="P789" i="6"/>
  <c r="L789" i="6"/>
  <c r="J789" i="6"/>
  <c r="I789" i="6"/>
  <c r="F789" i="6"/>
  <c r="R788" i="6"/>
  <c r="Q788" i="6"/>
  <c r="P788" i="6"/>
  <c r="L788" i="6"/>
  <c r="J788" i="6"/>
  <c r="I788" i="6"/>
  <c r="H788" i="6"/>
  <c r="F788" i="6"/>
  <c r="R787" i="6"/>
  <c r="Q787" i="6"/>
  <c r="P787" i="6"/>
  <c r="L787" i="6"/>
  <c r="J787" i="6"/>
  <c r="H787" i="6"/>
  <c r="F787" i="6"/>
  <c r="R786" i="6"/>
  <c r="Q786" i="6"/>
  <c r="P786" i="6"/>
  <c r="L786" i="6"/>
  <c r="J786" i="6"/>
  <c r="I786" i="6"/>
  <c r="F786" i="6"/>
  <c r="R785" i="6"/>
  <c r="Q785" i="6"/>
  <c r="P785" i="6"/>
  <c r="L785" i="6"/>
  <c r="J785" i="6"/>
  <c r="I785" i="6"/>
  <c r="H785" i="6"/>
  <c r="F785" i="6"/>
  <c r="R784" i="6"/>
  <c r="Q784" i="6"/>
  <c r="P784" i="6"/>
  <c r="L784" i="6"/>
  <c r="J784" i="6"/>
  <c r="H784" i="6"/>
  <c r="R783" i="6"/>
  <c r="Q783" i="6"/>
  <c r="P783" i="6"/>
  <c r="J783" i="6"/>
  <c r="H783" i="6"/>
  <c r="F783" i="6"/>
  <c r="R782" i="6"/>
  <c r="Q782" i="6"/>
  <c r="P782" i="6"/>
  <c r="L782" i="6"/>
  <c r="J782" i="6"/>
  <c r="I782" i="6"/>
  <c r="H782" i="6"/>
  <c r="F782" i="6"/>
  <c r="R781" i="6"/>
  <c r="Q781" i="6"/>
  <c r="P781" i="6"/>
  <c r="L781" i="6"/>
  <c r="J781" i="6"/>
  <c r="R780" i="6"/>
  <c r="Q780" i="6"/>
  <c r="P780" i="6"/>
  <c r="L780" i="6"/>
  <c r="J780" i="6"/>
  <c r="I780" i="6"/>
  <c r="H780" i="6"/>
  <c r="R779" i="6"/>
  <c r="Q779" i="6"/>
  <c r="P779" i="6"/>
  <c r="L779" i="6"/>
  <c r="J779" i="6"/>
  <c r="I779" i="6"/>
  <c r="H779" i="6"/>
  <c r="F779" i="6"/>
  <c r="R778" i="6"/>
  <c r="Q778" i="6"/>
  <c r="P778" i="6"/>
  <c r="L778" i="6"/>
  <c r="J778" i="6"/>
  <c r="I778" i="6"/>
  <c r="R777" i="6"/>
  <c r="Q777" i="6"/>
  <c r="P777" i="6"/>
  <c r="L777" i="6"/>
  <c r="J777" i="6"/>
  <c r="I777" i="6"/>
  <c r="F777" i="6"/>
  <c r="R776" i="6"/>
  <c r="Q776" i="6"/>
  <c r="P776" i="6"/>
  <c r="L776" i="6"/>
  <c r="J776" i="6"/>
  <c r="I776" i="6"/>
  <c r="H776" i="6"/>
  <c r="F776" i="6"/>
  <c r="R775" i="6"/>
  <c r="Q775" i="6"/>
  <c r="P775" i="6"/>
  <c r="L775" i="6"/>
  <c r="J775" i="6"/>
  <c r="F775" i="6"/>
  <c r="R774" i="6"/>
  <c r="Q774" i="6"/>
  <c r="P774" i="6"/>
  <c r="L774" i="6"/>
  <c r="J774" i="6"/>
  <c r="I774" i="6"/>
  <c r="H774" i="6"/>
  <c r="F774" i="6"/>
  <c r="R773" i="6"/>
  <c r="Q773" i="6"/>
  <c r="P773" i="6"/>
  <c r="L773" i="6"/>
  <c r="J773" i="6"/>
  <c r="I773" i="6"/>
  <c r="H773" i="6"/>
  <c r="F773" i="6"/>
  <c r="R772" i="6"/>
  <c r="Q772" i="6"/>
  <c r="P772" i="6"/>
  <c r="L772" i="6"/>
  <c r="J772" i="6"/>
  <c r="H772" i="6"/>
  <c r="R771" i="6"/>
  <c r="Q771" i="6"/>
  <c r="P771" i="6"/>
  <c r="J771" i="6"/>
  <c r="H771" i="6"/>
  <c r="F771" i="6"/>
  <c r="R770" i="6"/>
  <c r="Q770" i="6"/>
  <c r="P770" i="6"/>
  <c r="L770" i="6"/>
  <c r="J770" i="6"/>
  <c r="I770" i="6"/>
  <c r="H770" i="6"/>
  <c r="F770" i="6"/>
  <c r="R769" i="6"/>
  <c r="Q769" i="6"/>
  <c r="P769" i="6"/>
  <c r="L769" i="6"/>
  <c r="J769" i="6"/>
  <c r="H769" i="6"/>
  <c r="R768" i="6"/>
  <c r="Q768" i="6"/>
  <c r="P768" i="6"/>
  <c r="L768" i="6"/>
  <c r="J768" i="6"/>
  <c r="I768" i="6"/>
  <c r="H768" i="6"/>
  <c r="F768" i="6"/>
  <c r="R767" i="6"/>
  <c r="Q767" i="6"/>
  <c r="P767" i="6"/>
  <c r="L767" i="6"/>
  <c r="J767" i="6"/>
  <c r="I767" i="6"/>
  <c r="H767" i="6"/>
  <c r="F767" i="6"/>
  <c r="R766" i="6"/>
  <c r="Q766" i="6"/>
  <c r="P766" i="6"/>
  <c r="L766" i="6"/>
  <c r="J766" i="6"/>
  <c r="I766" i="6"/>
  <c r="H766" i="6"/>
  <c r="R765" i="6"/>
  <c r="Q765" i="6"/>
  <c r="P765" i="6"/>
  <c r="L765" i="6"/>
  <c r="J765" i="6"/>
  <c r="I765" i="6"/>
  <c r="F765" i="6"/>
  <c r="R764" i="6"/>
  <c r="Q764" i="6"/>
  <c r="P764" i="6"/>
  <c r="L764" i="6"/>
  <c r="J764" i="6"/>
  <c r="I764" i="6"/>
  <c r="H764" i="6"/>
  <c r="F764" i="6"/>
  <c r="R763" i="6"/>
  <c r="Q763" i="6"/>
  <c r="P763" i="6"/>
  <c r="L763" i="6"/>
  <c r="J763" i="6"/>
  <c r="F763" i="6"/>
  <c r="R762" i="6"/>
  <c r="Q762" i="6"/>
  <c r="P762" i="6"/>
  <c r="L762" i="6"/>
  <c r="J762" i="6"/>
  <c r="I762" i="6"/>
  <c r="H762" i="6"/>
  <c r="F762" i="6"/>
  <c r="R761" i="6"/>
  <c r="Q761" i="6"/>
  <c r="P761" i="6"/>
  <c r="L761" i="6"/>
  <c r="J761" i="6"/>
  <c r="I761" i="6"/>
  <c r="H761" i="6"/>
  <c r="F761" i="6"/>
  <c r="R760" i="6"/>
  <c r="Q760" i="6"/>
  <c r="P760" i="6"/>
  <c r="L760" i="6"/>
  <c r="J760" i="6"/>
  <c r="H760" i="6"/>
  <c r="R759" i="6"/>
  <c r="Q759" i="6"/>
  <c r="P759" i="6"/>
  <c r="J759" i="6"/>
  <c r="H759" i="6"/>
  <c r="F759" i="6"/>
  <c r="R758" i="6"/>
  <c r="Q758" i="6"/>
  <c r="P758" i="6"/>
  <c r="L758" i="6"/>
  <c r="J758" i="6"/>
  <c r="I758" i="6"/>
  <c r="H758" i="6"/>
  <c r="F758" i="6"/>
  <c r="R757" i="6"/>
  <c r="Q757" i="6"/>
  <c r="P757" i="6"/>
  <c r="L757" i="6"/>
  <c r="J757" i="6"/>
  <c r="R756" i="6"/>
  <c r="Q756" i="6"/>
  <c r="P756" i="6"/>
  <c r="L756" i="6"/>
  <c r="J756" i="6"/>
  <c r="I756" i="6"/>
  <c r="H756" i="6"/>
  <c r="R755" i="6"/>
  <c r="Q755" i="6"/>
  <c r="P755" i="6"/>
  <c r="L755" i="6"/>
  <c r="J755" i="6"/>
  <c r="I755" i="6"/>
  <c r="H755" i="6"/>
  <c r="F755" i="6"/>
  <c r="R754" i="6"/>
  <c r="Q754" i="6"/>
  <c r="P754" i="6"/>
  <c r="L754" i="6"/>
  <c r="J754" i="6"/>
  <c r="I754" i="6"/>
  <c r="R753" i="6"/>
  <c r="Q753" i="6"/>
  <c r="P753" i="6"/>
  <c r="L753" i="6"/>
  <c r="J753" i="6"/>
  <c r="I753" i="6"/>
  <c r="F753" i="6"/>
  <c r="R752" i="6"/>
  <c r="Q752" i="6"/>
  <c r="P752" i="6"/>
  <c r="L752" i="6"/>
  <c r="J752" i="6"/>
  <c r="I752" i="6"/>
  <c r="H752" i="6"/>
  <c r="F752" i="6"/>
  <c r="R751" i="6"/>
  <c r="Q751" i="6"/>
  <c r="P751" i="6"/>
  <c r="L751" i="6"/>
  <c r="J751" i="6"/>
  <c r="F751" i="6"/>
  <c r="R750" i="6"/>
  <c r="Q750" i="6"/>
  <c r="P750" i="6"/>
  <c r="L750" i="6"/>
  <c r="J750" i="6"/>
  <c r="I750" i="6"/>
  <c r="H750" i="6"/>
  <c r="F750" i="6"/>
  <c r="R749" i="6"/>
  <c r="Q749" i="6"/>
  <c r="P749" i="6"/>
  <c r="L749" i="6"/>
  <c r="J749" i="6"/>
  <c r="I749" i="6"/>
  <c r="H749" i="6"/>
  <c r="F749" i="6"/>
  <c r="R748" i="6"/>
  <c r="Q748" i="6"/>
  <c r="P748" i="6"/>
  <c r="L748" i="6"/>
  <c r="J748" i="6"/>
  <c r="H748" i="6"/>
  <c r="R747" i="6"/>
  <c r="Q747" i="6"/>
  <c r="P747" i="6"/>
  <c r="J747" i="6"/>
  <c r="H747" i="6"/>
  <c r="F747" i="6"/>
  <c r="R746" i="6"/>
  <c r="Q746" i="6"/>
  <c r="P746" i="6"/>
  <c r="L746" i="6"/>
  <c r="J746" i="6"/>
  <c r="I746" i="6"/>
  <c r="H746" i="6"/>
  <c r="F746" i="6"/>
  <c r="R745" i="6"/>
  <c r="Q745" i="6"/>
  <c r="P745" i="6"/>
  <c r="L745" i="6"/>
  <c r="J745" i="6"/>
  <c r="R744" i="6"/>
  <c r="Q744" i="6"/>
  <c r="P744" i="6"/>
  <c r="L744" i="6"/>
  <c r="J744" i="6"/>
  <c r="I744" i="6"/>
  <c r="H744" i="6"/>
  <c r="R743" i="6"/>
  <c r="Q743" i="6"/>
  <c r="P743" i="6"/>
  <c r="L743" i="6"/>
  <c r="J743" i="6"/>
  <c r="I743" i="6"/>
  <c r="H743" i="6"/>
  <c r="F743" i="6"/>
  <c r="R742" i="6"/>
  <c r="Q742" i="6"/>
  <c r="P742" i="6"/>
  <c r="L742" i="6"/>
  <c r="J742" i="6"/>
  <c r="I742" i="6"/>
  <c r="R741" i="6"/>
  <c r="Q741" i="6"/>
  <c r="P741" i="6"/>
  <c r="L741" i="6"/>
  <c r="J741" i="6"/>
  <c r="I741" i="6"/>
  <c r="F741" i="6"/>
  <c r="R740" i="6"/>
  <c r="Q740" i="6"/>
  <c r="P740" i="6"/>
  <c r="L740" i="6"/>
  <c r="J740" i="6"/>
  <c r="I740" i="6"/>
  <c r="H740" i="6"/>
  <c r="F740" i="6"/>
  <c r="R739" i="6"/>
  <c r="Q739" i="6"/>
  <c r="P739" i="6"/>
  <c r="L739" i="6"/>
  <c r="J739" i="6"/>
  <c r="F739" i="6"/>
  <c r="R738" i="6"/>
  <c r="Q738" i="6"/>
  <c r="P738" i="6"/>
  <c r="L738" i="6"/>
  <c r="J738" i="6"/>
  <c r="I738" i="6"/>
  <c r="H738" i="6"/>
  <c r="F738" i="6"/>
  <c r="R737" i="6"/>
  <c r="Q737" i="6"/>
  <c r="P737" i="6"/>
  <c r="L737" i="6"/>
  <c r="J737" i="6"/>
  <c r="I737" i="6"/>
  <c r="H737" i="6"/>
  <c r="F737" i="6"/>
  <c r="R736" i="6"/>
  <c r="Q736" i="6"/>
  <c r="P736" i="6"/>
  <c r="L736" i="6"/>
  <c r="J736" i="6"/>
  <c r="H736" i="6"/>
  <c r="R735" i="6"/>
  <c r="Q735" i="6"/>
  <c r="P735" i="6"/>
  <c r="J735" i="6"/>
  <c r="H735" i="6"/>
  <c r="F735" i="6"/>
  <c r="R734" i="6"/>
  <c r="Q734" i="6"/>
  <c r="P734" i="6"/>
  <c r="L734" i="6"/>
  <c r="J734" i="6"/>
  <c r="I734" i="6"/>
  <c r="H734" i="6"/>
  <c r="F734" i="6"/>
  <c r="R733" i="6"/>
  <c r="Q733" i="6"/>
  <c r="P733" i="6"/>
  <c r="L733" i="6"/>
  <c r="J733" i="6"/>
  <c r="R732" i="6"/>
  <c r="Q732" i="6"/>
  <c r="P732" i="6"/>
  <c r="L732" i="6"/>
  <c r="J732" i="6"/>
  <c r="I732" i="6"/>
  <c r="H732" i="6"/>
  <c r="R731" i="6"/>
  <c r="Q731" i="6"/>
  <c r="P731" i="6"/>
  <c r="L731" i="6"/>
  <c r="J731" i="6"/>
  <c r="I731" i="6"/>
  <c r="H731" i="6"/>
  <c r="F731" i="6"/>
  <c r="R730" i="6"/>
  <c r="Q730" i="6"/>
  <c r="P730" i="6"/>
  <c r="L730" i="6"/>
  <c r="J730" i="6"/>
  <c r="I730" i="6"/>
  <c r="R729" i="6"/>
  <c r="Q729" i="6"/>
  <c r="P729" i="6"/>
  <c r="L729" i="6"/>
  <c r="J729" i="6"/>
  <c r="I729" i="6"/>
  <c r="F729" i="6"/>
  <c r="R728" i="6"/>
  <c r="Q728" i="6"/>
  <c r="P728" i="6"/>
  <c r="L728" i="6"/>
  <c r="J728" i="6"/>
  <c r="I728" i="6"/>
  <c r="H728" i="6"/>
  <c r="F728" i="6"/>
  <c r="R727" i="6"/>
  <c r="Q727" i="6"/>
  <c r="P727" i="6"/>
  <c r="L727" i="6"/>
  <c r="J727" i="6"/>
  <c r="F727" i="6"/>
  <c r="R726" i="6"/>
  <c r="Q726" i="6"/>
  <c r="P726" i="6"/>
  <c r="L726" i="6"/>
  <c r="J726" i="6"/>
  <c r="I726" i="6"/>
  <c r="H726" i="6"/>
  <c r="F726" i="6"/>
  <c r="R725" i="6"/>
  <c r="Q725" i="6"/>
  <c r="P725" i="6"/>
  <c r="L725" i="6"/>
  <c r="J725" i="6"/>
  <c r="I725" i="6"/>
  <c r="H725" i="6"/>
  <c r="F725" i="6"/>
  <c r="R724" i="6"/>
  <c r="Q724" i="6"/>
  <c r="P724" i="6"/>
  <c r="L724" i="6"/>
  <c r="J724" i="6"/>
  <c r="H724" i="6"/>
  <c r="R723" i="6"/>
  <c r="Q723" i="6"/>
  <c r="P723" i="6"/>
  <c r="J723" i="6"/>
  <c r="H723" i="6"/>
  <c r="F723" i="6"/>
  <c r="R722" i="6"/>
  <c r="Q722" i="6"/>
  <c r="P722" i="6"/>
  <c r="L722" i="6"/>
  <c r="J722" i="6"/>
  <c r="I722" i="6"/>
  <c r="H722" i="6"/>
  <c r="F722" i="6"/>
  <c r="R721" i="6"/>
  <c r="Q721" i="6"/>
  <c r="P721" i="6"/>
  <c r="L721" i="6"/>
  <c r="J721" i="6"/>
  <c r="F721" i="6"/>
  <c r="R720" i="6"/>
  <c r="Q720" i="6"/>
  <c r="P720" i="6"/>
  <c r="L720" i="6"/>
  <c r="J720" i="6"/>
  <c r="I720" i="6"/>
  <c r="H720" i="6"/>
  <c r="R719" i="6"/>
  <c r="Q719" i="6"/>
  <c r="P719" i="6"/>
  <c r="L719" i="6"/>
  <c r="J719" i="6"/>
  <c r="I719" i="6"/>
  <c r="H719" i="6"/>
  <c r="F719" i="6"/>
  <c r="R718" i="6"/>
  <c r="Q718" i="6"/>
  <c r="P718" i="6"/>
  <c r="L718" i="6"/>
  <c r="J718" i="6"/>
  <c r="I718" i="6"/>
  <c r="F718" i="6"/>
  <c r="R717" i="6"/>
  <c r="Q717" i="6"/>
  <c r="P717" i="6"/>
  <c r="L717" i="6"/>
  <c r="J717" i="6"/>
  <c r="I717" i="6"/>
  <c r="F717" i="6"/>
  <c r="R716" i="6"/>
  <c r="Q716" i="6"/>
  <c r="P716" i="6"/>
  <c r="L716" i="6"/>
  <c r="J716" i="6"/>
  <c r="I716" i="6"/>
  <c r="H716" i="6"/>
  <c r="F716" i="6"/>
  <c r="R715" i="6"/>
  <c r="Q715" i="6"/>
  <c r="P715" i="6"/>
  <c r="L715" i="6"/>
  <c r="J715" i="6"/>
  <c r="F715" i="6"/>
  <c r="R714" i="6"/>
  <c r="Q714" i="6"/>
  <c r="P714" i="6"/>
  <c r="L714" i="6"/>
  <c r="J714" i="6"/>
  <c r="I714" i="6"/>
  <c r="H714" i="6"/>
  <c r="F714" i="6"/>
  <c r="R713" i="6"/>
  <c r="Q713" i="6"/>
  <c r="P713" i="6"/>
  <c r="L713" i="6"/>
  <c r="J713" i="6"/>
  <c r="I713" i="6"/>
  <c r="H713" i="6"/>
  <c r="F713" i="6"/>
  <c r="R712" i="6"/>
  <c r="Q712" i="6"/>
  <c r="P712" i="6"/>
  <c r="L712" i="6"/>
  <c r="J712" i="6"/>
  <c r="H712" i="6"/>
  <c r="R711" i="6"/>
  <c r="Q711" i="6"/>
  <c r="P711" i="6"/>
  <c r="J711" i="6"/>
  <c r="H711" i="6"/>
  <c r="F711" i="6"/>
  <c r="R710" i="6"/>
  <c r="Q710" i="6"/>
  <c r="P710" i="6"/>
  <c r="L710" i="6"/>
  <c r="J710" i="6"/>
  <c r="I710" i="6"/>
  <c r="H710" i="6"/>
  <c r="F710" i="6"/>
  <c r="R709" i="6"/>
  <c r="Q709" i="6"/>
  <c r="P709" i="6"/>
  <c r="L709" i="6"/>
  <c r="J709" i="6"/>
  <c r="R708" i="6"/>
  <c r="Q708" i="6"/>
  <c r="P708" i="6"/>
  <c r="L708" i="6"/>
  <c r="J708" i="6"/>
  <c r="I708" i="6"/>
  <c r="H708" i="6"/>
  <c r="R707" i="6"/>
  <c r="Q707" i="6"/>
  <c r="P707" i="6"/>
  <c r="L707" i="6"/>
  <c r="J707" i="6"/>
  <c r="I707" i="6"/>
  <c r="H707" i="6"/>
  <c r="F707" i="6"/>
  <c r="R706" i="6"/>
  <c r="Q706" i="6"/>
  <c r="P706" i="6"/>
  <c r="L706" i="6"/>
  <c r="J706" i="6"/>
  <c r="I706" i="6"/>
  <c r="R705" i="6"/>
  <c r="Q705" i="6"/>
  <c r="P705" i="6"/>
  <c r="L705" i="6"/>
  <c r="J705" i="6"/>
  <c r="I705" i="6"/>
  <c r="F705" i="6"/>
  <c r="R704" i="6"/>
  <c r="Q704" i="6"/>
  <c r="P704" i="6"/>
  <c r="L704" i="6"/>
  <c r="J704" i="6"/>
  <c r="I704" i="6"/>
  <c r="H704" i="6"/>
  <c r="F704" i="6"/>
  <c r="R703" i="6"/>
  <c r="Q703" i="6"/>
  <c r="P703" i="6"/>
  <c r="L703" i="6"/>
  <c r="J703" i="6"/>
  <c r="F703" i="6"/>
  <c r="R702" i="6"/>
  <c r="Q702" i="6"/>
  <c r="P702" i="6"/>
  <c r="L702" i="6"/>
  <c r="J702" i="6"/>
  <c r="I702" i="6"/>
  <c r="H702" i="6"/>
  <c r="F702" i="6"/>
  <c r="R701" i="6"/>
  <c r="Q701" i="6"/>
  <c r="P701" i="6"/>
  <c r="L701" i="6"/>
  <c r="J701" i="6"/>
  <c r="I701" i="6"/>
  <c r="H701" i="6"/>
  <c r="F701" i="6"/>
  <c r="R700" i="6"/>
  <c r="Q700" i="6"/>
  <c r="P700" i="6"/>
  <c r="L700" i="6"/>
  <c r="J700" i="6"/>
  <c r="H700" i="6"/>
  <c r="R699" i="6"/>
  <c r="Q699" i="6"/>
  <c r="P699" i="6"/>
  <c r="J699" i="6"/>
  <c r="H699" i="6"/>
  <c r="F699" i="6"/>
  <c r="R698" i="6"/>
  <c r="Q698" i="6"/>
  <c r="P698" i="6"/>
  <c r="L698" i="6"/>
  <c r="J698" i="6"/>
  <c r="I698" i="6"/>
  <c r="H698" i="6"/>
  <c r="F698" i="6"/>
  <c r="R697" i="6"/>
  <c r="Q697" i="6"/>
  <c r="P697" i="6"/>
  <c r="L697" i="6"/>
  <c r="J697" i="6"/>
  <c r="H697" i="6"/>
  <c r="R696" i="6"/>
  <c r="Q696" i="6"/>
  <c r="P696" i="6"/>
  <c r="L696" i="6"/>
  <c r="J696" i="6"/>
  <c r="I696" i="6"/>
  <c r="H696" i="6"/>
  <c r="F696" i="6"/>
  <c r="R695" i="6"/>
  <c r="Q695" i="6"/>
  <c r="P695" i="6"/>
  <c r="L695" i="6"/>
  <c r="J695" i="6"/>
  <c r="I695" i="6"/>
  <c r="H695" i="6"/>
  <c r="F695" i="6"/>
  <c r="R694" i="6"/>
  <c r="Q694" i="6"/>
  <c r="P694" i="6"/>
  <c r="L694" i="6"/>
  <c r="J694" i="6"/>
  <c r="I694" i="6"/>
  <c r="H694" i="6"/>
  <c r="R693" i="6"/>
  <c r="Q693" i="6"/>
  <c r="P693" i="6"/>
  <c r="L693" i="6"/>
  <c r="J693" i="6"/>
  <c r="I693" i="6"/>
  <c r="F693" i="6"/>
  <c r="R692" i="6"/>
  <c r="Q692" i="6"/>
  <c r="P692" i="6"/>
  <c r="L692" i="6"/>
  <c r="J692" i="6"/>
  <c r="I692" i="6"/>
  <c r="H692" i="6"/>
  <c r="F692" i="6"/>
  <c r="R691" i="6"/>
  <c r="Q691" i="6"/>
  <c r="P691" i="6"/>
  <c r="L691" i="6"/>
  <c r="J691" i="6"/>
  <c r="F691" i="6"/>
  <c r="R690" i="6"/>
  <c r="Q690" i="6"/>
  <c r="P690" i="6"/>
  <c r="L690" i="6"/>
  <c r="J690" i="6"/>
  <c r="I690" i="6"/>
  <c r="H690" i="6"/>
  <c r="F690" i="6"/>
  <c r="R689" i="6"/>
  <c r="Q689" i="6"/>
  <c r="P689" i="6"/>
  <c r="L689" i="6"/>
  <c r="J689" i="6"/>
  <c r="I689" i="6"/>
  <c r="H689" i="6"/>
  <c r="F689" i="6"/>
  <c r="R688" i="6"/>
  <c r="Q688" i="6"/>
  <c r="P688" i="6"/>
  <c r="L688" i="6"/>
  <c r="J688" i="6"/>
  <c r="H688" i="6"/>
  <c r="R687" i="6"/>
  <c r="Q687" i="6"/>
  <c r="P687" i="6"/>
  <c r="J687" i="6"/>
  <c r="H687" i="6"/>
  <c r="F687" i="6"/>
  <c r="R686" i="6"/>
  <c r="Q686" i="6"/>
  <c r="P686" i="6"/>
  <c r="L686" i="6"/>
  <c r="J686" i="6"/>
  <c r="I686" i="6"/>
  <c r="H686" i="6"/>
  <c r="F686" i="6"/>
  <c r="R685" i="6"/>
  <c r="Q685" i="6"/>
  <c r="P685" i="6"/>
  <c r="L685" i="6"/>
  <c r="J685" i="6"/>
  <c r="R684" i="6"/>
  <c r="Q684" i="6"/>
  <c r="P684" i="6"/>
  <c r="L684" i="6"/>
  <c r="J684" i="6"/>
  <c r="I684" i="6"/>
  <c r="H684" i="6"/>
  <c r="R683" i="6"/>
  <c r="Q683" i="6"/>
  <c r="P683" i="6"/>
  <c r="L683" i="6"/>
  <c r="J683" i="6"/>
  <c r="I683" i="6"/>
  <c r="H683" i="6"/>
  <c r="F683" i="6"/>
  <c r="R682" i="6"/>
  <c r="Q682" i="6"/>
  <c r="P682" i="6"/>
  <c r="L682" i="6"/>
  <c r="J682" i="6"/>
  <c r="I682" i="6"/>
  <c r="R681" i="6"/>
  <c r="Q681" i="6"/>
  <c r="P681" i="6"/>
  <c r="L681" i="6"/>
  <c r="J681" i="6"/>
  <c r="I681" i="6"/>
  <c r="F681" i="6"/>
  <c r="R680" i="6"/>
  <c r="Q680" i="6"/>
  <c r="P680" i="6"/>
  <c r="L680" i="6"/>
  <c r="J680" i="6"/>
  <c r="I680" i="6"/>
  <c r="H680" i="6"/>
  <c r="F680" i="6"/>
  <c r="R679" i="6"/>
  <c r="Q679" i="6"/>
  <c r="P679" i="6"/>
  <c r="L679" i="6"/>
  <c r="J679" i="6"/>
  <c r="F679" i="6"/>
  <c r="R678" i="6"/>
  <c r="Q678" i="6"/>
  <c r="P678" i="6"/>
  <c r="L678" i="6"/>
  <c r="J678" i="6"/>
  <c r="I678" i="6"/>
  <c r="H678" i="6"/>
  <c r="F678" i="6"/>
  <c r="R677" i="6"/>
  <c r="Q677" i="6"/>
  <c r="P677" i="6"/>
  <c r="L677" i="6"/>
  <c r="J677" i="6"/>
  <c r="I677" i="6"/>
  <c r="H677" i="6"/>
  <c r="F677" i="6"/>
  <c r="R676" i="6"/>
  <c r="Q676" i="6"/>
  <c r="P676" i="6"/>
  <c r="L676" i="6"/>
  <c r="J676" i="6"/>
  <c r="H676" i="6"/>
  <c r="R675" i="6"/>
  <c r="Q675" i="6"/>
  <c r="P675" i="6"/>
  <c r="J675" i="6"/>
  <c r="H675" i="6"/>
  <c r="F675" i="6"/>
  <c r="R674" i="6"/>
  <c r="Q674" i="6"/>
  <c r="P674" i="6"/>
  <c r="L674" i="6"/>
  <c r="J674" i="6"/>
  <c r="I674" i="6"/>
  <c r="H674" i="6"/>
  <c r="F674" i="6"/>
  <c r="R673" i="6"/>
  <c r="Q673" i="6"/>
  <c r="P673" i="6"/>
  <c r="L673" i="6"/>
  <c r="J673" i="6"/>
  <c r="R672" i="6"/>
  <c r="Q672" i="6"/>
  <c r="P672" i="6"/>
  <c r="L672" i="6"/>
  <c r="J672" i="6"/>
  <c r="I672" i="6"/>
  <c r="H672" i="6"/>
  <c r="R671" i="6"/>
  <c r="Q671" i="6"/>
  <c r="P671" i="6"/>
  <c r="L671" i="6"/>
  <c r="J671" i="6"/>
  <c r="I671" i="6"/>
  <c r="H671" i="6"/>
  <c r="F671" i="6"/>
  <c r="R670" i="6"/>
  <c r="Q670" i="6"/>
  <c r="P670" i="6"/>
  <c r="L670" i="6"/>
  <c r="J670" i="6"/>
  <c r="I670" i="6"/>
  <c r="R669" i="6"/>
  <c r="Q669" i="6"/>
  <c r="P669" i="6"/>
  <c r="L669" i="6"/>
  <c r="J669" i="6"/>
  <c r="I669" i="6"/>
  <c r="F669" i="6"/>
  <c r="R668" i="6"/>
  <c r="Q668" i="6"/>
  <c r="P668" i="6"/>
  <c r="L668" i="6"/>
  <c r="J668" i="6"/>
  <c r="I668" i="6"/>
  <c r="H668" i="6"/>
  <c r="F668" i="6"/>
  <c r="R667" i="6"/>
  <c r="Q667" i="6"/>
  <c r="P667" i="6"/>
  <c r="L667" i="6"/>
  <c r="J667" i="6"/>
  <c r="F667" i="6"/>
  <c r="R666" i="6"/>
  <c r="Q666" i="6"/>
  <c r="P666" i="6"/>
  <c r="L666" i="6"/>
  <c r="J666" i="6"/>
  <c r="I666" i="6"/>
  <c r="H666" i="6"/>
  <c r="F666" i="6"/>
  <c r="R665" i="6"/>
  <c r="Q665" i="6"/>
  <c r="P665" i="6"/>
  <c r="L665" i="6"/>
  <c r="J665" i="6"/>
  <c r="I665" i="6"/>
  <c r="H665" i="6"/>
  <c r="F665" i="6"/>
  <c r="R664" i="6"/>
  <c r="Q664" i="6"/>
  <c r="P664" i="6"/>
  <c r="L664" i="6"/>
  <c r="J664" i="6"/>
  <c r="H664" i="6"/>
  <c r="R663" i="6"/>
  <c r="Q663" i="6"/>
  <c r="P663" i="6"/>
  <c r="J663" i="6"/>
  <c r="H663" i="6"/>
  <c r="F663" i="6"/>
  <c r="R662" i="6"/>
  <c r="Q662" i="6"/>
  <c r="P662" i="6"/>
  <c r="L662" i="6"/>
  <c r="J662" i="6"/>
  <c r="I662" i="6"/>
  <c r="H662" i="6"/>
  <c r="F662" i="6"/>
  <c r="R661" i="6"/>
  <c r="Q661" i="6"/>
  <c r="P661" i="6"/>
  <c r="L661" i="6"/>
  <c r="J661" i="6"/>
  <c r="R660" i="6"/>
  <c r="Q660" i="6"/>
  <c r="P660" i="6"/>
  <c r="L660" i="6"/>
  <c r="J660" i="6"/>
  <c r="I660" i="6"/>
  <c r="H660" i="6"/>
  <c r="R659" i="6"/>
  <c r="Q659" i="6"/>
  <c r="P659" i="6"/>
  <c r="L659" i="6"/>
  <c r="J659" i="6"/>
  <c r="I659" i="6"/>
  <c r="H659" i="6"/>
  <c r="F659" i="6"/>
  <c r="R658" i="6"/>
  <c r="Q658" i="6"/>
  <c r="P658" i="6"/>
  <c r="L658" i="6"/>
  <c r="J658" i="6"/>
  <c r="I658" i="6"/>
  <c r="F658" i="6"/>
  <c r="R657" i="6"/>
  <c r="Q657" i="6"/>
  <c r="P657" i="6"/>
  <c r="L657" i="6"/>
  <c r="J657" i="6"/>
  <c r="I657" i="6"/>
  <c r="F657" i="6"/>
  <c r="R656" i="6"/>
  <c r="Q656" i="6"/>
  <c r="P656" i="6"/>
  <c r="L656" i="6"/>
  <c r="J656" i="6"/>
  <c r="I656" i="6"/>
  <c r="H656" i="6"/>
  <c r="F656" i="6"/>
  <c r="R655" i="6"/>
  <c r="Q655" i="6"/>
  <c r="P655" i="6"/>
  <c r="L655" i="6"/>
  <c r="J655" i="6"/>
  <c r="F655" i="6"/>
  <c r="R654" i="6"/>
  <c r="Q654" i="6"/>
  <c r="P654" i="6"/>
  <c r="L654" i="6"/>
  <c r="J654" i="6"/>
  <c r="I654" i="6"/>
  <c r="H654" i="6"/>
  <c r="F654" i="6"/>
  <c r="R653" i="6"/>
  <c r="Q653" i="6"/>
  <c r="P653" i="6"/>
  <c r="L653" i="6"/>
  <c r="J653" i="6"/>
  <c r="I653" i="6"/>
  <c r="H653" i="6"/>
  <c r="F653" i="6"/>
  <c r="R652" i="6"/>
  <c r="Q652" i="6"/>
  <c r="P652" i="6"/>
  <c r="L652" i="6"/>
  <c r="J652" i="6"/>
  <c r="H652" i="6"/>
  <c r="R651" i="6"/>
  <c r="Q651" i="6"/>
  <c r="P651" i="6"/>
  <c r="J651" i="6"/>
  <c r="H651" i="6"/>
  <c r="F651" i="6"/>
  <c r="R650" i="6"/>
  <c r="Q650" i="6"/>
  <c r="P650" i="6"/>
  <c r="L650" i="6"/>
  <c r="J650" i="6"/>
  <c r="I650" i="6"/>
  <c r="H650" i="6"/>
  <c r="F650" i="6"/>
  <c r="R649" i="6"/>
  <c r="Q649" i="6"/>
  <c r="P649" i="6"/>
  <c r="L649" i="6"/>
  <c r="J649" i="6"/>
  <c r="I649" i="6"/>
  <c r="R648" i="6"/>
  <c r="Q648" i="6"/>
  <c r="P648" i="6"/>
  <c r="L648" i="6"/>
  <c r="J648" i="6"/>
  <c r="I648" i="6"/>
  <c r="H648" i="6"/>
  <c r="R647" i="6"/>
  <c r="Q647" i="6"/>
  <c r="P647" i="6"/>
  <c r="L647" i="6"/>
  <c r="J647" i="6"/>
  <c r="I647" i="6"/>
  <c r="H647" i="6"/>
  <c r="F647" i="6"/>
  <c r="R646" i="6"/>
  <c r="Q646" i="6"/>
  <c r="P646" i="6"/>
  <c r="L646" i="6"/>
  <c r="J646" i="6"/>
  <c r="I646" i="6"/>
  <c r="R645" i="6"/>
  <c r="Q645" i="6"/>
  <c r="P645" i="6"/>
  <c r="L645" i="6"/>
  <c r="J645" i="6"/>
  <c r="I645" i="6"/>
  <c r="F645" i="6"/>
  <c r="R644" i="6"/>
  <c r="Q644" i="6"/>
  <c r="P644" i="6"/>
  <c r="L644" i="6"/>
  <c r="J644" i="6"/>
  <c r="I644" i="6"/>
  <c r="H644" i="6"/>
  <c r="F644" i="6"/>
  <c r="R643" i="6"/>
  <c r="Q643" i="6"/>
  <c r="P643" i="6"/>
  <c r="L643" i="6"/>
  <c r="J643" i="6"/>
  <c r="F643" i="6"/>
  <c r="R642" i="6"/>
  <c r="Q642" i="6"/>
  <c r="P642" i="6"/>
  <c r="L642" i="6"/>
  <c r="J642" i="6"/>
  <c r="I642" i="6"/>
  <c r="H642" i="6"/>
  <c r="F642" i="6"/>
  <c r="R641" i="6"/>
  <c r="Q641" i="6"/>
  <c r="P641" i="6"/>
  <c r="L641" i="6"/>
  <c r="J641" i="6"/>
  <c r="I641" i="6"/>
  <c r="H641" i="6"/>
  <c r="F641" i="6"/>
  <c r="R640" i="6"/>
  <c r="Q640" i="6"/>
  <c r="P640" i="6"/>
  <c r="L640" i="6"/>
  <c r="J640" i="6"/>
  <c r="H640" i="6"/>
  <c r="R639" i="6"/>
  <c r="Q639" i="6"/>
  <c r="P639" i="6"/>
  <c r="J639" i="6"/>
  <c r="H639" i="6"/>
  <c r="F639" i="6"/>
  <c r="R638" i="6"/>
  <c r="Q638" i="6"/>
  <c r="P638" i="6"/>
  <c r="L638" i="6"/>
  <c r="J638" i="6"/>
  <c r="I638" i="6"/>
  <c r="H638" i="6"/>
  <c r="F638" i="6"/>
  <c r="R637" i="6"/>
  <c r="Q637" i="6"/>
  <c r="P637" i="6"/>
  <c r="L637" i="6"/>
  <c r="J637" i="6"/>
  <c r="I637" i="6"/>
  <c r="H637" i="6"/>
  <c r="R636" i="6"/>
  <c r="Q636" i="6"/>
  <c r="P636" i="6"/>
  <c r="L636" i="6"/>
  <c r="J636" i="6"/>
  <c r="I636" i="6"/>
  <c r="H636" i="6"/>
  <c r="R635" i="6"/>
  <c r="Q635" i="6"/>
  <c r="P635" i="6"/>
  <c r="L635" i="6"/>
  <c r="J635" i="6"/>
  <c r="I635" i="6"/>
  <c r="H635" i="6"/>
  <c r="F635" i="6"/>
  <c r="R634" i="6"/>
  <c r="Q634" i="6"/>
  <c r="P634" i="6"/>
  <c r="L634" i="6"/>
  <c r="J634" i="6"/>
  <c r="I634" i="6"/>
  <c r="R633" i="6"/>
  <c r="Q633" i="6"/>
  <c r="P633" i="6"/>
  <c r="L633" i="6"/>
  <c r="J633" i="6"/>
  <c r="I633" i="6"/>
  <c r="F633" i="6"/>
  <c r="R632" i="6"/>
  <c r="Q632" i="6"/>
  <c r="P632" i="6"/>
  <c r="L632" i="6"/>
  <c r="J632" i="6"/>
  <c r="I632" i="6"/>
  <c r="H632" i="6"/>
  <c r="F632" i="6"/>
  <c r="R631" i="6"/>
  <c r="Q631" i="6"/>
  <c r="P631" i="6"/>
  <c r="L631" i="6"/>
  <c r="J631" i="6"/>
  <c r="H631" i="6"/>
  <c r="F631" i="6"/>
  <c r="R630" i="6"/>
  <c r="Q630" i="6"/>
  <c r="P630" i="6"/>
  <c r="L630" i="6"/>
  <c r="J630" i="6"/>
  <c r="I630" i="6"/>
  <c r="H630" i="6"/>
  <c r="F630" i="6"/>
  <c r="R629" i="6"/>
  <c r="Q629" i="6"/>
  <c r="P629" i="6"/>
  <c r="L629" i="6"/>
  <c r="J629" i="6"/>
  <c r="I629" i="6"/>
  <c r="H629" i="6"/>
  <c r="F629" i="6"/>
  <c r="R628" i="6"/>
  <c r="Q628" i="6"/>
  <c r="P628" i="6"/>
  <c r="L628" i="6"/>
  <c r="J628" i="6"/>
  <c r="H628" i="6"/>
  <c r="F628" i="6"/>
  <c r="R627" i="6"/>
  <c r="Q627" i="6"/>
  <c r="P627" i="6"/>
  <c r="J627" i="6"/>
  <c r="H627" i="6"/>
  <c r="F627" i="6"/>
  <c r="R626" i="6"/>
  <c r="Q626" i="6"/>
  <c r="P626" i="6"/>
  <c r="L626" i="6"/>
  <c r="J626" i="6"/>
  <c r="I626" i="6"/>
  <c r="H626" i="6"/>
  <c r="F626" i="6"/>
  <c r="R625" i="6"/>
  <c r="Q625" i="6"/>
  <c r="P625" i="6"/>
  <c r="L625" i="6"/>
  <c r="J625" i="6"/>
  <c r="I625" i="6"/>
  <c r="R624" i="6"/>
  <c r="Q624" i="6"/>
  <c r="P624" i="6"/>
  <c r="L624" i="6"/>
  <c r="J624" i="6"/>
  <c r="I624" i="6"/>
  <c r="H624" i="6"/>
  <c r="R623" i="6"/>
  <c r="Q623" i="6"/>
  <c r="P623" i="6"/>
  <c r="L623" i="6"/>
  <c r="J623" i="6"/>
  <c r="I623" i="6"/>
  <c r="H623" i="6"/>
  <c r="F623" i="6"/>
  <c r="R622" i="6"/>
  <c r="Q622" i="6"/>
  <c r="P622" i="6"/>
  <c r="L622" i="6"/>
  <c r="J622" i="6"/>
  <c r="I622" i="6"/>
  <c r="R621" i="6"/>
  <c r="Q621" i="6"/>
  <c r="P621" i="6"/>
  <c r="L621" i="6"/>
  <c r="J621" i="6"/>
  <c r="I621" i="6"/>
  <c r="F621" i="6"/>
  <c r="R620" i="6"/>
  <c r="Q620" i="6"/>
  <c r="P620" i="6"/>
  <c r="L620" i="6"/>
  <c r="J620" i="6"/>
  <c r="I620" i="6"/>
  <c r="H620" i="6"/>
  <c r="F620" i="6"/>
  <c r="R619" i="6"/>
  <c r="Q619" i="6"/>
  <c r="P619" i="6"/>
  <c r="L619" i="6"/>
  <c r="J619" i="6"/>
  <c r="F619" i="6"/>
  <c r="R618" i="6"/>
  <c r="Q618" i="6"/>
  <c r="P618" i="6"/>
  <c r="L618" i="6"/>
  <c r="J618" i="6"/>
  <c r="I618" i="6"/>
  <c r="H618" i="6"/>
  <c r="F618" i="6"/>
  <c r="R617" i="6"/>
  <c r="Q617" i="6"/>
  <c r="P617" i="6"/>
  <c r="L617" i="6"/>
  <c r="J617" i="6"/>
  <c r="I617" i="6"/>
  <c r="H617" i="6"/>
  <c r="F617" i="6"/>
  <c r="R616" i="6"/>
  <c r="Q616" i="6"/>
  <c r="P616" i="6"/>
  <c r="L616" i="6"/>
  <c r="J616" i="6"/>
  <c r="H616" i="6"/>
  <c r="R615" i="6"/>
  <c r="Q615" i="6"/>
  <c r="P615" i="6"/>
  <c r="J615" i="6"/>
  <c r="H615" i="6"/>
  <c r="F615" i="6"/>
  <c r="R614" i="6"/>
  <c r="Q614" i="6"/>
  <c r="P614" i="6"/>
  <c r="L614" i="6"/>
  <c r="J614" i="6"/>
  <c r="I614" i="6"/>
  <c r="H614" i="6"/>
  <c r="F614" i="6"/>
  <c r="R613" i="6"/>
  <c r="Q613" i="6"/>
  <c r="P613" i="6"/>
  <c r="L613" i="6"/>
  <c r="J613" i="6"/>
  <c r="R612" i="6"/>
  <c r="Q612" i="6"/>
  <c r="P612" i="6"/>
  <c r="L612" i="6"/>
  <c r="J612" i="6"/>
  <c r="I612" i="6"/>
  <c r="H612" i="6"/>
  <c r="R611" i="6"/>
  <c r="Q611" i="6"/>
  <c r="P611" i="6"/>
  <c r="L611" i="6"/>
  <c r="J611" i="6"/>
  <c r="I611" i="6"/>
  <c r="H611" i="6"/>
  <c r="F611" i="6"/>
  <c r="R610" i="6"/>
  <c r="Q610" i="6"/>
  <c r="P610" i="6"/>
  <c r="L610" i="6"/>
  <c r="J610" i="6"/>
  <c r="I610" i="6"/>
  <c r="F610" i="6"/>
  <c r="R609" i="6"/>
  <c r="Q609" i="6"/>
  <c r="P609" i="6"/>
  <c r="L609" i="6"/>
  <c r="J609" i="6"/>
  <c r="I609" i="6"/>
  <c r="F609" i="6"/>
  <c r="R608" i="6"/>
  <c r="Q608" i="6"/>
  <c r="P608" i="6"/>
  <c r="L608" i="6"/>
  <c r="J608" i="6"/>
  <c r="I608" i="6"/>
  <c r="H608" i="6"/>
  <c r="F608" i="6"/>
  <c r="R607" i="6"/>
  <c r="Q607" i="6"/>
  <c r="P607" i="6"/>
  <c r="L607" i="6"/>
  <c r="J607" i="6"/>
  <c r="F607" i="6"/>
  <c r="R606" i="6"/>
  <c r="Q606" i="6"/>
  <c r="P606" i="6"/>
  <c r="L606" i="6"/>
  <c r="J606" i="6"/>
  <c r="I606" i="6"/>
  <c r="H606" i="6"/>
  <c r="F606" i="6"/>
  <c r="R605" i="6"/>
  <c r="Q605" i="6"/>
  <c r="P605" i="6"/>
  <c r="L605" i="6"/>
  <c r="J605" i="6"/>
  <c r="I605" i="6"/>
  <c r="H605" i="6"/>
  <c r="F605" i="6"/>
  <c r="R604" i="6"/>
  <c r="Q604" i="6"/>
  <c r="P604" i="6"/>
  <c r="L604" i="6"/>
  <c r="J604" i="6"/>
  <c r="H604" i="6"/>
  <c r="R603" i="6"/>
  <c r="Q603" i="6"/>
  <c r="P603" i="6"/>
  <c r="J603" i="6"/>
  <c r="H603" i="6"/>
  <c r="F603" i="6"/>
  <c r="R602" i="6"/>
  <c r="Q602" i="6"/>
  <c r="P602" i="6"/>
  <c r="L602" i="6"/>
  <c r="J602" i="6"/>
  <c r="I602" i="6"/>
  <c r="H602" i="6"/>
  <c r="F602" i="6"/>
  <c r="R601" i="6"/>
  <c r="Q601" i="6"/>
  <c r="P601" i="6"/>
  <c r="L601" i="6"/>
  <c r="J601" i="6"/>
  <c r="I601" i="6"/>
  <c r="R600" i="6"/>
  <c r="Q600" i="6"/>
  <c r="P600" i="6"/>
  <c r="L600" i="6"/>
  <c r="J600" i="6"/>
  <c r="I600" i="6"/>
  <c r="H600" i="6"/>
  <c r="R599" i="6"/>
  <c r="Q599" i="6"/>
  <c r="P599" i="6"/>
  <c r="L599" i="6"/>
  <c r="J599" i="6"/>
  <c r="I599" i="6"/>
  <c r="H599" i="6"/>
  <c r="F599" i="6"/>
  <c r="R598" i="6"/>
  <c r="Q598" i="6"/>
  <c r="P598" i="6"/>
  <c r="L598" i="6"/>
  <c r="J598" i="6"/>
  <c r="I598" i="6"/>
  <c r="R597" i="6"/>
  <c r="Q597" i="6"/>
  <c r="P597" i="6"/>
  <c r="L597" i="6"/>
  <c r="J597" i="6"/>
  <c r="I597" i="6"/>
  <c r="F597" i="6"/>
  <c r="R596" i="6"/>
  <c r="Q596" i="6"/>
  <c r="P596" i="6"/>
  <c r="L596" i="6"/>
  <c r="J596" i="6"/>
  <c r="I596" i="6"/>
  <c r="H596" i="6"/>
  <c r="F596" i="6"/>
  <c r="R595" i="6"/>
  <c r="Q595" i="6"/>
  <c r="P595" i="6"/>
  <c r="L595" i="6"/>
  <c r="J595" i="6"/>
  <c r="H595" i="6"/>
  <c r="F595" i="6"/>
  <c r="R594" i="6"/>
  <c r="Q594" i="6"/>
  <c r="P594" i="6"/>
  <c r="L594" i="6"/>
  <c r="J594" i="6"/>
  <c r="I594" i="6"/>
  <c r="H594" i="6"/>
  <c r="F594" i="6"/>
  <c r="R593" i="6"/>
  <c r="Q593" i="6"/>
  <c r="P593" i="6"/>
  <c r="L593" i="6"/>
  <c r="J593" i="6"/>
  <c r="I593" i="6"/>
  <c r="H593" i="6"/>
  <c r="F593" i="6"/>
  <c r="R592" i="6"/>
  <c r="Q592" i="6"/>
  <c r="P592" i="6"/>
  <c r="L592" i="6"/>
  <c r="J592" i="6"/>
  <c r="H592" i="6"/>
  <c r="R591" i="6"/>
  <c r="Q591" i="6"/>
  <c r="P591" i="6"/>
  <c r="J591" i="6"/>
  <c r="H591" i="6"/>
  <c r="F591" i="6"/>
  <c r="R590" i="6"/>
  <c r="Q590" i="6"/>
  <c r="P590" i="6"/>
  <c r="L590" i="6"/>
  <c r="J590" i="6"/>
  <c r="I590" i="6"/>
  <c r="H590" i="6"/>
  <c r="F590" i="6"/>
  <c r="R589" i="6"/>
  <c r="Q589" i="6"/>
  <c r="P589" i="6"/>
  <c r="L589" i="6"/>
  <c r="J589" i="6"/>
  <c r="I589" i="6"/>
  <c r="R588" i="6"/>
  <c r="Q588" i="6"/>
  <c r="P588" i="6"/>
  <c r="L588" i="6"/>
  <c r="J588" i="6"/>
  <c r="I588" i="6"/>
  <c r="H588" i="6"/>
  <c r="R587" i="6"/>
  <c r="Q587" i="6"/>
  <c r="P587" i="6"/>
  <c r="L587" i="6"/>
  <c r="J587" i="6"/>
  <c r="I587" i="6"/>
  <c r="H587" i="6"/>
  <c r="F587" i="6"/>
  <c r="R586" i="6"/>
  <c r="Q586" i="6"/>
  <c r="P586" i="6"/>
  <c r="L586" i="6"/>
  <c r="J586" i="6"/>
  <c r="I586" i="6"/>
  <c r="H586" i="6"/>
  <c r="R585" i="6"/>
  <c r="Q585" i="6"/>
  <c r="P585" i="6"/>
  <c r="L585" i="6"/>
  <c r="J585" i="6"/>
  <c r="I585" i="6"/>
  <c r="F585" i="6"/>
  <c r="R584" i="6"/>
  <c r="Q584" i="6"/>
  <c r="P584" i="6"/>
  <c r="L584" i="6"/>
  <c r="J584" i="6"/>
  <c r="I584" i="6"/>
  <c r="H584" i="6"/>
  <c r="F584" i="6"/>
  <c r="R583" i="6"/>
  <c r="Q583" i="6"/>
  <c r="P583" i="6"/>
  <c r="L583" i="6"/>
  <c r="J583" i="6"/>
  <c r="I583" i="6"/>
  <c r="F583" i="6"/>
  <c r="R582" i="6"/>
  <c r="Q582" i="6"/>
  <c r="P582" i="6"/>
  <c r="L582" i="6"/>
  <c r="J582" i="6"/>
  <c r="I582" i="6"/>
  <c r="H582" i="6"/>
  <c r="F582" i="6"/>
  <c r="R581" i="6"/>
  <c r="Q581" i="6"/>
  <c r="P581" i="6"/>
  <c r="L581" i="6"/>
  <c r="J581" i="6"/>
  <c r="I581" i="6"/>
  <c r="H581" i="6"/>
  <c r="F581" i="6"/>
  <c r="R580" i="6"/>
  <c r="Q580" i="6"/>
  <c r="P580" i="6"/>
  <c r="L580" i="6"/>
  <c r="J580" i="6"/>
  <c r="I580" i="6"/>
  <c r="H580" i="6"/>
  <c r="R579" i="6"/>
  <c r="Q579" i="6"/>
  <c r="P579" i="6"/>
  <c r="L579" i="6"/>
  <c r="J579" i="6"/>
  <c r="H579" i="6"/>
  <c r="F579" i="6"/>
  <c r="R578" i="6"/>
  <c r="Q578" i="6"/>
  <c r="P578" i="6"/>
  <c r="L578" i="6"/>
  <c r="J578" i="6"/>
  <c r="I578" i="6"/>
  <c r="H578" i="6"/>
  <c r="F578" i="6"/>
  <c r="R577" i="6"/>
  <c r="Q577" i="6"/>
  <c r="P577" i="6"/>
  <c r="L577" i="6"/>
  <c r="J577" i="6"/>
  <c r="H577" i="6"/>
  <c r="F577" i="6"/>
  <c r="R576" i="6"/>
  <c r="Q576" i="6"/>
  <c r="P576" i="6"/>
  <c r="L576" i="6"/>
  <c r="J576" i="6"/>
  <c r="I576" i="6"/>
  <c r="H576" i="6"/>
  <c r="R575" i="6"/>
  <c r="Q575" i="6"/>
  <c r="P575" i="6"/>
  <c r="L575" i="6"/>
  <c r="J575" i="6"/>
  <c r="I575" i="6"/>
  <c r="H575" i="6"/>
  <c r="F575" i="6"/>
  <c r="R574" i="6"/>
  <c r="Q574" i="6"/>
  <c r="P574" i="6"/>
  <c r="L574" i="6"/>
  <c r="J574" i="6"/>
  <c r="I574" i="6"/>
  <c r="F574" i="6"/>
  <c r="R573" i="6"/>
  <c r="Q573" i="6"/>
  <c r="P573" i="6"/>
  <c r="L573" i="6"/>
  <c r="J573" i="6"/>
  <c r="I573" i="6"/>
  <c r="F573" i="6"/>
  <c r="R572" i="6"/>
  <c r="Q572" i="6"/>
  <c r="P572" i="6"/>
  <c r="L572" i="6"/>
  <c r="J572" i="6"/>
  <c r="I572" i="6"/>
  <c r="H572" i="6"/>
  <c r="F572" i="6"/>
  <c r="R571" i="6"/>
  <c r="Q571" i="6"/>
  <c r="P571" i="6"/>
  <c r="L571" i="6"/>
  <c r="J571" i="6"/>
  <c r="I571" i="6"/>
  <c r="F571" i="6"/>
  <c r="R570" i="6"/>
  <c r="Q570" i="6"/>
  <c r="P570" i="6"/>
  <c r="L570" i="6"/>
  <c r="J570" i="6"/>
  <c r="I570" i="6"/>
  <c r="H570" i="6"/>
  <c r="F570" i="6"/>
  <c r="R569" i="6"/>
  <c r="Q569" i="6"/>
  <c r="P569" i="6"/>
  <c r="L569" i="6"/>
  <c r="J569" i="6"/>
  <c r="I569" i="6"/>
  <c r="H569" i="6"/>
  <c r="F569" i="6"/>
  <c r="R568" i="6"/>
  <c r="Q568" i="6"/>
  <c r="P568" i="6"/>
  <c r="L568" i="6"/>
  <c r="J568" i="6"/>
  <c r="H568" i="6"/>
  <c r="R567" i="6"/>
  <c r="Q567" i="6"/>
  <c r="P567" i="6"/>
  <c r="L567" i="6"/>
  <c r="J567" i="6"/>
  <c r="H567" i="6"/>
  <c r="F567" i="6"/>
  <c r="R566" i="6"/>
  <c r="Q566" i="6"/>
  <c r="P566" i="6"/>
  <c r="L566" i="6"/>
  <c r="J566" i="6"/>
  <c r="I566" i="6"/>
  <c r="H566" i="6"/>
  <c r="F566" i="6"/>
  <c r="R565" i="6"/>
  <c r="Q565" i="6"/>
  <c r="P565" i="6"/>
  <c r="L565" i="6"/>
  <c r="J565" i="6"/>
  <c r="I565" i="6"/>
  <c r="R564" i="6"/>
  <c r="Q564" i="6"/>
  <c r="P564" i="6"/>
  <c r="L564" i="6"/>
  <c r="J564" i="6"/>
  <c r="I564" i="6"/>
  <c r="H564" i="6"/>
  <c r="R563" i="6"/>
  <c r="Q563" i="6"/>
  <c r="P563" i="6"/>
  <c r="L563" i="6"/>
  <c r="J563" i="6"/>
  <c r="I563" i="6"/>
  <c r="H563" i="6"/>
  <c r="F563" i="6"/>
  <c r="R562" i="6"/>
  <c r="Q562" i="6"/>
  <c r="P562" i="6"/>
  <c r="L562" i="6"/>
  <c r="J562" i="6"/>
  <c r="I562" i="6"/>
  <c r="R561" i="6"/>
  <c r="Q561" i="6"/>
  <c r="P561" i="6"/>
  <c r="L561" i="6"/>
  <c r="J561" i="6"/>
  <c r="I561" i="6"/>
  <c r="F561" i="6"/>
  <c r="R560" i="6"/>
  <c r="Q560" i="6"/>
  <c r="P560" i="6"/>
  <c r="L560" i="6"/>
  <c r="J560" i="6"/>
  <c r="I560" i="6"/>
  <c r="H560" i="6"/>
  <c r="F560" i="6"/>
  <c r="R559" i="6"/>
  <c r="Q559" i="6"/>
  <c r="P559" i="6"/>
  <c r="L559" i="6"/>
  <c r="J559" i="6"/>
  <c r="I559" i="6"/>
  <c r="F559" i="6"/>
  <c r="R558" i="6"/>
  <c r="Q558" i="6"/>
  <c r="P558" i="6"/>
  <c r="L558" i="6"/>
  <c r="J558" i="6"/>
  <c r="I558" i="6"/>
  <c r="H558" i="6"/>
  <c r="F558" i="6"/>
  <c r="R557" i="6"/>
  <c r="Q557" i="6"/>
  <c r="P557" i="6"/>
  <c r="L557" i="6"/>
  <c r="J557" i="6"/>
  <c r="I557" i="6"/>
  <c r="H557" i="6"/>
  <c r="F557" i="6"/>
  <c r="R556" i="6"/>
  <c r="Q556" i="6"/>
  <c r="P556" i="6"/>
  <c r="L556" i="6"/>
  <c r="J556" i="6"/>
  <c r="I556" i="6"/>
  <c r="H556" i="6"/>
  <c r="R555" i="6"/>
  <c r="Q555" i="6"/>
  <c r="P555" i="6"/>
  <c r="L555" i="6"/>
  <c r="J555" i="6"/>
  <c r="H555" i="6"/>
  <c r="F555" i="6"/>
  <c r="R554" i="6"/>
  <c r="Q554" i="6"/>
  <c r="P554" i="6"/>
  <c r="L554" i="6"/>
  <c r="J554" i="6"/>
  <c r="I554" i="6"/>
  <c r="H554" i="6"/>
  <c r="F554" i="6"/>
  <c r="R553" i="6"/>
  <c r="Q553" i="6"/>
  <c r="P553" i="6"/>
  <c r="L553" i="6"/>
  <c r="J553" i="6"/>
  <c r="R552" i="6"/>
  <c r="Q552" i="6"/>
  <c r="P552" i="6"/>
  <c r="L552" i="6"/>
  <c r="J552" i="6"/>
  <c r="I552" i="6"/>
  <c r="H552" i="6"/>
  <c r="R551" i="6"/>
  <c r="Q551" i="6"/>
  <c r="P551" i="6"/>
  <c r="L551" i="6"/>
  <c r="J551" i="6"/>
  <c r="I551" i="6"/>
  <c r="H551" i="6"/>
  <c r="F551" i="6"/>
  <c r="R550" i="6"/>
  <c r="Q550" i="6"/>
  <c r="P550" i="6"/>
  <c r="L550" i="6"/>
  <c r="J550" i="6"/>
  <c r="I550" i="6"/>
  <c r="H550" i="6"/>
  <c r="R549" i="6"/>
  <c r="Q549" i="6"/>
  <c r="P549" i="6"/>
  <c r="L549" i="6"/>
  <c r="J549" i="6"/>
  <c r="I549" i="6"/>
  <c r="F549" i="6"/>
  <c r="R548" i="6"/>
  <c r="Q548" i="6"/>
  <c r="P548" i="6"/>
  <c r="L548" i="6"/>
  <c r="J548" i="6"/>
  <c r="I548" i="6"/>
  <c r="H548" i="6"/>
  <c r="F548" i="6"/>
  <c r="R547" i="6"/>
  <c r="Q547" i="6"/>
  <c r="P547" i="6"/>
  <c r="L547" i="6"/>
  <c r="J547" i="6"/>
  <c r="F547" i="6"/>
  <c r="R546" i="6"/>
  <c r="Q546" i="6"/>
  <c r="P546" i="6"/>
  <c r="L546" i="6"/>
  <c r="J546" i="6"/>
  <c r="I546" i="6"/>
  <c r="H546" i="6"/>
  <c r="F546" i="6"/>
  <c r="R545" i="6"/>
  <c r="Q545" i="6"/>
  <c r="P545" i="6"/>
  <c r="L545" i="6"/>
  <c r="J545" i="6"/>
  <c r="I545" i="6"/>
  <c r="H545" i="6"/>
  <c r="F545" i="6"/>
  <c r="R544" i="6"/>
  <c r="Q544" i="6"/>
  <c r="P544" i="6"/>
  <c r="L544" i="6"/>
  <c r="J544" i="6"/>
  <c r="H544" i="6"/>
  <c r="R543" i="6"/>
  <c r="Q543" i="6"/>
  <c r="P543" i="6"/>
  <c r="L543" i="6"/>
  <c r="J543" i="6"/>
  <c r="H543" i="6"/>
  <c r="F543" i="6"/>
  <c r="R542" i="6"/>
  <c r="Q542" i="6"/>
  <c r="P542" i="6"/>
  <c r="L542" i="6"/>
  <c r="J542" i="6"/>
  <c r="I542" i="6"/>
  <c r="H542" i="6"/>
  <c r="F542" i="6"/>
  <c r="R541" i="6"/>
  <c r="Q541" i="6"/>
  <c r="P541" i="6"/>
  <c r="L541" i="6"/>
  <c r="J541" i="6"/>
  <c r="R540" i="6"/>
  <c r="Q540" i="6"/>
  <c r="P540" i="6"/>
  <c r="L540" i="6"/>
  <c r="J540" i="6"/>
  <c r="I540" i="6"/>
  <c r="H540" i="6"/>
  <c r="R539" i="6"/>
  <c r="Q539" i="6"/>
  <c r="P539" i="6"/>
  <c r="L539" i="6"/>
  <c r="J539" i="6"/>
  <c r="I539" i="6"/>
  <c r="H539" i="6"/>
  <c r="F539" i="6"/>
  <c r="R538" i="6"/>
  <c r="Q538" i="6"/>
  <c r="P538" i="6"/>
  <c r="L538" i="6"/>
  <c r="J538" i="6"/>
  <c r="I538" i="6"/>
  <c r="R537" i="6"/>
  <c r="Q537" i="6"/>
  <c r="P537" i="6"/>
  <c r="L537" i="6"/>
  <c r="J537" i="6"/>
  <c r="I537" i="6"/>
  <c r="H537" i="6"/>
  <c r="F537" i="6"/>
  <c r="R536" i="6"/>
  <c r="Q536" i="6"/>
  <c r="P536" i="6"/>
  <c r="L536" i="6"/>
  <c r="J536" i="6"/>
  <c r="I536" i="6"/>
  <c r="H536" i="6"/>
  <c r="F536" i="6"/>
  <c r="R535" i="6"/>
  <c r="Q535" i="6"/>
  <c r="P535" i="6"/>
  <c r="L535" i="6"/>
  <c r="J535" i="6"/>
  <c r="F535" i="6"/>
  <c r="R534" i="6"/>
  <c r="Q534" i="6"/>
  <c r="P534" i="6"/>
  <c r="L534" i="6"/>
  <c r="J534" i="6"/>
  <c r="I534" i="6"/>
  <c r="H534" i="6"/>
  <c r="F534" i="6"/>
  <c r="R533" i="6"/>
  <c r="Q533" i="6"/>
  <c r="P533" i="6"/>
  <c r="L533" i="6"/>
  <c r="J533" i="6"/>
  <c r="I533" i="6"/>
  <c r="H533" i="6"/>
  <c r="F533" i="6"/>
  <c r="R532" i="6"/>
  <c r="Q532" i="6"/>
  <c r="P532" i="6"/>
  <c r="L532" i="6"/>
  <c r="J532" i="6"/>
  <c r="H532" i="6"/>
  <c r="R531" i="6"/>
  <c r="Q531" i="6"/>
  <c r="P531" i="6"/>
  <c r="L531" i="6"/>
  <c r="J531" i="6"/>
  <c r="I531" i="6"/>
  <c r="H531" i="6"/>
  <c r="F531" i="6"/>
  <c r="R530" i="6"/>
  <c r="Q530" i="6"/>
  <c r="P530" i="6"/>
  <c r="L530" i="6"/>
  <c r="J530" i="6"/>
  <c r="I530" i="6"/>
  <c r="H530" i="6"/>
  <c r="F530" i="6"/>
  <c r="R529" i="6"/>
  <c r="Q529" i="6"/>
  <c r="P529" i="6"/>
  <c r="L529" i="6"/>
  <c r="J529" i="6"/>
  <c r="F529" i="6"/>
  <c r="R528" i="6"/>
  <c r="Q528" i="6"/>
  <c r="P528" i="6"/>
  <c r="L528" i="6"/>
  <c r="J528" i="6"/>
  <c r="I528" i="6"/>
  <c r="H528" i="6"/>
  <c r="R527" i="6"/>
  <c r="Q527" i="6"/>
  <c r="P527" i="6"/>
  <c r="L527" i="6"/>
  <c r="J527" i="6"/>
  <c r="I527" i="6"/>
  <c r="H527" i="6"/>
  <c r="F527" i="6"/>
  <c r="R526" i="6"/>
  <c r="Q526" i="6"/>
  <c r="P526" i="6"/>
  <c r="L526" i="6"/>
  <c r="J526" i="6"/>
  <c r="I526" i="6"/>
  <c r="R525" i="6"/>
  <c r="Q525" i="6"/>
  <c r="P525" i="6"/>
  <c r="L525" i="6"/>
  <c r="J525" i="6"/>
  <c r="I525" i="6"/>
  <c r="H525" i="6"/>
  <c r="F525" i="6"/>
  <c r="R524" i="6"/>
  <c r="Q524" i="6"/>
  <c r="P524" i="6"/>
  <c r="L524" i="6"/>
  <c r="J524" i="6"/>
  <c r="I524" i="6"/>
  <c r="H524" i="6"/>
  <c r="F524" i="6"/>
  <c r="R523" i="6"/>
  <c r="Q523" i="6"/>
  <c r="P523" i="6"/>
  <c r="L523" i="6"/>
  <c r="J523" i="6"/>
  <c r="F523" i="6"/>
  <c r="R522" i="6"/>
  <c r="Q522" i="6"/>
  <c r="P522" i="6"/>
  <c r="L522" i="6"/>
  <c r="J522" i="6"/>
  <c r="I522" i="6"/>
  <c r="H522" i="6"/>
  <c r="F522" i="6"/>
  <c r="R521" i="6"/>
  <c r="Q521" i="6"/>
  <c r="P521" i="6"/>
  <c r="L521" i="6"/>
  <c r="J521" i="6"/>
  <c r="I521" i="6"/>
  <c r="H521" i="6"/>
  <c r="F521" i="6"/>
  <c r="R520" i="6"/>
  <c r="Q520" i="6"/>
  <c r="P520" i="6"/>
  <c r="L520" i="6"/>
  <c r="J520" i="6"/>
  <c r="H520" i="6"/>
  <c r="R519" i="6"/>
  <c r="Q519" i="6"/>
  <c r="P519" i="6"/>
  <c r="L519" i="6"/>
  <c r="J519" i="6"/>
  <c r="I519" i="6"/>
  <c r="H519" i="6"/>
  <c r="F519" i="6"/>
  <c r="R518" i="6"/>
  <c r="Q518" i="6"/>
  <c r="P518" i="6"/>
  <c r="L518" i="6"/>
  <c r="J518" i="6"/>
  <c r="I518" i="6"/>
  <c r="F518" i="6"/>
  <c r="R517" i="6"/>
  <c r="Q517" i="6"/>
  <c r="P517" i="6"/>
  <c r="L517" i="6"/>
  <c r="J517" i="6"/>
  <c r="I517" i="6"/>
  <c r="F517" i="6"/>
  <c r="R516" i="6"/>
  <c r="Q516" i="6"/>
  <c r="P516" i="6"/>
  <c r="L516" i="6"/>
  <c r="J516" i="6"/>
  <c r="I516" i="6"/>
  <c r="H516" i="6"/>
  <c r="F516" i="6"/>
  <c r="R515" i="6"/>
  <c r="Q515" i="6"/>
  <c r="P515" i="6"/>
  <c r="L515" i="6"/>
  <c r="J515" i="6"/>
  <c r="F515" i="6"/>
  <c r="R514" i="6"/>
  <c r="Q514" i="6"/>
  <c r="P514" i="6"/>
  <c r="L514" i="6"/>
  <c r="J514" i="6"/>
  <c r="I514" i="6"/>
  <c r="H514" i="6"/>
  <c r="F514" i="6"/>
  <c r="R513" i="6"/>
  <c r="Q513" i="6"/>
  <c r="P513" i="6"/>
  <c r="L513" i="6"/>
  <c r="J513" i="6"/>
  <c r="I513" i="6"/>
  <c r="H513" i="6"/>
  <c r="F513" i="6"/>
  <c r="R512" i="6"/>
  <c r="Q512" i="6"/>
  <c r="P512" i="6"/>
  <c r="L512" i="6"/>
  <c r="J512" i="6"/>
  <c r="H512" i="6"/>
  <c r="R511" i="6"/>
  <c r="Q511" i="6"/>
  <c r="P511" i="6"/>
  <c r="L511" i="6"/>
  <c r="J511" i="6"/>
  <c r="I511" i="6"/>
  <c r="H511" i="6"/>
  <c r="F511" i="6"/>
  <c r="R510" i="6"/>
  <c r="Q510" i="6"/>
  <c r="P510" i="6"/>
  <c r="L510" i="6"/>
  <c r="J510" i="6"/>
  <c r="I510" i="6"/>
  <c r="H510" i="6"/>
  <c r="F510" i="6"/>
  <c r="R509" i="6"/>
  <c r="Q509" i="6"/>
  <c r="P509" i="6"/>
  <c r="L509" i="6"/>
  <c r="J509" i="6"/>
  <c r="R508" i="6"/>
  <c r="Q508" i="6"/>
  <c r="P508" i="6"/>
  <c r="L508" i="6"/>
  <c r="J508" i="6"/>
  <c r="I508" i="6"/>
  <c r="H508" i="6"/>
  <c r="F508" i="6"/>
  <c r="R507" i="6"/>
  <c r="Q507" i="6"/>
  <c r="P507" i="6"/>
  <c r="L507" i="6"/>
  <c r="J507" i="6"/>
  <c r="I507" i="6"/>
  <c r="R506" i="6"/>
  <c r="Q506" i="6"/>
  <c r="P506" i="6"/>
  <c r="L506" i="6"/>
  <c r="J506" i="6"/>
  <c r="I506" i="6"/>
  <c r="H506" i="6"/>
  <c r="F506" i="6"/>
  <c r="R505" i="6"/>
  <c r="Q505" i="6"/>
  <c r="P505" i="6"/>
  <c r="L505" i="6"/>
  <c r="J505" i="6"/>
  <c r="I505" i="6"/>
  <c r="H505" i="6"/>
  <c r="F505" i="6"/>
  <c r="R504" i="6"/>
  <c r="Q504" i="6"/>
  <c r="P504" i="6"/>
  <c r="L504" i="6"/>
  <c r="J504" i="6"/>
  <c r="F504" i="6"/>
  <c r="R503" i="6"/>
  <c r="Q503" i="6"/>
  <c r="P503" i="6"/>
  <c r="L503" i="6"/>
  <c r="J503" i="6"/>
  <c r="I503" i="6"/>
  <c r="H503" i="6"/>
  <c r="F503" i="6"/>
  <c r="R502" i="6"/>
  <c r="Q502" i="6"/>
  <c r="P502" i="6"/>
  <c r="L502" i="6"/>
  <c r="J502" i="6"/>
  <c r="I502" i="6"/>
  <c r="H502" i="6"/>
  <c r="F502" i="6"/>
  <c r="R501" i="6"/>
  <c r="Q501" i="6"/>
  <c r="P501" i="6"/>
  <c r="L501" i="6"/>
  <c r="J501" i="6"/>
  <c r="H501" i="6"/>
  <c r="R500" i="6"/>
  <c r="Q500" i="6"/>
  <c r="P500" i="6"/>
  <c r="L500" i="6"/>
  <c r="J500" i="6"/>
  <c r="I500" i="6"/>
  <c r="H500" i="6"/>
  <c r="F500" i="6"/>
  <c r="R499" i="6"/>
  <c r="Q499" i="6"/>
  <c r="P499" i="6"/>
  <c r="L499" i="6"/>
  <c r="J499" i="6"/>
  <c r="I499" i="6"/>
  <c r="H499" i="6"/>
  <c r="F499" i="6"/>
  <c r="R498" i="6"/>
  <c r="Q498" i="6"/>
  <c r="P498" i="6"/>
  <c r="L498" i="6"/>
  <c r="J498" i="6"/>
  <c r="R497" i="6"/>
  <c r="Q497" i="6"/>
  <c r="P497" i="6"/>
  <c r="L497" i="6"/>
  <c r="J497" i="6"/>
  <c r="I497" i="6"/>
  <c r="H497" i="6"/>
  <c r="R496" i="6"/>
  <c r="Q496" i="6"/>
  <c r="P496" i="6"/>
  <c r="L496" i="6"/>
  <c r="J496" i="6"/>
  <c r="I496" i="6"/>
  <c r="H496" i="6"/>
  <c r="F496" i="6"/>
  <c r="R495" i="6"/>
  <c r="Q495" i="6"/>
  <c r="P495" i="6"/>
  <c r="L495" i="6"/>
  <c r="J495" i="6"/>
  <c r="I495" i="6"/>
  <c r="R494" i="6"/>
  <c r="Q494" i="6"/>
  <c r="P494" i="6"/>
  <c r="L494" i="6"/>
  <c r="J494" i="6"/>
  <c r="I494" i="6"/>
  <c r="H494" i="6"/>
  <c r="F494" i="6"/>
  <c r="R493" i="6"/>
  <c r="Q493" i="6"/>
  <c r="P493" i="6"/>
  <c r="L493" i="6"/>
  <c r="J493" i="6"/>
  <c r="I493" i="6"/>
  <c r="H493" i="6"/>
  <c r="F493" i="6"/>
  <c r="R492" i="6"/>
  <c r="Q492" i="6"/>
  <c r="P492" i="6"/>
  <c r="L492" i="6"/>
  <c r="J492" i="6"/>
  <c r="F492" i="6"/>
  <c r="R491" i="6"/>
  <c r="Q491" i="6"/>
  <c r="P491" i="6"/>
  <c r="L491" i="6"/>
  <c r="J491" i="6"/>
  <c r="I491" i="6"/>
  <c r="H491" i="6"/>
  <c r="F491" i="6"/>
  <c r="R490" i="6"/>
  <c r="Q490" i="6"/>
  <c r="P490" i="6"/>
  <c r="L490" i="6"/>
  <c r="J490" i="6"/>
  <c r="I490" i="6"/>
  <c r="H490" i="6"/>
  <c r="F490" i="6"/>
  <c r="R489" i="6"/>
  <c r="Q489" i="6"/>
  <c r="P489" i="6"/>
  <c r="L489" i="6"/>
  <c r="J489" i="6"/>
  <c r="H489" i="6"/>
  <c r="R488" i="6"/>
  <c r="Q488" i="6"/>
  <c r="P488" i="6"/>
  <c r="L488" i="6"/>
  <c r="J488" i="6"/>
  <c r="I488" i="6"/>
  <c r="H488" i="6"/>
  <c r="F488" i="6"/>
  <c r="R487" i="6"/>
  <c r="Q487" i="6"/>
  <c r="P487" i="6"/>
  <c r="L487" i="6"/>
  <c r="J487" i="6"/>
  <c r="I487" i="6"/>
  <c r="H487" i="6"/>
  <c r="F487" i="6"/>
  <c r="R486" i="6"/>
  <c r="Q486" i="6"/>
  <c r="P486" i="6"/>
  <c r="L486" i="6"/>
  <c r="J486" i="6"/>
  <c r="H486" i="6"/>
  <c r="R485" i="6"/>
  <c r="Q485" i="6"/>
  <c r="P485" i="6"/>
  <c r="L485" i="6"/>
  <c r="J485" i="6"/>
  <c r="I485" i="6"/>
  <c r="H485" i="6"/>
  <c r="R484" i="6"/>
  <c r="Q484" i="6"/>
  <c r="P484" i="6"/>
  <c r="L484" i="6"/>
  <c r="J484" i="6"/>
  <c r="I484" i="6"/>
  <c r="H484" i="6"/>
  <c r="F484" i="6"/>
  <c r="R483" i="6"/>
  <c r="Q483" i="6"/>
  <c r="P483" i="6"/>
  <c r="L483" i="6"/>
  <c r="J483" i="6"/>
  <c r="I483" i="6"/>
  <c r="R482" i="6"/>
  <c r="Q482" i="6"/>
  <c r="P482" i="6"/>
  <c r="L482" i="6"/>
  <c r="J482" i="6"/>
  <c r="I482" i="6"/>
  <c r="H482" i="6"/>
  <c r="F482" i="6"/>
  <c r="R481" i="6"/>
  <c r="Q481" i="6"/>
  <c r="P481" i="6"/>
  <c r="L481" i="6"/>
  <c r="J481" i="6"/>
  <c r="I481" i="6"/>
  <c r="H481" i="6"/>
  <c r="F481" i="6"/>
  <c r="R480" i="6"/>
  <c r="Q480" i="6"/>
  <c r="P480" i="6"/>
  <c r="L480" i="6"/>
  <c r="J480" i="6"/>
  <c r="F480" i="6"/>
  <c r="R479" i="6"/>
  <c r="Q479" i="6"/>
  <c r="P479" i="6"/>
  <c r="L479" i="6"/>
  <c r="J479" i="6"/>
  <c r="I479" i="6"/>
  <c r="H479" i="6"/>
  <c r="F479" i="6"/>
  <c r="R478" i="6"/>
  <c r="Q478" i="6"/>
  <c r="P478" i="6"/>
  <c r="L478" i="6"/>
  <c r="J478" i="6"/>
  <c r="I478" i="6"/>
  <c r="H478" i="6"/>
  <c r="F478" i="6"/>
  <c r="R477" i="6"/>
  <c r="Q477" i="6"/>
  <c r="P477" i="6"/>
  <c r="L477" i="6"/>
  <c r="J477" i="6"/>
  <c r="H477" i="6"/>
  <c r="R476" i="6"/>
  <c r="Q476" i="6"/>
  <c r="P476" i="6"/>
  <c r="L476" i="6"/>
  <c r="J476" i="6"/>
  <c r="I476" i="6"/>
  <c r="H476" i="6"/>
  <c r="F476" i="6"/>
  <c r="R475" i="6"/>
  <c r="Q475" i="6"/>
  <c r="P475" i="6"/>
  <c r="L475" i="6"/>
  <c r="J475" i="6"/>
  <c r="I475" i="6"/>
  <c r="H475" i="6"/>
  <c r="F475" i="6"/>
  <c r="R474" i="6"/>
  <c r="Q474" i="6"/>
  <c r="P474" i="6"/>
  <c r="L474" i="6"/>
  <c r="J474" i="6"/>
  <c r="R473" i="6"/>
  <c r="Q473" i="6"/>
  <c r="P473" i="6"/>
  <c r="L473" i="6"/>
  <c r="J473" i="6"/>
  <c r="I473" i="6"/>
  <c r="H473" i="6"/>
  <c r="R472" i="6"/>
  <c r="Q472" i="6"/>
  <c r="P472" i="6"/>
  <c r="L472" i="6"/>
  <c r="J472" i="6"/>
  <c r="I472" i="6"/>
  <c r="H472" i="6"/>
  <c r="F472" i="6"/>
  <c r="R471" i="6"/>
  <c r="Q471" i="6"/>
  <c r="P471" i="6"/>
  <c r="L471" i="6"/>
  <c r="J471" i="6"/>
  <c r="I471" i="6"/>
  <c r="R470" i="6"/>
  <c r="Q470" i="6"/>
  <c r="P470" i="6"/>
  <c r="L470" i="6"/>
  <c r="J470" i="6"/>
  <c r="I470" i="6"/>
  <c r="H470" i="6"/>
  <c r="F470" i="6"/>
  <c r="R469" i="6"/>
  <c r="Q469" i="6"/>
  <c r="P469" i="6"/>
  <c r="L469" i="6"/>
  <c r="J469" i="6"/>
  <c r="I469" i="6"/>
  <c r="H469" i="6"/>
  <c r="F469" i="6"/>
  <c r="R468" i="6"/>
  <c r="Q468" i="6"/>
  <c r="P468" i="6"/>
  <c r="L468" i="6"/>
  <c r="J468" i="6"/>
  <c r="F468" i="6"/>
  <c r="R467" i="6"/>
  <c r="Q467" i="6"/>
  <c r="P467" i="6"/>
  <c r="L467" i="6"/>
  <c r="J467" i="6"/>
  <c r="I467" i="6"/>
  <c r="H467" i="6"/>
  <c r="F467" i="6"/>
  <c r="R466" i="6"/>
  <c r="Q466" i="6"/>
  <c r="P466" i="6"/>
  <c r="L466" i="6"/>
  <c r="J466" i="6"/>
  <c r="I466" i="6"/>
  <c r="H466" i="6"/>
  <c r="F466" i="6"/>
  <c r="R465" i="6"/>
  <c r="Q465" i="6"/>
  <c r="P465" i="6"/>
  <c r="L465" i="6"/>
  <c r="J465" i="6"/>
  <c r="H465" i="6"/>
  <c r="R464" i="6"/>
  <c r="Q464" i="6"/>
  <c r="P464" i="6"/>
  <c r="L464" i="6"/>
  <c r="J464" i="6"/>
  <c r="I464" i="6"/>
  <c r="H464" i="6"/>
  <c r="F464" i="6"/>
  <c r="R463" i="6"/>
  <c r="Q463" i="6"/>
  <c r="P463" i="6"/>
  <c r="L463" i="6"/>
  <c r="J463" i="6"/>
  <c r="I463" i="6"/>
  <c r="H463" i="6"/>
  <c r="F463" i="6"/>
  <c r="R462" i="6"/>
  <c r="Q462" i="6"/>
  <c r="P462" i="6"/>
  <c r="L462" i="6"/>
  <c r="J462" i="6"/>
  <c r="H462" i="6"/>
  <c r="R461" i="6"/>
  <c r="Q461" i="6"/>
  <c r="P461" i="6"/>
  <c r="L461" i="6"/>
  <c r="J461" i="6"/>
  <c r="I461" i="6"/>
  <c r="H461" i="6"/>
  <c r="R460" i="6"/>
  <c r="Q460" i="6"/>
  <c r="P460" i="6"/>
  <c r="L460" i="6"/>
  <c r="J460" i="6"/>
  <c r="I460" i="6"/>
  <c r="H460" i="6"/>
  <c r="F460" i="6"/>
  <c r="R459" i="6"/>
  <c r="Q459" i="6"/>
  <c r="P459" i="6"/>
  <c r="L459" i="6"/>
  <c r="J459" i="6"/>
  <c r="I459" i="6"/>
  <c r="R458" i="6"/>
  <c r="Q458" i="6"/>
  <c r="P458" i="6"/>
  <c r="L458" i="6"/>
  <c r="J458" i="6"/>
  <c r="I458" i="6"/>
  <c r="H458" i="6"/>
  <c r="F458" i="6"/>
  <c r="R457" i="6"/>
  <c r="Q457" i="6"/>
  <c r="P457" i="6"/>
  <c r="L457" i="6"/>
  <c r="J457" i="6"/>
  <c r="I457" i="6"/>
  <c r="H457" i="6"/>
  <c r="F457" i="6"/>
  <c r="R456" i="6"/>
  <c r="Q456" i="6"/>
  <c r="P456" i="6"/>
  <c r="L456" i="6"/>
  <c r="J456" i="6"/>
  <c r="F456" i="6"/>
  <c r="R455" i="6"/>
  <c r="Q455" i="6"/>
  <c r="P455" i="6"/>
  <c r="L455" i="6"/>
  <c r="J455" i="6"/>
  <c r="I455" i="6"/>
  <c r="H455" i="6"/>
  <c r="F455" i="6"/>
  <c r="R454" i="6"/>
  <c r="Q454" i="6"/>
  <c r="P454" i="6"/>
  <c r="L454" i="6"/>
  <c r="J454" i="6"/>
  <c r="I454" i="6"/>
  <c r="H454" i="6"/>
  <c r="F454" i="6"/>
  <c r="R453" i="6"/>
  <c r="Q453" i="6"/>
  <c r="P453" i="6"/>
  <c r="L453" i="6"/>
  <c r="J453" i="6"/>
  <c r="H453" i="6"/>
  <c r="R452" i="6"/>
  <c r="Q452" i="6"/>
  <c r="P452" i="6"/>
  <c r="L452" i="6"/>
  <c r="J452" i="6"/>
  <c r="I452" i="6"/>
  <c r="H452" i="6"/>
  <c r="F452" i="6"/>
  <c r="R451" i="6"/>
  <c r="Q451" i="6"/>
  <c r="P451" i="6"/>
  <c r="L451" i="6"/>
  <c r="J451" i="6"/>
  <c r="I451" i="6"/>
  <c r="H451" i="6"/>
  <c r="F451" i="6"/>
  <c r="R450" i="6"/>
  <c r="Q450" i="6"/>
  <c r="P450" i="6"/>
  <c r="L450" i="6"/>
  <c r="J450" i="6"/>
  <c r="R449" i="6"/>
  <c r="Q449" i="6"/>
  <c r="P449" i="6"/>
  <c r="L449" i="6"/>
  <c r="J449" i="6"/>
  <c r="I449" i="6"/>
  <c r="H449" i="6"/>
  <c r="R448" i="6"/>
  <c r="Q448" i="6"/>
  <c r="P448" i="6"/>
  <c r="L448" i="6"/>
  <c r="J448" i="6"/>
  <c r="I448" i="6"/>
  <c r="H448" i="6"/>
  <c r="F448" i="6"/>
  <c r="R447" i="6"/>
  <c r="Q447" i="6"/>
  <c r="P447" i="6"/>
  <c r="L447" i="6"/>
  <c r="J447" i="6"/>
  <c r="I447" i="6"/>
  <c r="R446" i="6"/>
  <c r="Q446" i="6"/>
  <c r="P446" i="6"/>
  <c r="L446" i="6"/>
  <c r="J446" i="6"/>
  <c r="I446" i="6"/>
  <c r="H446" i="6"/>
  <c r="F446" i="6"/>
  <c r="R445" i="6"/>
  <c r="Q445" i="6"/>
  <c r="P445" i="6"/>
  <c r="L445" i="6"/>
  <c r="J445" i="6"/>
  <c r="I445" i="6"/>
  <c r="H445" i="6"/>
  <c r="F445" i="6"/>
  <c r="R444" i="6"/>
  <c r="Q444" i="6"/>
  <c r="P444" i="6"/>
  <c r="L444" i="6"/>
  <c r="J444" i="6"/>
  <c r="F444" i="6"/>
  <c r="R443" i="6"/>
  <c r="Q443" i="6"/>
  <c r="P443" i="6"/>
  <c r="L443" i="6"/>
  <c r="J443" i="6"/>
  <c r="I443" i="6"/>
  <c r="H443" i="6"/>
  <c r="F443" i="6"/>
  <c r="R442" i="6"/>
  <c r="Q442" i="6"/>
  <c r="P442" i="6"/>
  <c r="L442" i="6"/>
  <c r="J442" i="6"/>
  <c r="I442" i="6"/>
  <c r="H442" i="6"/>
  <c r="F442" i="6"/>
  <c r="R441" i="6"/>
  <c r="Q441" i="6"/>
  <c r="P441" i="6"/>
  <c r="L441" i="6"/>
  <c r="J441" i="6"/>
  <c r="H441" i="6"/>
  <c r="R440" i="6"/>
  <c r="Q440" i="6"/>
  <c r="P440" i="6"/>
  <c r="L440" i="6"/>
  <c r="J440" i="6"/>
  <c r="I440" i="6"/>
  <c r="H440" i="6"/>
  <c r="F440" i="6"/>
  <c r="R439" i="6"/>
  <c r="Q439" i="6"/>
  <c r="P439" i="6"/>
  <c r="L439" i="6"/>
  <c r="J439" i="6"/>
  <c r="I439" i="6"/>
  <c r="H439" i="6"/>
  <c r="F439" i="6"/>
  <c r="R438" i="6"/>
  <c r="Q438" i="6"/>
  <c r="P438" i="6"/>
  <c r="L438" i="6"/>
  <c r="J438" i="6"/>
  <c r="I438" i="6"/>
  <c r="H438" i="6"/>
  <c r="R437" i="6"/>
  <c r="Q437" i="6"/>
  <c r="P437" i="6"/>
  <c r="L437" i="6"/>
  <c r="J437" i="6"/>
  <c r="I437" i="6"/>
  <c r="H437" i="6"/>
  <c r="R436" i="6"/>
  <c r="Q436" i="6"/>
  <c r="P436" i="6"/>
  <c r="L436" i="6"/>
  <c r="J436" i="6"/>
  <c r="I436" i="6"/>
  <c r="H436" i="6"/>
  <c r="F436" i="6"/>
  <c r="R435" i="6"/>
  <c r="Q435" i="6"/>
  <c r="P435" i="6"/>
  <c r="L435" i="6"/>
  <c r="J435" i="6"/>
  <c r="I435" i="6"/>
  <c r="H435" i="6"/>
  <c r="R434" i="6"/>
  <c r="Q434" i="6"/>
  <c r="P434" i="6"/>
  <c r="L434" i="6"/>
  <c r="J434" i="6"/>
  <c r="I434" i="6"/>
  <c r="H434" i="6"/>
  <c r="F434" i="6"/>
  <c r="R433" i="6"/>
  <c r="Q433" i="6"/>
  <c r="P433" i="6"/>
  <c r="L433" i="6"/>
  <c r="J433" i="6"/>
  <c r="I433" i="6"/>
  <c r="H433" i="6"/>
  <c r="F433" i="6"/>
  <c r="R432" i="6"/>
  <c r="Q432" i="6"/>
  <c r="P432" i="6"/>
  <c r="L432" i="6"/>
  <c r="J432" i="6"/>
  <c r="H432" i="6"/>
  <c r="F432" i="6"/>
  <c r="R431" i="6"/>
  <c r="Q431" i="6"/>
  <c r="P431" i="6"/>
  <c r="L431" i="6"/>
  <c r="J431" i="6"/>
  <c r="I431" i="6"/>
  <c r="H431" i="6"/>
  <c r="F431" i="6"/>
  <c r="R430" i="6"/>
  <c r="Q430" i="6"/>
  <c r="P430" i="6"/>
  <c r="L430" i="6"/>
  <c r="J430" i="6"/>
  <c r="I430" i="6"/>
  <c r="H430" i="6"/>
  <c r="F430" i="6"/>
  <c r="R429" i="6"/>
  <c r="Q429" i="6"/>
  <c r="P429" i="6"/>
  <c r="L429" i="6"/>
  <c r="J429" i="6"/>
  <c r="H429" i="6"/>
  <c r="R428" i="6"/>
  <c r="Q428" i="6"/>
  <c r="P428" i="6"/>
  <c r="L428" i="6"/>
  <c r="J428" i="6"/>
  <c r="I428" i="6"/>
  <c r="H428" i="6"/>
  <c r="F428" i="6"/>
  <c r="R427" i="6"/>
  <c r="Q427" i="6"/>
  <c r="P427" i="6"/>
  <c r="L427" i="6"/>
  <c r="J427" i="6"/>
  <c r="I427" i="6"/>
  <c r="H427" i="6"/>
  <c r="F427" i="6"/>
  <c r="R426" i="6"/>
  <c r="Q426" i="6"/>
  <c r="P426" i="6"/>
  <c r="L426" i="6"/>
  <c r="J426" i="6"/>
  <c r="I426" i="6"/>
  <c r="R425" i="6"/>
  <c r="Q425" i="6"/>
  <c r="P425" i="6"/>
  <c r="L425" i="6"/>
  <c r="J425" i="6"/>
  <c r="I425" i="6"/>
  <c r="H425" i="6"/>
  <c r="F425" i="6"/>
  <c r="R424" i="6"/>
  <c r="Q424" i="6"/>
  <c r="P424" i="6"/>
  <c r="L424" i="6"/>
  <c r="J424" i="6"/>
  <c r="I424" i="6"/>
  <c r="H424" i="6"/>
  <c r="F424" i="6"/>
  <c r="R423" i="6"/>
  <c r="Q423" i="6"/>
  <c r="P423" i="6"/>
  <c r="L423" i="6"/>
  <c r="J423" i="6"/>
  <c r="I423" i="6"/>
  <c r="R422" i="6"/>
  <c r="Q422" i="6"/>
  <c r="P422" i="6"/>
  <c r="L422" i="6"/>
  <c r="J422" i="6"/>
  <c r="I422" i="6"/>
  <c r="H422" i="6"/>
  <c r="F422" i="6"/>
  <c r="R421" i="6"/>
  <c r="Q421" i="6"/>
  <c r="P421" i="6"/>
  <c r="L421" i="6"/>
  <c r="J421" i="6"/>
  <c r="I421" i="6"/>
  <c r="H421" i="6"/>
  <c r="F421" i="6"/>
  <c r="R420" i="6"/>
  <c r="Q420" i="6"/>
  <c r="P420" i="6"/>
  <c r="L420" i="6"/>
  <c r="J420" i="6"/>
  <c r="F420" i="6"/>
  <c r="R419" i="6"/>
  <c r="Q419" i="6"/>
  <c r="P419" i="6"/>
  <c r="L419" i="6"/>
  <c r="J419" i="6"/>
  <c r="I419" i="6"/>
  <c r="H419" i="6"/>
  <c r="F419" i="6"/>
  <c r="R418" i="6"/>
  <c r="Q418" i="6"/>
  <c r="P418" i="6"/>
  <c r="L418" i="6"/>
  <c r="J418" i="6"/>
  <c r="I418" i="6"/>
  <c r="H418" i="6"/>
  <c r="F418" i="6"/>
  <c r="R417" i="6"/>
  <c r="Q417" i="6"/>
  <c r="P417" i="6"/>
  <c r="L417" i="6"/>
  <c r="J417" i="6"/>
  <c r="H417" i="6"/>
  <c r="R416" i="6"/>
  <c r="Q416" i="6"/>
  <c r="P416" i="6"/>
  <c r="L416" i="6"/>
  <c r="J416" i="6"/>
  <c r="I416" i="6"/>
  <c r="H416" i="6"/>
  <c r="F416" i="6"/>
  <c r="R415" i="6"/>
  <c r="Q415" i="6"/>
  <c r="P415" i="6"/>
  <c r="L415" i="6"/>
  <c r="J415" i="6"/>
  <c r="I415" i="6"/>
  <c r="H415" i="6"/>
  <c r="F415" i="6"/>
  <c r="R414" i="6"/>
  <c r="Q414" i="6"/>
  <c r="P414" i="6"/>
  <c r="L414" i="6"/>
  <c r="J414" i="6"/>
  <c r="I414" i="6"/>
  <c r="R413" i="6"/>
  <c r="Q413" i="6"/>
  <c r="P413" i="6"/>
  <c r="L413" i="6"/>
  <c r="J413" i="6"/>
  <c r="I413" i="6"/>
  <c r="H413" i="6"/>
  <c r="R412" i="6"/>
  <c r="Q412" i="6"/>
  <c r="P412" i="6"/>
  <c r="L412" i="6"/>
  <c r="J412" i="6"/>
  <c r="I412" i="6"/>
  <c r="H412" i="6"/>
  <c r="F412" i="6"/>
  <c r="R411" i="6"/>
  <c r="Q411" i="6"/>
  <c r="P411" i="6"/>
  <c r="L411" i="6"/>
  <c r="J411" i="6"/>
  <c r="I411" i="6"/>
  <c r="R410" i="6"/>
  <c r="Q410" i="6"/>
  <c r="P410" i="6"/>
  <c r="L410" i="6"/>
  <c r="J410" i="6"/>
  <c r="I410" i="6"/>
  <c r="H410" i="6"/>
  <c r="F410" i="6"/>
  <c r="R409" i="6"/>
  <c r="Q409" i="6"/>
  <c r="P409" i="6"/>
  <c r="L409" i="6"/>
  <c r="J409" i="6"/>
  <c r="I409" i="6"/>
  <c r="H409" i="6"/>
  <c r="F409" i="6"/>
  <c r="R408" i="6"/>
  <c r="Q408" i="6"/>
  <c r="P408" i="6"/>
  <c r="L408" i="6"/>
  <c r="J408" i="6"/>
  <c r="H408" i="6"/>
  <c r="F408" i="6"/>
  <c r="R407" i="6"/>
  <c r="Q407" i="6"/>
  <c r="P407" i="6"/>
  <c r="L407" i="6"/>
  <c r="J407" i="6"/>
  <c r="I407" i="6"/>
  <c r="H407" i="6"/>
  <c r="F407" i="6"/>
  <c r="R406" i="6"/>
  <c r="Q406" i="6"/>
  <c r="P406" i="6"/>
  <c r="L406" i="6"/>
  <c r="J406" i="6"/>
  <c r="I406" i="6"/>
  <c r="H406" i="6"/>
  <c r="F406" i="6"/>
  <c r="R405" i="6"/>
  <c r="Q405" i="6"/>
  <c r="P405" i="6"/>
  <c r="L405" i="6"/>
  <c r="J405" i="6"/>
  <c r="H405" i="6"/>
  <c r="R404" i="6"/>
  <c r="Q404" i="6"/>
  <c r="P404" i="6"/>
  <c r="L404" i="6"/>
  <c r="J404" i="6"/>
  <c r="I404" i="6"/>
  <c r="H404" i="6"/>
  <c r="F404" i="6"/>
  <c r="R403" i="6"/>
  <c r="Q403" i="6"/>
  <c r="P403" i="6"/>
  <c r="L403" i="6"/>
  <c r="J403" i="6"/>
  <c r="I403" i="6"/>
  <c r="H403" i="6"/>
  <c r="F403" i="6"/>
  <c r="R402" i="6"/>
  <c r="Q402" i="6"/>
  <c r="P402" i="6"/>
  <c r="L402" i="6"/>
  <c r="J402" i="6"/>
  <c r="I402" i="6"/>
  <c r="R401" i="6"/>
  <c r="Q401" i="6"/>
  <c r="P401" i="6"/>
  <c r="L401" i="6"/>
  <c r="J401" i="6"/>
  <c r="I401" i="6"/>
  <c r="H401" i="6"/>
  <c r="R400" i="6"/>
  <c r="Q400" i="6"/>
  <c r="P400" i="6"/>
  <c r="L400" i="6"/>
  <c r="J400" i="6"/>
  <c r="I400" i="6"/>
  <c r="H400" i="6"/>
  <c r="F400" i="6"/>
  <c r="R399" i="6"/>
  <c r="Q399" i="6"/>
  <c r="P399" i="6"/>
  <c r="L399" i="6"/>
  <c r="J399" i="6"/>
  <c r="I399" i="6"/>
  <c r="R398" i="6"/>
  <c r="Q398" i="6"/>
  <c r="P398" i="6"/>
  <c r="L398" i="6"/>
  <c r="J398" i="6"/>
  <c r="I398" i="6"/>
  <c r="H398" i="6"/>
  <c r="F398" i="6"/>
  <c r="R397" i="6"/>
  <c r="Q397" i="6"/>
  <c r="P397" i="6"/>
  <c r="L397" i="6"/>
  <c r="J397" i="6"/>
  <c r="I397" i="6"/>
  <c r="H397" i="6"/>
  <c r="F397" i="6"/>
  <c r="R396" i="6"/>
  <c r="Q396" i="6"/>
  <c r="P396" i="6"/>
  <c r="L396" i="6"/>
  <c r="J396" i="6"/>
  <c r="F396" i="6"/>
  <c r="R395" i="6"/>
  <c r="Q395" i="6"/>
  <c r="P395" i="6"/>
  <c r="L395" i="6"/>
  <c r="J395" i="6"/>
  <c r="I395" i="6"/>
  <c r="H395" i="6"/>
  <c r="F395" i="6"/>
  <c r="R394" i="6"/>
  <c r="Q394" i="6"/>
  <c r="P394" i="6"/>
  <c r="L394" i="6"/>
  <c r="J394" i="6"/>
  <c r="I394" i="6"/>
  <c r="H394" i="6"/>
  <c r="F394" i="6"/>
  <c r="R393" i="6"/>
  <c r="Q393" i="6"/>
  <c r="P393" i="6"/>
  <c r="L393" i="6"/>
  <c r="J393" i="6"/>
  <c r="H393" i="6"/>
  <c r="R392" i="6"/>
  <c r="Q392" i="6"/>
  <c r="P392" i="6"/>
  <c r="L392" i="6"/>
  <c r="J392" i="6"/>
  <c r="I392" i="6"/>
  <c r="H392" i="6"/>
  <c r="F392" i="6"/>
  <c r="R391" i="6"/>
  <c r="Q391" i="6"/>
  <c r="P391" i="6"/>
  <c r="L391" i="6"/>
  <c r="J391" i="6"/>
  <c r="I391" i="6"/>
  <c r="H391" i="6"/>
  <c r="F391" i="6"/>
  <c r="R390" i="6"/>
  <c r="Q390" i="6"/>
  <c r="P390" i="6"/>
  <c r="L390" i="6"/>
  <c r="J390" i="6"/>
  <c r="I390" i="6"/>
  <c r="R389" i="6"/>
  <c r="Q389" i="6"/>
  <c r="P389" i="6"/>
  <c r="L389" i="6"/>
  <c r="J389" i="6"/>
  <c r="I389" i="6"/>
  <c r="H389" i="6"/>
  <c r="F389" i="6"/>
  <c r="R388" i="6"/>
  <c r="Q388" i="6"/>
  <c r="P388" i="6"/>
  <c r="L388" i="6"/>
  <c r="J388" i="6"/>
  <c r="I388" i="6"/>
  <c r="H388" i="6"/>
  <c r="F388" i="6"/>
  <c r="R387" i="6"/>
  <c r="Q387" i="6"/>
  <c r="P387" i="6"/>
  <c r="L387" i="6"/>
  <c r="J387" i="6"/>
  <c r="I387" i="6"/>
  <c r="H387" i="6"/>
  <c r="R386" i="6"/>
  <c r="Q386" i="6"/>
  <c r="P386" i="6"/>
  <c r="L386" i="6"/>
  <c r="J386" i="6"/>
  <c r="I386" i="6"/>
  <c r="H386" i="6"/>
  <c r="F386" i="6"/>
  <c r="R385" i="6"/>
  <c r="Q385" i="6"/>
  <c r="P385" i="6"/>
  <c r="L385" i="6"/>
  <c r="J385" i="6"/>
  <c r="I385" i="6"/>
  <c r="H385" i="6"/>
  <c r="F385" i="6"/>
  <c r="R384" i="6"/>
  <c r="Q384" i="6"/>
  <c r="P384" i="6"/>
  <c r="L384" i="6"/>
  <c r="J384" i="6"/>
  <c r="F384" i="6"/>
  <c r="R383" i="6"/>
  <c r="Q383" i="6"/>
  <c r="P383" i="6"/>
  <c r="L383" i="6"/>
  <c r="J383" i="6"/>
  <c r="I383" i="6"/>
  <c r="H383" i="6"/>
  <c r="F383" i="6"/>
  <c r="R382" i="6"/>
  <c r="Q382" i="6"/>
  <c r="P382" i="6"/>
  <c r="L382" i="6"/>
  <c r="J382" i="6"/>
  <c r="I382" i="6"/>
  <c r="H382" i="6"/>
  <c r="F382" i="6"/>
  <c r="R381" i="6"/>
  <c r="Q381" i="6"/>
  <c r="P381" i="6"/>
  <c r="L381" i="6"/>
  <c r="J381" i="6"/>
  <c r="H381" i="6"/>
  <c r="R380" i="6"/>
  <c r="Q380" i="6"/>
  <c r="P380" i="6"/>
  <c r="L380" i="6"/>
  <c r="J380" i="6"/>
  <c r="I380" i="6"/>
  <c r="H380" i="6"/>
  <c r="F380" i="6"/>
  <c r="R379" i="6"/>
  <c r="Q379" i="6"/>
  <c r="P379" i="6"/>
  <c r="L379" i="6"/>
  <c r="J379" i="6"/>
  <c r="I379" i="6"/>
  <c r="H379" i="6"/>
  <c r="F379" i="6"/>
  <c r="R378" i="6"/>
  <c r="Q378" i="6"/>
  <c r="P378" i="6"/>
  <c r="L378" i="6"/>
  <c r="J378" i="6"/>
  <c r="I378" i="6"/>
  <c r="H378" i="6"/>
  <c r="R377" i="6"/>
  <c r="Q377" i="6"/>
  <c r="P377" i="6"/>
  <c r="L377" i="6"/>
  <c r="J377" i="6"/>
  <c r="I377" i="6"/>
  <c r="H377" i="6"/>
  <c r="R376" i="6"/>
  <c r="Q376" i="6"/>
  <c r="P376" i="6"/>
  <c r="L376" i="6"/>
  <c r="J376" i="6"/>
  <c r="I376" i="6"/>
  <c r="H376" i="6"/>
  <c r="F376" i="6"/>
  <c r="R375" i="6"/>
  <c r="Q375" i="6"/>
  <c r="P375" i="6"/>
  <c r="L375" i="6"/>
  <c r="J375" i="6"/>
  <c r="I375" i="6"/>
  <c r="R374" i="6"/>
  <c r="Q374" i="6"/>
  <c r="P374" i="6"/>
  <c r="L374" i="6"/>
  <c r="J374" i="6"/>
  <c r="I374" i="6"/>
  <c r="H374" i="6"/>
  <c r="F374" i="6"/>
  <c r="R373" i="6"/>
  <c r="Q373" i="6"/>
  <c r="P373" i="6"/>
  <c r="L373" i="6"/>
  <c r="J373" i="6"/>
  <c r="I373" i="6"/>
  <c r="H373" i="6"/>
  <c r="F373" i="6"/>
  <c r="R372" i="6"/>
  <c r="Q372" i="6"/>
  <c r="P372" i="6"/>
  <c r="L372" i="6"/>
  <c r="J372" i="6"/>
  <c r="F372" i="6"/>
  <c r="R371" i="6"/>
  <c r="Q371" i="6"/>
  <c r="P371" i="6"/>
  <c r="L371" i="6"/>
  <c r="J371" i="6"/>
  <c r="I371" i="6"/>
  <c r="H371" i="6"/>
  <c r="F371" i="6"/>
  <c r="R370" i="6"/>
  <c r="Q370" i="6"/>
  <c r="P370" i="6"/>
  <c r="L370" i="6"/>
  <c r="J370" i="6"/>
  <c r="I370" i="6"/>
  <c r="H370" i="6"/>
  <c r="F370" i="6"/>
  <c r="R369" i="6"/>
  <c r="Q369" i="6"/>
  <c r="P369" i="6"/>
  <c r="L369" i="6"/>
  <c r="J369" i="6"/>
  <c r="H369" i="6"/>
  <c r="R368" i="6"/>
  <c r="Q368" i="6"/>
  <c r="P368" i="6"/>
  <c r="L368" i="6"/>
  <c r="J368" i="6"/>
  <c r="I368" i="6"/>
  <c r="H368" i="6"/>
  <c r="F368" i="6"/>
  <c r="R367" i="6"/>
  <c r="Q367" i="6"/>
  <c r="P367" i="6"/>
  <c r="L367" i="6"/>
  <c r="J367" i="6"/>
  <c r="I367" i="6"/>
  <c r="H367" i="6"/>
  <c r="F367" i="6"/>
  <c r="R366" i="6"/>
  <c r="Q366" i="6"/>
  <c r="P366" i="6"/>
  <c r="L366" i="6"/>
  <c r="J366" i="6"/>
  <c r="I366" i="6"/>
  <c r="R365" i="6"/>
  <c r="Q365" i="6"/>
  <c r="P365" i="6"/>
  <c r="L365" i="6"/>
  <c r="J365" i="6"/>
  <c r="I365" i="6"/>
  <c r="H365" i="6"/>
  <c r="R364" i="6"/>
  <c r="Q364" i="6"/>
  <c r="P364" i="6"/>
  <c r="L364" i="6"/>
  <c r="J364" i="6"/>
  <c r="I364" i="6"/>
  <c r="H364" i="6"/>
  <c r="F364" i="6"/>
  <c r="R363" i="6"/>
  <c r="Q363" i="6"/>
  <c r="P363" i="6"/>
  <c r="L363" i="6"/>
  <c r="J363" i="6"/>
  <c r="I363" i="6"/>
  <c r="R362" i="6"/>
  <c r="Q362" i="6"/>
  <c r="P362" i="6"/>
  <c r="L362" i="6"/>
  <c r="J362" i="6"/>
  <c r="I362" i="6"/>
  <c r="H362" i="6"/>
  <c r="F362" i="6"/>
  <c r="R361" i="6"/>
  <c r="Q361" i="6"/>
  <c r="P361" i="6"/>
  <c r="L361" i="6"/>
  <c r="J361" i="6"/>
  <c r="I361" i="6"/>
  <c r="H361" i="6"/>
  <c r="F361" i="6"/>
  <c r="R360" i="6"/>
  <c r="Q360" i="6"/>
  <c r="P360" i="6"/>
  <c r="L360" i="6"/>
  <c r="J360" i="6"/>
  <c r="H360" i="6"/>
  <c r="F360" i="6"/>
  <c r="R359" i="6"/>
  <c r="Q359" i="6"/>
  <c r="P359" i="6"/>
  <c r="L359" i="6"/>
  <c r="J359" i="6"/>
  <c r="I359" i="6"/>
  <c r="H359" i="6"/>
  <c r="F359" i="6"/>
  <c r="R358" i="6"/>
  <c r="Q358" i="6"/>
  <c r="P358" i="6"/>
  <c r="L358" i="6"/>
  <c r="J358" i="6"/>
  <c r="I358" i="6"/>
  <c r="H358" i="6"/>
  <c r="F358" i="6"/>
  <c r="R357" i="6"/>
  <c r="Q357" i="6"/>
  <c r="P357" i="6"/>
  <c r="L357" i="6"/>
  <c r="J357" i="6"/>
  <c r="H357" i="6"/>
  <c r="R356" i="6"/>
  <c r="Q356" i="6"/>
  <c r="P356" i="6"/>
  <c r="L356" i="6"/>
  <c r="J356" i="6"/>
  <c r="I356" i="6"/>
  <c r="H356" i="6"/>
  <c r="F356" i="6"/>
  <c r="R355" i="6"/>
  <c r="Q355" i="6"/>
  <c r="P355" i="6"/>
  <c r="L355" i="6"/>
  <c r="J355" i="6"/>
  <c r="I355" i="6"/>
  <c r="H355" i="6"/>
  <c r="F355" i="6"/>
  <c r="R354" i="6"/>
  <c r="Q354" i="6"/>
  <c r="P354" i="6"/>
  <c r="L354" i="6"/>
  <c r="J354" i="6"/>
  <c r="I354" i="6"/>
  <c r="R353" i="6"/>
  <c r="Q353" i="6"/>
  <c r="P353" i="6"/>
  <c r="L353" i="6"/>
  <c r="J353" i="6"/>
  <c r="I353" i="6"/>
  <c r="H353" i="6"/>
  <c r="F353" i="6"/>
  <c r="R352" i="6"/>
  <c r="Q352" i="6"/>
  <c r="P352" i="6"/>
  <c r="L352" i="6"/>
  <c r="J352" i="6"/>
  <c r="I352" i="6"/>
  <c r="H352" i="6"/>
  <c r="F352" i="6"/>
  <c r="R351" i="6"/>
  <c r="Q351" i="6"/>
  <c r="P351" i="6"/>
  <c r="L351" i="6"/>
  <c r="J351" i="6"/>
  <c r="I351" i="6"/>
  <c r="H351" i="6"/>
  <c r="R350" i="6"/>
  <c r="Q350" i="6"/>
  <c r="P350" i="6"/>
  <c r="L350" i="6"/>
  <c r="J350" i="6"/>
  <c r="I350" i="6"/>
  <c r="H350" i="6"/>
  <c r="F350" i="6"/>
  <c r="R349" i="6"/>
  <c r="Q349" i="6"/>
  <c r="P349" i="6"/>
  <c r="L349" i="6"/>
  <c r="J349" i="6"/>
  <c r="I349" i="6"/>
  <c r="H349" i="6"/>
  <c r="F349" i="6"/>
  <c r="R348" i="6"/>
  <c r="Q348" i="6"/>
  <c r="P348" i="6"/>
  <c r="L348" i="6"/>
  <c r="J348" i="6"/>
  <c r="F348" i="6"/>
  <c r="R347" i="6"/>
  <c r="Q347" i="6"/>
  <c r="P347" i="6"/>
  <c r="L347" i="6"/>
  <c r="J347" i="6"/>
  <c r="I347" i="6"/>
  <c r="H347" i="6"/>
  <c r="F347" i="6"/>
  <c r="R346" i="6"/>
  <c r="Q346" i="6"/>
  <c r="P346" i="6"/>
  <c r="L346" i="6"/>
  <c r="J346" i="6"/>
  <c r="H346" i="6"/>
  <c r="R345" i="6"/>
  <c r="Q345" i="6"/>
  <c r="P345" i="6"/>
  <c r="L345" i="6"/>
  <c r="J345" i="6"/>
  <c r="I345" i="6"/>
  <c r="H345" i="6"/>
  <c r="F345" i="6"/>
  <c r="R344" i="6"/>
  <c r="Q344" i="6"/>
  <c r="P344" i="6"/>
  <c r="L344" i="6"/>
  <c r="J344" i="6"/>
  <c r="I344" i="6"/>
  <c r="H344" i="6"/>
  <c r="F344" i="6"/>
  <c r="R343" i="6"/>
  <c r="Q343" i="6"/>
  <c r="P343" i="6"/>
  <c r="L343" i="6"/>
  <c r="J343" i="6"/>
  <c r="I343" i="6"/>
  <c r="R342" i="6"/>
  <c r="Q342" i="6"/>
  <c r="P342" i="6"/>
  <c r="L342" i="6"/>
  <c r="J342" i="6"/>
  <c r="I342" i="6"/>
  <c r="H342" i="6"/>
  <c r="R341" i="6"/>
  <c r="Q341" i="6"/>
  <c r="P341" i="6"/>
  <c r="L341" i="6"/>
  <c r="J341" i="6"/>
  <c r="I341" i="6"/>
  <c r="H341" i="6"/>
  <c r="F341" i="6"/>
  <c r="R340" i="6"/>
  <c r="Q340" i="6"/>
  <c r="P340" i="6"/>
  <c r="L340" i="6"/>
  <c r="J340" i="6"/>
  <c r="I340" i="6"/>
  <c r="F340" i="6"/>
  <c r="R339" i="6"/>
  <c r="Q339" i="6"/>
  <c r="P339" i="6"/>
  <c r="L339" i="6"/>
  <c r="J339" i="6"/>
  <c r="I339" i="6"/>
  <c r="H339" i="6"/>
  <c r="F339" i="6"/>
  <c r="R338" i="6"/>
  <c r="Q338" i="6"/>
  <c r="P338" i="6"/>
  <c r="L338" i="6"/>
  <c r="J338" i="6"/>
  <c r="I338" i="6"/>
  <c r="H338" i="6"/>
  <c r="F338" i="6"/>
  <c r="R337" i="6"/>
  <c r="Q337" i="6"/>
  <c r="P337" i="6"/>
  <c r="L337" i="6"/>
  <c r="J337" i="6"/>
  <c r="F337" i="6"/>
  <c r="R336" i="6"/>
  <c r="Q336" i="6"/>
  <c r="P336" i="6"/>
  <c r="L336" i="6"/>
  <c r="J336" i="6"/>
  <c r="I336" i="6"/>
  <c r="H336" i="6"/>
  <c r="F336" i="6"/>
  <c r="R335" i="6"/>
  <c r="Q335" i="6"/>
  <c r="P335" i="6"/>
  <c r="L335" i="6"/>
  <c r="J335" i="6"/>
  <c r="I335" i="6"/>
  <c r="H335" i="6"/>
  <c r="F335" i="6"/>
  <c r="R334" i="6"/>
  <c r="Q334" i="6"/>
  <c r="P334" i="6"/>
  <c r="L334" i="6"/>
  <c r="J334" i="6"/>
  <c r="H334" i="6"/>
  <c r="R333" i="6"/>
  <c r="Q333" i="6"/>
  <c r="P333" i="6"/>
  <c r="L333" i="6"/>
  <c r="J333" i="6"/>
  <c r="I333" i="6"/>
  <c r="H333" i="6"/>
  <c r="F333" i="6"/>
  <c r="R332" i="6"/>
  <c r="Q332" i="6"/>
  <c r="P332" i="6"/>
  <c r="L332" i="6"/>
  <c r="J332" i="6"/>
  <c r="I332" i="6"/>
  <c r="H332" i="6"/>
  <c r="F332" i="6"/>
  <c r="R331" i="6"/>
  <c r="Q331" i="6"/>
  <c r="P331" i="6"/>
  <c r="L331" i="6"/>
  <c r="J331" i="6"/>
  <c r="I331" i="6"/>
  <c r="R330" i="6"/>
  <c r="Q330" i="6"/>
  <c r="P330" i="6"/>
  <c r="L330" i="6"/>
  <c r="J330" i="6"/>
  <c r="I330" i="6"/>
  <c r="H330" i="6"/>
  <c r="R329" i="6"/>
  <c r="Q329" i="6"/>
  <c r="P329" i="6"/>
  <c r="L329" i="6"/>
  <c r="J329" i="6"/>
  <c r="I329" i="6"/>
  <c r="H329" i="6"/>
  <c r="F329" i="6"/>
  <c r="R328" i="6"/>
  <c r="Q328" i="6"/>
  <c r="P328" i="6"/>
  <c r="L328" i="6"/>
  <c r="J328" i="6"/>
  <c r="I328" i="6"/>
  <c r="R327" i="6"/>
  <c r="Q327" i="6"/>
  <c r="P327" i="6"/>
  <c r="L327" i="6"/>
  <c r="J327" i="6"/>
  <c r="I327" i="6"/>
  <c r="H327" i="6"/>
  <c r="F327" i="6"/>
  <c r="R326" i="6"/>
  <c r="Q326" i="6"/>
  <c r="P326" i="6"/>
  <c r="L326" i="6"/>
  <c r="J326" i="6"/>
  <c r="I326" i="6"/>
  <c r="H326" i="6"/>
  <c r="F326" i="6"/>
  <c r="R325" i="6"/>
  <c r="Q325" i="6"/>
  <c r="P325" i="6"/>
  <c r="L325" i="6"/>
  <c r="J325" i="6"/>
  <c r="F325" i="6"/>
  <c r="R324" i="6"/>
  <c r="Q324" i="6"/>
  <c r="P324" i="6"/>
  <c r="L324" i="6"/>
  <c r="J324" i="6"/>
  <c r="I324" i="6"/>
  <c r="H324" i="6"/>
  <c r="F324" i="6"/>
  <c r="R323" i="6"/>
  <c r="Q323" i="6"/>
  <c r="P323" i="6"/>
  <c r="L323" i="6"/>
  <c r="J323" i="6"/>
  <c r="I323" i="6"/>
  <c r="H323" i="6"/>
  <c r="F323" i="6"/>
  <c r="R322" i="6"/>
  <c r="Q322" i="6"/>
  <c r="P322" i="6"/>
  <c r="L322" i="6"/>
  <c r="J322" i="6"/>
  <c r="H322" i="6"/>
  <c r="R321" i="6"/>
  <c r="Q321" i="6"/>
  <c r="P321" i="6"/>
  <c r="L321" i="6"/>
  <c r="J321" i="6"/>
  <c r="I321" i="6"/>
  <c r="H321" i="6"/>
  <c r="F321" i="6"/>
  <c r="R320" i="6"/>
  <c r="Q320" i="6"/>
  <c r="P320" i="6"/>
  <c r="L320" i="6"/>
  <c r="J320" i="6"/>
  <c r="I320" i="6"/>
  <c r="H320" i="6"/>
  <c r="F320" i="6"/>
  <c r="R319" i="6"/>
  <c r="Q319" i="6"/>
  <c r="P319" i="6"/>
  <c r="L319" i="6"/>
  <c r="J319" i="6"/>
  <c r="I319" i="6"/>
  <c r="R318" i="6"/>
  <c r="Q318" i="6"/>
  <c r="P318" i="6"/>
  <c r="L318" i="6"/>
  <c r="J318" i="6"/>
  <c r="I318" i="6"/>
  <c r="H318" i="6"/>
  <c r="R317" i="6"/>
  <c r="Q317" i="6"/>
  <c r="P317" i="6"/>
  <c r="L317" i="6"/>
  <c r="J317" i="6"/>
  <c r="I317" i="6"/>
  <c r="H317" i="6"/>
  <c r="F317" i="6"/>
  <c r="R316" i="6"/>
  <c r="Q316" i="6"/>
  <c r="P316" i="6"/>
  <c r="L316" i="6"/>
  <c r="J316" i="6"/>
  <c r="I316" i="6"/>
  <c r="F316" i="6"/>
  <c r="R315" i="6"/>
  <c r="Q315" i="6"/>
  <c r="P315" i="6"/>
  <c r="L315" i="6"/>
  <c r="J315" i="6"/>
  <c r="I315" i="6"/>
  <c r="H315" i="6"/>
  <c r="F315" i="6"/>
  <c r="R314" i="6"/>
  <c r="Q314" i="6"/>
  <c r="P314" i="6"/>
  <c r="L314" i="6"/>
  <c r="J314" i="6"/>
  <c r="I314" i="6"/>
  <c r="H314" i="6"/>
  <c r="F314" i="6"/>
  <c r="R313" i="6"/>
  <c r="Q313" i="6"/>
  <c r="P313" i="6"/>
  <c r="L313" i="6"/>
  <c r="J313" i="6"/>
  <c r="F313" i="6"/>
  <c r="R312" i="6"/>
  <c r="Q312" i="6"/>
  <c r="P312" i="6"/>
  <c r="L312" i="6"/>
  <c r="J312" i="6"/>
  <c r="I312" i="6"/>
  <c r="H312" i="6"/>
  <c r="F312" i="6"/>
  <c r="R311" i="6"/>
  <c r="Q311" i="6"/>
  <c r="P311" i="6"/>
  <c r="L311" i="6"/>
  <c r="J311" i="6"/>
  <c r="I311" i="6"/>
  <c r="H311" i="6"/>
  <c r="F311" i="6"/>
  <c r="R310" i="6"/>
  <c r="Q310" i="6"/>
  <c r="P310" i="6"/>
  <c r="L310" i="6"/>
  <c r="J310" i="6"/>
  <c r="H310" i="6"/>
  <c r="R309" i="6"/>
  <c r="F10" i="1"/>
  <c r="Q309" i="6"/>
  <c r="P309" i="6"/>
  <c r="P28" i="1"/>
  <c r="L309" i="6"/>
  <c r="J309" i="6"/>
  <c r="I309" i="6"/>
  <c r="H309" i="6"/>
  <c r="F309" i="6"/>
  <c r="R308" i="6"/>
  <c r="Q308" i="6"/>
  <c r="P308" i="6"/>
  <c r="L308" i="6"/>
  <c r="J308" i="6"/>
  <c r="I308" i="6"/>
  <c r="H308" i="6"/>
  <c r="F308" i="6"/>
  <c r="R307" i="6"/>
  <c r="Q307" i="6"/>
  <c r="P307" i="6"/>
  <c r="L307" i="6"/>
  <c r="J307" i="6"/>
  <c r="I307" i="6"/>
  <c r="R306" i="6"/>
  <c r="Q306" i="6"/>
  <c r="P306" i="6"/>
  <c r="L306" i="6"/>
  <c r="J306" i="6"/>
  <c r="I306" i="6"/>
  <c r="H306" i="6"/>
  <c r="R305" i="6"/>
  <c r="Q305" i="6"/>
  <c r="P305" i="6"/>
  <c r="L305" i="6"/>
  <c r="J305" i="6"/>
  <c r="I305" i="6"/>
  <c r="H305" i="6"/>
  <c r="F305" i="6"/>
  <c r="R304" i="6"/>
  <c r="Q304" i="6"/>
  <c r="P304" i="6"/>
  <c r="L304" i="6"/>
  <c r="J304" i="6"/>
  <c r="I304" i="6"/>
  <c r="R303" i="6"/>
  <c r="Q303" i="6"/>
  <c r="P303" i="6"/>
  <c r="L303" i="6"/>
  <c r="J303" i="6"/>
  <c r="I303" i="6"/>
  <c r="H303" i="6"/>
  <c r="F303" i="6"/>
  <c r="R302" i="6"/>
  <c r="Q302" i="6"/>
  <c r="P302" i="6"/>
  <c r="L302" i="6"/>
  <c r="J302" i="6"/>
  <c r="I302" i="6"/>
  <c r="H302" i="6"/>
  <c r="F302" i="6"/>
  <c r="R301" i="6"/>
  <c r="Q301" i="6"/>
  <c r="P301" i="6"/>
  <c r="L301" i="6"/>
  <c r="J301" i="6"/>
  <c r="F301" i="6"/>
  <c r="R300" i="6"/>
  <c r="Q300" i="6"/>
  <c r="P300" i="6"/>
  <c r="L300" i="6"/>
  <c r="J300" i="6"/>
  <c r="I300" i="6"/>
  <c r="H300" i="6"/>
  <c r="F300" i="6"/>
  <c r="R299" i="6"/>
  <c r="Q299" i="6"/>
  <c r="P299" i="6"/>
  <c r="L299" i="6"/>
  <c r="J299" i="6"/>
  <c r="I299" i="6"/>
  <c r="H299" i="6"/>
  <c r="F299" i="6"/>
  <c r="R298" i="6"/>
  <c r="Q298" i="6"/>
  <c r="P298" i="6"/>
  <c r="L298" i="6"/>
  <c r="J298" i="6"/>
  <c r="H298" i="6"/>
  <c r="R297" i="6"/>
  <c r="Q297" i="6"/>
  <c r="P297" i="6"/>
  <c r="L297" i="6"/>
  <c r="J297" i="6"/>
  <c r="I297" i="6"/>
  <c r="H297" i="6"/>
  <c r="F297" i="6"/>
  <c r="R296" i="6"/>
  <c r="Q296" i="6"/>
  <c r="P296" i="6"/>
  <c r="L296" i="6"/>
  <c r="J296" i="6"/>
  <c r="I296" i="6"/>
  <c r="H296" i="6"/>
  <c r="F296" i="6"/>
  <c r="R295" i="6"/>
  <c r="Q295" i="6"/>
  <c r="P295" i="6"/>
  <c r="L295" i="6"/>
  <c r="J295" i="6"/>
  <c r="I295" i="6"/>
  <c r="R294" i="6"/>
  <c r="Q294" i="6"/>
  <c r="P294" i="6"/>
  <c r="L294" i="6"/>
  <c r="J294" i="6"/>
  <c r="I294" i="6"/>
  <c r="H294" i="6"/>
  <c r="R293" i="6"/>
  <c r="Q293" i="6"/>
  <c r="P293" i="6"/>
  <c r="L293" i="6"/>
  <c r="J293" i="6"/>
  <c r="I293" i="6"/>
  <c r="H293" i="6"/>
  <c r="F293" i="6"/>
  <c r="R292" i="6"/>
  <c r="Q292" i="6"/>
  <c r="P292" i="6"/>
  <c r="L292" i="6"/>
  <c r="J292" i="6"/>
  <c r="I292" i="6"/>
  <c r="F292" i="6"/>
  <c r="R291" i="6"/>
  <c r="Q291" i="6"/>
  <c r="P291" i="6"/>
  <c r="L291" i="6"/>
  <c r="J291" i="6"/>
  <c r="I291" i="6"/>
  <c r="H291" i="6"/>
  <c r="F291" i="6"/>
  <c r="R290" i="6"/>
  <c r="Q290" i="6"/>
  <c r="P290" i="6"/>
  <c r="L290" i="6"/>
  <c r="J290" i="6"/>
  <c r="I290" i="6"/>
  <c r="H290" i="6"/>
  <c r="F290" i="6"/>
  <c r="R289" i="6"/>
  <c r="Q289" i="6"/>
  <c r="P289" i="6"/>
  <c r="L289" i="6"/>
  <c r="J289" i="6"/>
  <c r="F289" i="6"/>
  <c r="R288" i="6"/>
  <c r="Q288" i="6"/>
  <c r="P288" i="6"/>
  <c r="L288" i="6"/>
  <c r="J288" i="6"/>
  <c r="I288" i="6"/>
  <c r="H288" i="6"/>
  <c r="F288" i="6"/>
  <c r="R287" i="6"/>
  <c r="Q287" i="6"/>
  <c r="P287" i="6"/>
  <c r="L287" i="6"/>
  <c r="J287" i="6"/>
  <c r="I287" i="6"/>
  <c r="H287" i="6"/>
  <c r="F287" i="6"/>
  <c r="R286" i="6"/>
  <c r="Q286" i="6"/>
  <c r="P286" i="6"/>
  <c r="L286" i="6"/>
  <c r="J286" i="6"/>
  <c r="H286" i="6"/>
  <c r="R285" i="6"/>
  <c r="Q285" i="6"/>
  <c r="P285" i="6"/>
  <c r="L285" i="6"/>
  <c r="J285" i="6"/>
  <c r="I285" i="6"/>
  <c r="H285" i="6"/>
  <c r="F285" i="6"/>
  <c r="R284" i="6"/>
  <c r="Q284" i="6"/>
  <c r="P284" i="6"/>
  <c r="L284" i="6"/>
  <c r="J284" i="6"/>
  <c r="I284" i="6"/>
  <c r="H284" i="6"/>
  <c r="F284" i="6"/>
  <c r="R283" i="6"/>
  <c r="Q283" i="6"/>
  <c r="P283" i="6"/>
  <c r="L283" i="6"/>
  <c r="J283" i="6"/>
  <c r="I283" i="6"/>
  <c r="R282" i="6"/>
  <c r="Q282" i="6"/>
  <c r="P282" i="6"/>
  <c r="L282" i="6"/>
  <c r="J282" i="6"/>
  <c r="I282" i="6"/>
  <c r="H282" i="6"/>
  <c r="R281" i="6"/>
  <c r="Q281" i="6"/>
  <c r="P281" i="6"/>
  <c r="L281" i="6"/>
  <c r="J281" i="6"/>
  <c r="I281" i="6"/>
  <c r="H281" i="6"/>
  <c r="F281" i="6"/>
  <c r="R280" i="6"/>
  <c r="Q280" i="6"/>
  <c r="P280" i="6"/>
  <c r="L280" i="6"/>
  <c r="J280" i="6"/>
  <c r="I280" i="6"/>
  <c r="R279" i="6"/>
  <c r="Q279" i="6"/>
  <c r="P279" i="6"/>
  <c r="L279" i="6"/>
  <c r="J279" i="6"/>
  <c r="I279" i="6"/>
  <c r="H279" i="6"/>
  <c r="F279" i="6"/>
  <c r="R278" i="6"/>
  <c r="Q278" i="6"/>
  <c r="P278" i="6"/>
  <c r="L278" i="6"/>
  <c r="J278" i="6"/>
  <c r="I278" i="6"/>
  <c r="H278" i="6"/>
  <c r="F278" i="6"/>
  <c r="R277" i="6"/>
  <c r="Q277" i="6"/>
  <c r="P277" i="6"/>
  <c r="L277" i="6"/>
  <c r="J277" i="6"/>
  <c r="F277" i="6"/>
  <c r="R276" i="6"/>
  <c r="Q276" i="6"/>
  <c r="P276" i="6"/>
  <c r="L276" i="6"/>
  <c r="J276" i="6"/>
  <c r="I276" i="6"/>
  <c r="H276" i="6"/>
  <c r="F276" i="6"/>
  <c r="R275" i="6"/>
  <c r="Q275" i="6"/>
  <c r="P275" i="6"/>
  <c r="L275" i="6"/>
  <c r="J275" i="6"/>
  <c r="I275" i="6"/>
  <c r="H275" i="6"/>
  <c r="F275" i="6"/>
  <c r="R274" i="6"/>
  <c r="Q274" i="6"/>
  <c r="P274" i="6"/>
  <c r="L274" i="6"/>
  <c r="J274" i="6"/>
  <c r="H274" i="6"/>
  <c r="R273" i="6"/>
  <c r="Q273" i="6"/>
  <c r="P273" i="6"/>
  <c r="L273" i="6"/>
  <c r="J273" i="6"/>
  <c r="I273" i="6"/>
  <c r="H273" i="6"/>
  <c r="F273" i="6"/>
  <c r="R272" i="6"/>
  <c r="Q272" i="6"/>
  <c r="P272" i="6"/>
  <c r="L272" i="6"/>
  <c r="J272" i="6"/>
  <c r="I272" i="6"/>
  <c r="H272" i="6"/>
  <c r="F272" i="6"/>
  <c r="R271" i="6"/>
  <c r="Q271" i="6"/>
  <c r="P271" i="6"/>
  <c r="L271" i="6"/>
  <c r="J271" i="6"/>
  <c r="I271" i="6"/>
  <c r="R270" i="6"/>
  <c r="Q270" i="6"/>
  <c r="P270" i="6"/>
  <c r="L270" i="6"/>
  <c r="J270" i="6"/>
  <c r="I270" i="6"/>
  <c r="H270" i="6"/>
  <c r="R269" i="6"/>
  <c r="Q269" i="6"/>
  <c r="P269" i="6"/>
  <c r="L269" i="6"/>
  <c r="J269" i="6"/>
  <c r="I269" i="6"/>
  <c r="H269" i="6"/>
  <c r="F269" i="6"/>
  <c r="R268" i="6"/>
  <c r="Q268" i="6"/>
  <c r="P268" i="6"/>
  <c r="L268" i="6"/>
  <c r="J268" i="6"/>
  <c r="I268" i="6"/>
  <c r="F268" i="6"/>
  <c r="R267" i="6"/>
  <c r="Q267" i="6"/>
  <c r="P267" i="6"/>
  <c r="L267" i="6"/>
  <c r="J267" i="6"/>
  <c r="I267" i="6"/>
  <c r="H267" i="6"/>
  <c r="F267" i="6"/>
  <c r="R266" i="6"/>
  <c r="Q266" i="6"/>
  <c r="P266" i="6"/>
  <c r="L266" i="6"/>
  <c r="J266" i="6"/>
  <c r="I266" i="6"/>
  <c r="H266" i="6"/>
  <c r="F266" i="6"/>
  <c r="R265" i="6"/>
  <c r="Q265" i="6"/>
  <c r="P265" i="6"/>
  <c r="L265" i="6"/>
  <c r="J265" i="6"/>
  <c r="F265" i="6"/>
  <c r="R264" i="6"/>
  <c r="Q264" i="6"/>
  <c r="P264" i="6"/>
  <c r="L264" i="6"/>
  <c r="J264" i="6"/>
  <c r="I264" i="6"/>
  <c r="H264" i="6"/>
  <c r="F264" i="6"/>
  <c r="R263" i="6"/>
  <c r="Q263" i="6"/>
  <c r="P263" i="6"/>
  <c r="L263" i="6"/>
  <c r="J263" i="6"/>
  <c r="I263" i="6"/>
  <c r="H263" i="6"/>
  <c r="F263" i="6"/>
  <c r="R262" i="6"/>
  <c r="Q262" i="6"/>
  <c r="P262" i="6"/>
  <c r="L262" i="6"/>
  <c r="J262" i="6"/>
  <c r="H262" i="6"/>
  <c r="R261" i="6"/>
  <c r="Q261" i="6"/>
  <c r="P261" i="6"/>
  <c r="L261" i="6"/>
  <c r="J261" i="6"/>
  <c r="I261" i="6"/>
  <c r="H261" i="6"/>
  <c r="F261" i="6"/>
  <c r="R260" i="6"/>
  <c r="Q260" i="6"/>
  <c r="P260" i="6"/>
  <c r="L260" i="6"/>
  <c r="J260" i="6"/>
  <c r="I260" i="6"/>
  <c r="H260" i="6"/>
  <c r="F260" i="6"/>
  <c r="R259" i="6"/>
  <c r="Q259" i="6"/>
  <c r="P259" i="6"/>
  <c r="L259" i="6"/>
  <c r="J259" i="6"/>
  <c r="I259" i="6"/>
  <c r="R258" i="6"/>
  <c r="Q258" i="6"/>
  <c r="P258" i="6"/>
  <c r="L258" i="6"/>
  <c r="J258" i="6"/>
  <c r="I258" i="6"/>
  <c r="H258" i="6"/>
  <c r="R257" i="6"/>
  <c r="Q257" i="6"/>
  <c r="P257" i="6"/>
  <c r="L257" i="6"/>
  <c r="J257" i="6"/>
  <c r="I257" i="6"/>
  <c r="H257" i="6"/>
  <c r="F257" i="6"/>
  <c r="R256" i="6"/>
  <c r="Q256" i="6"/>
  <c r="P256" i="6"/>
  <c r="L256" i="6"/>
  <c r="J256" i="6"/>
  <c r="I256" i="6"/>
  <c r="R255" i="6"/>
  <c r="Q255" i="6"/>
  <c r="P255" i="6"/>
  <c r="L255" i="6"/>
  <c r="J255" i="6"/>
  <c r="I255" i="6"/>
  <c r="H255" i="6"/>
  <c r="F255" i="6"/>
  <c r="R254" i="6"/>
  <c r="Q254" i="6"/>
  <c r="P254" i="6"/>
  <c r="L254" i="6"/>
  <c r="J254" i="6"/>
  <c r="I254" i="6"/>
  <c r="H254" i="6"/>
  <c r="F254" i="6"/>
  <c r="R253" i="6"/>
  <c r="Q253" i="6"/>
  <c r="P253" i="6"/>
  <c r="L253" i="6"/>
  <c r="J253" i="6"/>
  <c r="F253" i="6"/>
  <c r="R252" i="6"/>
  <c r="Q252" i="6"/>
  <c r="P252" i="6"/>
  <c r="L252" i="6"/>
  <c r="J252" i="6"/>
  <c r="I252" i="6"/>
  <c r="H252" i="6"/>
  <c r="F252" i="6"/>
  <c r="R251" i="6"/>
  <c r="Q251" i="6"/>
  <c r="P251" i="6"/>
  <c r="L251" i="6"/>
  <c r="J251" i="6"/>
  <c r="I251" i="6"/>
  <c r="H251" i="6"/>
  <c r="F251" i="6"/>
  <c r="R250" i="6"/>
  <c r="Q250" i="6"/>
  <c r="P250" i="6"/>
  <c r="L250" i="6"/>
  <c r="J250" i="6"/>
  <c r="H250" i="6"/>
  <c r="R249" i="6"/>
  <c r="Q249" i="6"/>
  <c r="P249" i="6"/>
  <c r="L249" i="6"/>
  <c r="J249" i="6"/>
  <c r="I249" i="6"/>
  <c r="H249" i="6"/>
  <c r="F249" i="6"/>
  <c r="R248" i="6"/>
  <c r="Q248" i="6"/>
  <c r="P248" i="6"/>
  <c r="L248" i="6"/>
  <c r="J248" i="6"/>
  <c r="I248" i="6"/>
  <c r="H248" i="6"/>
  <c r="F248" i="6"/>
  <c r="R247" i="6"/>
  <c r="Q247" i="6"/>
  <c r="P247" i="6"/>
  <c r="L247" i="6"/>
  <c r="J247" i="6"/>
  <c r="I247" i="6"/>
  <c r="R246" i="6"/>
  <c r="Q246" i="6"/>
  <c r="P246" i="6"/>
  <c r="L246" i="6"/>
  <c r="J246" i="6"/>
  <c r="I246" i="6"/>
  <c r="H246" i="6"/>
  <c r="R245" i="6"/>
  <c r="Q245" i="6"/>
  <c r="P245" i="6"/>
  <c r="L245" i="6"/>
  <c r="J245" i="6"/>
  <c r="I245" i="6"/>
  <c r="H245" i="6"/>
  <c r="F245" i="6"/>
  <c r="R244" i="6"/>
  <c r="Q244" i="6"/>
  <c r="P244" i="6"/>
  <c r="L244" i="6"/>
  <c r="J244" i="6"/>
  <c r="I244" i="6"/>
  <c r="R243" i="6"/>
  <c r="Q243" i="6"/>
  <c r="P243" i="6"/>
  <c r="L243" i="6"/>
  <c r="J243" i="6"/>
  <c r="I243" i="6"/>
  <c r="H243" i="6"/>
  <c r="F243" i="6"/>
  <c r="R242" i="6"/>
  <c r="Q242" i="6"/>
  <c r="P242" i="6"/>
  <c r="L242" i="6"/>
  <c r="J242" i="6"/>
  <c r="I242" i="6"/>
  <c r="H242" i="6"/>
  <c r="F242" i="6"/>
  <c r="R241" i="6"/>
  <c r="Q241" i="6"/>
  <c r="P241" i="6"/>
  <c r="L241" i="6"/>
  <c r="J241" i="6"/>
  <c r="H241" i="6"/>
  <c r="F241" i="6"/>
  <c r="R240" i="6"/>
  <c r="Q240" i="6"/>
  <c r="P240" i="6"/>
  <c r="L240" i="6"/>
  <c r="J240" i="6"/>
  <c r="I240" i="6"/>
  <c r="H240" i="6"/>
  <c r="F240" i="6"/>
  <c r="R239" i="6"/>
  <c r="Q239" i="6"/>
  <c r="P239" i="6"/>
  <c r="L239" i="6"/>
  <c r="J239" i="6"/>
  <c r="I239" i="6"/>
  <c r="H239" i="6"/>
  <c r="F239" i="6"/>
  <c r="R238" i="6"/>
  <c r="Q238" i="6"/>
  <c r="P238" i="6"/>
  <c r="L238" i="6"/>
  <c r="J238" i="6"/>
  <c r="H238" i="6"/>
  <c r="F238" i="6"/>
  <c r="R237" i="6"/>
  <c r="Q237" i="6"/>
  <c r="P237" i="6"/>
  <c r="L237" i="6"/>
  <c r="J237" i="6"/>
  <c r="I237" i="6"/>
  <c r="H237" i="6"/>
  <c r="F237" i="6"/>
  <c r="R236" i="6"/>
  <c r="Q236" i="6"/>
  <c r="P236" i="6"/>
  <c r="L236" i="6"/>
  <c r="J236" i="6"/>
  <c r="I236" i="6"/>
  <c r="H236" i="6"/>
  <c r="F236" i="6"/>
  <c r="R235" i="6"/>
  <c r="Q235" i="6"/>
  <c r="P235" i="6"/>
  <c r="L235" i="6"/>
  <c r="J235" i="6"/>
  <c r="I235" i="6"/>
  <c r="H235" i="6"/>
  <c r="F235" i="6"/>
  <c r="R234" i="6"/>
  <c r="Q234" i="6"/>
  <c r="P234" i="6"/>
  <c r="L234" i="6"/>
  <c r="J234" i="6"/>
  <c r="I234" i="6"/>
  <c r="H234" i="6"/>
  <c r="R233" i="6"/>
  <c r="Q233" i="6"/>
  <c r="P233" i="6"/>
  <c r="L233" i="6"/>
  <c r="J233" i="6"/>
  <c r="I233" i="6"/>
  <c r="H233" i="6"/>
  <c r="F233" i="6"/>
  <c r="R232" i="6"/>
  <c r="Q232" i="6"/>
  <c r="P232" i="6"/>
  <c r="L232" i="6"/>
  <c r="J232" i="6"/>
  <c r="I232" i="6"/>
  <c r="H232" i="6"/>
  <c r="F232" i="6"/>
  <c r="R231" i="6"/>
  <c r="Q231" i="6"/>
  <c r="P231" i="6"/>
  <c r="L231" i="6"/>
  <c r="J231" i="6"/>
  <c r="I231" i="6"/>
  <c r="H231" i="6"/>
  <c r="F231" i="6"/>
  <c r="R230" i="6"/>
  <c r="Q230" i="6"/>
  <c r="P230" i="6"/>
  <c r="L230" i="6"/>
  <c r="J230" i="6"/>
  <c r="I230" i="6"/>
  <c r="H230" i="6"/>
  <c r="F230" i="6"/>
  <c r="R229" i="6"/>
  <c r="Q229" i="6"/>
  <c r="P229" i="6"/>
  <c r="L229" i="6"/>
  <c r="J229" i="6"/>
  <c r="H229" i="6"/>
  <c r="F229" i="6"/>
  <c r="R228" i="6"/>
  <c r="Q228" i="6"/>
  <c r="P228" i="6"/>
  <c r="L228" i="6"/>
  <c r="J228" i="6"/>
  <c r="I228" i="6"/>
  <c r="H228" i="6"/>
  <c r="F228" i="6"/>
  <c r="R227" i="6"/>
  <c r="Q227" i="6"/>
  <c r="P227" i="6"/>
  <c r="L227" i="6"/>
  <c r="J227" i="6"/>
  <c r="I227" i="6"/>
  <c r="H227" i="6"/>
  <c r="F227" i="6"/>
  <c r="R226" i="6"/>
  <c r="Q226" i="6"/>
  <c r="P226" i="6"/>
  <c r="L226" i="6"/>
  <c r="J226" i="6"/>
  <c r="H226" i="6"/>
  <c r="R225" i="6"/>
  <c r="Q225" i="6"/>
  <c r="P225" i="6"/>
  <c r="L225" i="6"/>
  <c r="J225" i="6"/>
  <c r="I225" i="6"/>
  <c r="H225" i="6"/>
  <c r="F225" i="6"/>
  <c r="R224" i="6"/>
  <c r="Q224" i="6"/>
  <c r="P224" i="6"/>
  <c r="L224" i="6"/>
  <c r="J224" i="6"/>
  <c r="I224" i="6"/>
  <c r="H224" i="6"/>
  <c r="F224" i="6"/>
  <c r="R223" i="6"/>
  <c r="Q223" i="6"/>
  <c r="P223" i="6"/>
  <c r="L223" i="6"/>
  <c r="J223" i="6"/>
  <c r="I223" i="6"/>
  <c r="R222" i="6"/>
  <c r="Q222" i="6"/>
  <c r="P222" i="6"/>
  <c r="L222" i="6"/>
  <c r="J222" i="6"/>
  <c r="I222" i="6"/>
  <c r="H222" i="6"/>
  <c r="R221" i="6"/>
  <c r="Q221" i="6"/>
  <c r="P221" i="6"/>
  <c r="L221" i="6"/>
  <c r="J221" i="6"/>
  <c r="I221" i="6"/>
  <c r="H221" i="6"/>
  <c r="F221" i="6"/>
  <c r="R220" i="6"/>
  <c r="Q220" i="6"/>
  <c r="P220" i="6"/>
  <c r="L220" i="6"/>
  <c r="J220" i="6"/>
  <c r="I220" i="6"/>
  <c r="R219" i="6"/>
  <c r="Q219" i="6"/>
  <c r="P219" i="6"/>
  <c r="L219" i="6"/>
  <c r="J219" i="6"/>
  <c r="I219" i="6"/>
  <c r="H219" i="6"/>
  <c r="F219" i="6"/>
  <c r="R218" i="6"/>
  <c r="Q218" i="6"/>
  <c r="P218" i="6"/>
  <c r="L218" i="6"/>
  <c r="J218" i="6"/>
  <c r="I218" i="6"/>
  <c r="H218" i="6"/>
  <c r="F218" i="6"/>
  <c r="R217" i="6"/>
  <c r="Q217" i="6"/>
  <c r="P217" i="6"/>
  <c r="L217" i="6"/>
  <c r="J217" i="6"/>
  <c r="H217" i="6"/>
  <c r="F217" i="6"/>
  <c r="R216" i="6"/>
  <c r="Q216" i="6"/>
  <c r="P216" i="6"/>
  <c r="L216" i="6"/>
  <c r="J216" i="6"/>
  <c r="I216" i="6"/>
  <c r="H216" i="6"/>
  <c r="F216" i="6"/>
  <c r="R215" i="6"/>
  <c r="Q215" i="6"/>
  <c r="P215" i="6"/>
  <c r="L215" i="6"/>
  <c r="J215" i="6"/>
  <c r="I215" i="6"/>
  <c r="H215" i="6"/>
  <c r="F215" i="6"/>
  <c r="R214" i="6"/>
  <c r="Q214" i="6"/>
  <c r="P214" i="6"/>
  <c r="L214" i="6"/>
  <c r="J214" i="6"/>
  <c r="H214" i="6"/>
  <c r="R213" i="6"/>
  <c r="Q213" i="6"/>
  <c r="P213" i="6"/>
  <c r="L213" i="6"/>
  <c r="J213" i="6"/>
  <c r="I213" i="6"/>
  <c r="H213" i="6"/>
  <c r="F213" i="6"/>
  <c r="R212" i="6"/>
  <c r="Q212" i="6"/>
  <c r="P212" i="6"/>
  <c r="L212" i="6"/>
  <c r="J212" i="6"/>
  <c r="I212" i="6"/>
  <c r="H212" i="6"/>
  <c r="F212" i="6"/>
  <c r="R211" i="6"/>
  <c r="Q211" i="6"/>
  <c r="P211" i="6"/>
  <c r="L211" i="6"/>
  <c r="J211" i="6"/>
  <c r="I211" i="6"/>
  <c r="R210" i="6"/>
  <c r="Q210" i="6"/>
  <c r="P210" i="6"/>
  <c r="L210" i="6"/>
  <c r="J210" i="6"/>
  <c r="I210" i="6"/>
  <c r="H210" i="6"/>
  <c r="R209" i="6"/>
  <c r="Q209" i="6"/>
  <c r="P209" i="6"/>
  <c r="L209" i="6"/>
  <c r="J209" i="6"/>
  <c r="I209" i="6"/>
  <c r="H209" i="6"/>
  <c r="F209" i="6"/>
  <c r="R208" i="6"/>
  <c r="Q208" i="6"/>
  <c r="P208" i="6"/>
  <c r="L208" i="6"/>
  <c r="J208" i="6"/>
  <c r="I208" i="6"/>
  <c r="R207" i="6"/>
  <c r="Q207" i="6"/>
  <c r="P207" i="6"/>
  <c r="L207" i="6"/>
  <c r="J207" i="6"/>
  <c r="I207" i="6"/>
  <c r="H207" i="6"/>
  <c r="F207" i="6"/>
  <c r="R206" i="6"/>
  <c r="Q206" i="6"/>
  <c r="P206" i="6"/>
  <c r="L206" i="6"/>
  <c r="J206" i="6"/>
  <c r="I206" i="6"/>
  <c r="H206" i="6"/>
  <c r="F206" i="6"/>
  <c r="R205" i="6"/>
  <c r="Q205" i="6"/>
  <c r="P205" i="6"/>
  <c r="L205" i="6"/>
  <c r="J205" i="6"/>
  <c r="H205" i="6"/>
  <c r="F205" i="6"/>
  <c r="R204" i="6"/>
  <c r="Q204" i="6"/>
  <c r="P204" i="6"/>
  <c r="L204" i="6"/>
  <c r="J204" i="6"/>
  <c r="I204" i="6"/>
  <c r="H204" i="6"/>
  <c r="F204" i="6"/>
  <c r="R203" i="6"/>
  <c r="Q203" i="6"/>
  <c r="P203" i="6"/>
  <c r="L203" i="6"/>
  <c r="J203" i="6"/>
  <c r="I203" i="6"/>
  <c r="H203" i="6"/>
  <c r="F203" i="6"/>
  <c r="R202" i="6"/>
  <c r="Q202" i="6"/>
  <c r="P202" i="6"/>
  <c r="L202" i="6"/>
  <c r="J202" i="6"/>
  <c r="H202" i="6"/>
  <c r="R201" i="6"/>
  <c r="Q201" i="6"/>
  <c r="P201" i="6"/>
  <c r="L201" i="6"/>
  <c r="J201" i="6"/>
  <c r="I201" i="6"/>
  <c r="H201" i="6"/>
  <c r="F201" i="6"/>
  <c r="R200" i="6"/>
  <c r="Q200" i="6"/>
  <c r="P200" i="6"/>
  <c r="L200" i="6"/>
  <c r="J200" i="6"/>
  <c r="I200" i="6"/>
  <c r="H200" i="6"/>
  <c r="F200" i="6"/>
  <c r="R199" i="6"/>
  <c r="Q199" i="6"/>
  <c r="P199" i="6"/>
  <c r="L199" i="6"/>
  <c r="J199" i="6"/>
  <c r="I199" i="6"/>
  <c r="R198" i="6"/>
  <c r="Q198" i="6"/>
  <c r="P198" i="6"/>
  <c r="L198" i="6"/>
  <c r="J198" i="6"/>
  <c r="I198" i="6"/>
  <c r="H198" i="6"/>
  <c r="R197" i="6"/>
  <c r="Q197" i="6"/>
  <c r="P197" i="6"/>
  <c r="L197" i="6"/>
  <c r="J197" i="6"/>
  <c r="I197" i="6"/>
  <c r="H197" i="6"/>
  <c r="F197" i="6"/>
  <c r="R196" i="6"/>
  <c r="Q196" i="6"/>
  <c r="P196" i="6"/>
  <c r="L196" i="6"/>
  <c r="J196" i="6"/>
  <c r="I196" i="6"/>
  <c r="R195" i="6"/>
  <c r="Q195" i="6"/>
  <c r="P195" i="6"/>
  <c r="L195" i="6"/>
  <c r="J195" i="6"/>
  <c r="I195" i="6"/>
  <c r="H195" i="6"/>
  <c r="F195" i="6"/>
  <c r="R194" i="6"/>
  <c r="Q194" i="6"/>
  <c r="P194" i="6"/>
  <c r="L194" i="6"/>
  <c r="J194" i="6"/>
  <c r="I194" i="6"/>
  <c r="H194" i="6"/>
  <c r="F194" i="6"/>
  <c r="R193" i="6"/>
  <c r="Q193" i="6"/>
  <c r="P193" i="6"/>
  <c r="L193" i="6"/>
  <c r="J193" i="6"/>
  <c r="H193" i="6"/>
  <c r="F193" i="6"/>
  <c r="R192" i="6"/>
  <c r="Q192" i="6"/>
  <c r="P192" i="6"/>
  <c r="L192" i="6"/>
  <c r="J192" i="6"/>
  <c r="I192" i="6"/>
  <c r="H192" i="6"/>
  <c r="F192" i="6"/>
  <c r="R191" i="6"/>
  <c r="Q191" i="6"/>
  <c r="P191" i="6"/>
  <c r="L191" i="6"/>
  <c r="J191" i="6"/>
  <c r="I191" i="6"/>
  <c r="H191" i="6"/>
  <c r="F191" i="6"/>
  <c r="R190" i="6"/>
  <c r="Q190" i="6"/>
  <c r="P190" i="6"/>
  <c r="L190" i="6"/>
  <c r="J190" i="6"/>
  <c r="H190" i="6"/>
  <c r="R189" i="6"/>
  <c r="Q189" i="6"/>
  <c r="P189" i="6"/>
  <c r="L189" i="6"/>
  <c r="J189" i="6"/>
  <c r="I189" i="6"/>
  <c r="H189" i="6"/>
  <c r="F189" i="6"/>
  <c r="R188" i="6"/>
  <c r="Q188" i="6"/>
  <c r="P188" i="6"/>
  <c r="L188" i="6"/>
  <c r="J188" i="6"/>
  <c r="I188" i="6"/>
  <c r="H188" i="6"/>
  <c r="F188" i="6"/>
  <c r="R187" i="6"/>
  <c r="Q187" i="6"/>
  <c r="P187" i="6"/>
  <c r="L187" i="6"/>
  <c r="J187" i="6"/>
  <c r="I187" i="6"/>
  <c r="R186" i="6"/>
  <c r="Q186" i="6"/>
  <c r="P186" i="6"/>
  <c r="L186" i="6"/>
  <c r="J186" i="6"/>
  <c r="I186" i="6"/>
  <c r="H186" i="6"/>
  <c r="R185" i="6"/>
  <c r="Q185" i="6"/>
  <c r="P185" i="6"/>
  <c r="L185" i="6"/>
  <c r="J185" i="6"/>
  <c r="I185" i="6"/>
  <c r="H185" i="6"/>
  <c r="F185" i="6"/>
  <c r="R184" i="6"/>
  <c r="Q184" i="6"/>
  <c r="P184" i="6"/>
  <c r="L184" i="6"/>
  <c r="J184" i="6"/>
  <c r="I184" i="6"/>
  <c r="R183" i="6"/>
  <c r="Q183" i="6"/>
  <c r="P183" i="6"/>
  <c r="L183" i="6"/>
  <c r="J183" i="6"/>
  <c r="I183" i="6"/>
  <c r="H183" i="6"/>
  <c r="F183" i="6"/>
  <c r="R182" i="6"/>
  <c r="Q182" i="6"/>
  <c r="P182" i="6"/>
  <c r="L182" i="6"/>
  <c r="J182" i="6"/>
  <c r="I182" i="6"/>
  <c r="H182" i="6"/>
  <c r="F182" i="6"/>
  <c r="R181" i="6"/>
  <c r="Q181" i="6"/>
  <c r="P181" i="6"/>
  <c r="L181" i="6"/>
  <c r="J181" i="6"/>
  <c r="H181" i="6"/>
  <c r="F181" i="6"/>
  <c r="R180" i="6"/>
  <c r="Q180" i="6"/>
  <c r="P180" i="6"/>
  <c r="L180" i="6"/>
  <c r="J180" i="6"/>
  <c r="I180" i="6"/>
  <c r="H180" i="6"/>
  <c r="F180" i="6"/>
  <c r="R179" i="6"/>
  <c r="Q179" i="6"/>
  <c r="P179" i="6"/>
  <c r="L179" i="6"/>
  <c r="J179" i="6"/>
  <c r="I179" i="6"/>
  <c r="H179" i="6"/>
  <c r="F179" i="6"/>
  <c r="R178" i="6"/>
  <c r="Q178" i="6"/>
  <c r="P178" i="6"/>
  <c r="L178" i="6"/>
  <c r="J178" i="6"/>
  <c r="H178" i="6"/>
  <c r="R177" i="6"/>
  <c r="Q177" i="6"/>
  <c r="P177" i="6"/>
  <c r="L177" i="6"/>
  <c r="J177" i="6"/>
  <c r="I177" i="6"/>
  <c r="H177" i="6"/>
  <c r="F177" i="6"/>
  <c r="R176" i="6"/>
  <c r="Q176" i="6"/>
  <c r="P176" i="6"/>
  <c r="L176" i="6"/>
  <c r="J176" i="6"/>
  <c r="I176" i="6"/>
  <c r="H176" i="6"/>
  <c r="F176" i="6"/>
  <c r="R175" i="6"/>
  <c r="Q175" i="6"/>
  <c r="P175" i="6"/>
  <c r="L175" i="6"/>
  <c r="J175" i="6"/>
  <c r="I175" i="6"/>
  <c r="R174" i="6"/>
  <c r="Q174" i="6"/>
  <c r="P174" i="6"/>
  <c r="L174" i="6"/>
  <c r="J174" i="6"/>
  <c r="I174" i="6"/>
  <c r="H174" i="6"/>
  <c r="R173" i="6"/>
  <c r="Q173" i="6"/>
  <c r="P173" i="6"/>
  <c r="L173" i="6"/>
  <c r="J173" i="6"/>
  <c r="I173" i="6"/>
  <c r="H173" i="6"/>
  <c r="F173" i="6"/>
  <c r="R172" i="6"/>
  <c r="Q172" i="6"/>
  <c r="P172" i="6"/>
  <c r="L172" i="6"/>
  <c r="J172" i="6"/>
  <c r="I172" i="6"/>
  <c r="R171" i="6"/>
  <c r="Q171" i="6"/>
  <c r="P171" i="6"/>
  <c r="L171" i="6"/>
  <c r="J171" i="6"/>
  <c r="I171" i="6"/>
  <c r="H171" i="6"/>
  <c r="F171" i="6"/>
  <c r="R170" i="6"/>
  <c r="Q170" i="6"/>
  <c r="P170" i="6"/>
  <c r="L170" i="6"/>
  <c r="J170" i="6"/>
  <c r="I170" i="6"/>
  <c r="H170" i="6"/>
  <c r="F170" i="6"/>
  <c r="R169" i="6"/>
  <c r="Q169" i="6"/>
  <c r="P169" i="6"/>
  <c r="L169" i="6"/>
  <c r="J169" i="6"/>
  <c r="H169" i="6"/>
  <c r="F169" i="6"/>
  <c r="R168" i="6"/>
  <c r="Q168" i="6"/>
  <c r="P168" i="6"/>
  <c r="L168" i="6"/>
  <c r="J168" i="6"/>
  <c r="I168" i="6"/>
  <c r="H168" i="6"/>
  <c r="F168" i="6"/>
  <c r="R167" i="6"/>
  <c r="Q167" i="6"/>
  <c r="P167" i="6"/>
  <c r="L167" i="6"/>
  <c r="J167" i="6"/>
  <c r="I167" i="6"/>
  <c r="H167" i="6"/>
  <c r="F167" i="6"/>
  <c r="R166" i="6"/>
  <c r="Q166" i="6"/>
  <c r="P166" i="6"/>
  <c r="L166" i="6"/>
  <c r="J166" i="6"/>
  <c r="H166" i="6"/>
  <c r="R165" i="6"/>
  <c r="Q165" i="6"/>
  <c r="P165" i="6"/>
  <c r="L165" i="6"/>
  <c r="J165" i="6"/>
  <c r="I165" i="6"/>
  <c r="H165" i="6"/>
  <c r="F165" i="6"/>
  <c r="R164" i="6"/>
  <c r="Q164" i="6"/>
  <c r="P164" i="6"/>
  <c r="L164" i="6"/>
  <c r="J164" i="6"/>
  <c r="I164" i="6"/>
  <c r="H164" i="6"/>
  <c r="F164" i="6"/>
  <c r="R163" i="6"/>
  <c r="Q163" i="6"/>
  <c r="P163" i="6"/>
  <c r="L163" i="6"/>
  <c r="J163" i="6"/>
  <c r="I163" i="6"/>
  <c r="R162" i="6"/>
  <c r="Q162" i="6"/>
  <c r="P162" i="6"/>
  <c r="L162" i="6"/>
  <c r="J162" i="6"/>
  <c r="I162" i="6"/>
  <c r="H162" i="6"/>
  <c r="R161" i="6"/>
  <c r="Q161" i="6"/>
  <c r="P161" i="6"/>
  <c r="L161" i="6"/>
  <c r="J161" i="6"/>
  <c r="I161" i="6"/>
  <c r="H161" i="6"/>
  <c r="F161" i="6"/>
  <c r="R160" i="6"/>
  <c r="Q160" i="6"/>
  <c r="P160" i="6"/>
  <c r="L160" i="6"/>
  <c r="J160" i="6"/>
  <c r="I160" i="6"/>
  <c r="R159" i="6"/>
  <c r="Q159" i="6"/>
  <c r="P159" i="6"/>
  <c r="L159" i="6"/>
  <c r="J159" i="6"/>
  <c r="I159" i="6"/>
  <c r="H159" i="6"/>
  <c r="F159" i="6"/>
  <c r="R158" i="6"/>
  <c r="Q158" i="6"/>
  <c r="P158" i="6"/>
  <c r="L158" i="6"/>
  <c r="J158" i="6"/>
  <c r="I158" i="6"/>
  <c r="H158" i="6"/>
  <c r="F158" i="6"/>
  <c r="R157" i="6"/>
  <c r="Q157" i="6"/>
  <c r="P157" i="6"/>
  <c r="L157" i="6"/>
  <c r="J157" i="6"/>
  <c r="H157" i="6"/>
  <c r="F157" i="6"/>
  <c r="R156" i="6"/>
  <c r="Q156" i="6"/>
  <c r="P156" i="6"/>
  <c r="L156" i="6"/>
  <c r="J156" i="6"/>
  <c r="I156" i="6"/>
  <c r="H156" i="6"/>
  <c r="F156" i="6"/>
  <c r="R155" i="6"/>
  <c r="Q155" i="6"/>
  <c r="P155" i="6"/>
  <c r="L155" i="6"/>
  <c r="J155" i="6"/>
  <c r="I155" i="6"/>
  <c r="H155" i="6"/>
  <c r="F155" i="6"/>
  <c r="R154" i="6"/>
  <c r="Q154" i="6"/>
  <c r="P154" i="6"/>
  <c r="L154" i="6"/>
  <c r="J154" i="6"/>
  <c r="H154" i="6"/>
  <c r="R153" i="6"/>
  <c r="Q153" i="6"/>
  <c r="P153" i="6"/>
  <c r="L153" i="6"/>
  <c r="J153" i="6"/>
  <c r="I153" i="6"/>
  <c r="H153" i="6"/>
  <c r="F153" i="6"/>
  <c r="R152" i="6"/>
  <c r="Q152" i="6"/>
  <c r="P152" i="6"/>
  <c r="L152" i="6"/>
  <c r="J152" i="6"/>
  <c r="I152" i="6"/>
  <c r="H152" i="6"/>
  <c r="F152" i="6"/>
  <c r="R151" i="6"/>
  <c r="Q151" i="6"/>
  <c r="P151" i="6"/>
  <c r="L151" i="6"/>
  <c r="J151" i="6"/>
  <c r="I151" i="6"/>
  <c r="R150" i="6"/>
  <c r="Q150" i="6"/>
  <c r="P150" i="6"/>
  <c r="L150" i="6"/>
  <c r="J150" i="6"/>
  <c r="I150" i="6"/>
  <c r="H150" i="6"/>
  <c r="R149" i="6"/>
  <c r="Q149" i="6"/>
  <c r="P149" i="6"/>
  <c r="L149" i="6"/>
  <c r="J149" i="6"/>
  <c r="I149" i="6"/>
  <c r="H149" i="6"/>
  <c r="F149" i="6"/>
  <c r="R148" i="6"/>
  <c r="Q148" i="6"/>
  <c r="P148" i="6"/>
  <c r="L148" i="6"/>
  <c r="J148" i="6"/>
  <c r="I148" i="6"/>
  <c r="R147" i="6"/>
  <c r="Q147" i="6"/>
  <c r="P147" i="6"/>
  <c r="L147" i="6"/>
  <c r="J147" i="6"/>
  <c r="I147" i="6"/>
  <c r="H147" i="6"/>
  <c r="F147" i="6"/>
  <c r="R146" i="6"/>
  <c r="Q146" i="6"/>
  <c r="P146" i="6"/>
  <c r="L146" i="6"/>
  <c r="J146" i="6"/>
  <c r="I146" i="6"/>
  <c r="H146" i="6"/>
  <c r="F146" i="6"/>
  <c r="R145" i="6"/>
  <c r="Q145" i="6"/>
  <c r="P145" i="6"/>
  <c r="L145" i="6"/>
  <c r="J145" i="6"/>
  <c r="H145" i="6"/>
  <c r="F145" i="6"/>
  <c r="R144" i="6"/>
  <c r="Q144" i="6"/>
  <c r="P144" i="6"/>
  <c r="L144" i="6"/>
  <c r="J144" i="6"/>
  <c r="I144" i="6"/>
  <c r="H144" i="6"/>
  <c r="F144" i="6"/>
  <c r="R143" i="6"/>
  <c r="Q143" i="6"/>
  <c r="P143" i="6"/>
  <c r="L143" i="6"/>
  <c r="J143" i="6"/>
  <c r="I143" i="6"/>
  <c r="H143" i="6"/>
  <c r="F143" i="6"/>
  <c r="R142" i="6"/>
  <c r="Q142" i="6"/>
  <c r="P142" i="6"/>
  <c r="L142" i="6"/>
  <c r="J142" i="6"/>
  <c r="H142" i="6"/>
  <c r="R141" i="6"/>
  <c r="Q141" i="6"/>
  <c r="P141" i="6"/>
  <c r="L141" i="6"/>
  <c r="J141" i="6"/>
  <c r="I141" i="6"/>
  <c r="H141" i="6"/>
  <c r="F141" i="6"/>
  <c r="R140" i="6"/>
  <c r="Q140" i="6"/>
  <c r="P140" i="6"/>
  <c r="L140" i="6"/>
  <c r="J140" i="6"/>
  <c r="I140" i="6"/>
  <c r="H140" i="6"/>
  <c r="F140" i="6"/>
  <c r="R139" i="6"/>
  <c r="Q139" i="6"/>
  <c r="P139" i="6"/>
  <c r="L139" i="6"/>
  <c r="J139" i="6"/>
  <c r="I139" i="6"/>
  <c r="R138" i="6"/>
  <c r="Q138" i="6"/>
  <c r="P138" i="6"/>
  <c r="L138" i="6"/>
  <c r="J138" i="6"/>
  <c r="I138" i="6"/>
  <c r="H138" i="6"/>
  <c r="R137" i="6"/>
  <c r="Q137" i="6"/>
  <c r="P137" i="6"/>
  <c r="L137" i="6"/>
  <c r="J137" i="6"/>
  <c r="I137" i="6"/>
  <c r="H137" i="6"/>
  <c r="F137" i="6"/>
  <c r="R136" i="6"/>
  <c r="Q136" i="6"/>
  <c r="P136" i="6"/>
  <c r="L136" i="6"/>
  <c r="J136" i="6"/>
  <c r="I136" i="6"/>
  <c r="R135" i="6"/>
  <c r="Q135" i="6"/>
  <c r="P135" i="6"/>
  <c r="L135" i="6"/>
  <c r="J135" i="6"/>
  <c r="I135" i="6"/>
  <c r="H135" i="6"/>
  <c r="F135" i="6"/>
  <c r="R134" i="6"/>
  <c r="Q134" i="6"/>
  <c r="P134" i="6"/>
  <c r="L134" i="6"/>
  <c r="J134" i="6"/>
  <c r="I134" i="6"/>
  <c r="H134" i="6"/>
  <c r="F134" i="6"/>
  <c r="R133" i="6"/>
  <c r="Q133" i="6"/>
  <c r="P133" i="6"/>
  <c r="L133" i="6"/>
  <c r="J133" i="6"/>
  <c r="H133" i="6"/>
  <c r="F133" i="6"/>
  <c r="R132" i="6"/>
  <c r="Q132" i="6"/>
  <c r="P132" i="6"/>
  <c r="L132" i="6"/>
  <c r="J132" i="6"/>
  <c r="I132" i="6"/>
  <c r="H132" i="6"/>
  <c r="F132" i="6"/>
  <c r="R131" i="6"/>
  <c r="Q131" i="6"/>
  <c r="P131" i="6"/>
  <c r="L131" i="6"/>
  <c r="J131" i="6"/>
  <c r="I131" i="6"/>
  <c r="H131" i="6"/>
  <c r="F131" i="6"/>
  <c r="R130" i="6"/>
  <c r="Q130" i="6"/>
  <c r="P130" i="6"/>
  <c r="L130" i="6"/>
  <c r="J130" i="6"/>
  <c r="H130" i="6"/>
  <c r="R129" i="6"/>
  <c r="Q129" i="6"/>
  <c r="P129" i="6"/>
  <c r="L129" i="6"/>
  <c r="J129" i="6"/>
  <c r="I129" i="6"/>
  <c r="H129" i="6"/>
  <c r="F129" i="6"/>
  <c r="R128" i="6"/>
  <c r="Q128" i="6"/>
  <c r="P128" i="6"/>
  <c r="L128" i="6"/>
  <c r="J128" i="6"/>
  <c r="I128" i="6"/>
  <c r="H128" i="6"/>
  <c r="F128" i="6"/>
  <c r="R127" i="6"/>
  <c r="Q127" i="6"/>
  <c r="P127" i="6"/>
  <c r="L127" i="6"/>
  <c r="J127" i="6"/>
  <c r="I127" i="6"/>
  <c r="R126" i="6"/>
  <c r="Q126" i="6"/>
  <c r="P126" i="6"/>
  <c r="L126" i="6"/>
  <c r="J126" i="6"/>
  <c r="I126" i="6"/>
  <c r="H126" i="6"/>
  <c r="R125" i="6"/>
  <c r="Q125" i="6"/>
  <c r="P125" i="6"/>
  <c r="L125" i="6"/>
  <c r="J125" i="6"/>
  <c r="I125" i="6"/>
  <c r="H125" i="6"/>
  <c r="F125" i="6"/>
  <c r="R124" i="6"/>
  <c r="Q124" i="6"/>
  <c r="P124" i="6"/>
  <c r="L124" i="6"/>
  <c r="J124" i="6"/>
  <c r="I124" i="6"/>
  <c r="R123" i="6"/>
  <c r="Q123" i="6"/>
  <c r="P123" i="6"/>
  <c r="L123" i="6"/>
  <c r="J123" i="6"/>
  <c r="I123" i="6"/>
  <c r="H123" i="6"/>
  <c r="F123" i="6"/>
  <c r="R122" i="6"/>
  <c r="Q122" i="6"/>
  <c r="P122" i="6"/>
  <c r="L122" i="6"/>
  <c r="J122" i="6"/>
  <c r="I122" i="6"/>
  <c r="H122" i="6"/>
  <c r="F122" i="6"/>
  <c r="R121" i="6"/>
  <c r="Q121" i="6"/>
  <c r="P121" i="6"/>
  <c r="L121" i="6"/>
  <c r="J121" i="6"/>
  <c r="H121" i="6"/>
  <c r="F121" i="6"/>
  <c r="R120" i="6"/>
  <c r="Q120" i="6"/>
  <c r="P120" i="6"/>
  <c r="L120" i="6"/>
  <c r="J120" i="6"/>
  <c r="I120" i="6"/>
  <c r="H120" i="6"/>
  <c r="F120" i="6"/>
  <c r="R119" i="6"/>
  <c r="Q119" i="6"/>
  <c r="P119" i="6"/>
  <c r="L119" i="6"/>
  <c r="J119" i="6"/>
  <c r="I119" i="6"/>
  <c r="H119" i="6"/>
  <c r="F119" i="6"/>
  <c r="R118" i="6"/>
  <c r="Q118" i="6"/>
  <c r="P118" i="6"/>
  <c r="L118" i="6"/>
  <c r="J118" i="6"/>
  <c r="H118" i="6"/>
  <c r="R117" i="6"/>
  <c r="Q117" i="6"/>
  <c r="P117" i="6"/>
  <c r="L117" i="6"/>
  <c r="J117" i="6"/>
  <c r="I117" i="6"/>
  <c r="H117" i="6"/>
  <c r="F117" i="6"/>
  <c r="R116" i="6"/>
  <c r="Q116" i="6"/>
  <c r="P116" i="6"/>
  <c r="L116" i="6"/>
  <c r="J116" i="6"/>
  <c r="I116" i="6"/>
  <c r="H116" i="6"/>
  <c r="F116" i="6"/>
  <c r="R115" i="6"/>
  <c r="Q115" i="6"/>
  <c r="P115" i="6"/>
  <c r="L115" i="6"/>
  <c r="J115" i="6"/>
  <c r="I115" i="6"/>
  <c r="R114" i="6"/>
  <c r="Q114" i="6"/>
  <c r="P114" i="6"/>
  <c r="L114" i="6"/>
  <c r="J114" i="6"/>
  <c r="I114" i="6"/>
  <c r="H114" i="6"/>
  <c r="R113" i="6"/>
  <c r="Q113" i="6"/>
  <c r="P113" i="6"/>
  <c r="L113" i="6"/>
  <c r="J113" i="6"/>
  <c r="I113" i="6"/>
  <c r="H113" i="6"/>
  <c r="F113" i="6"/>
  <c r="R112" i="6"/>
  <c r="Q112" i="6"/>
  <c r="P112" i="6"/>
  <c r="L112" i="6"/>
  <c r="J112" i="6"/>
  <c r="I112" i="6"/>
  <c r="R111" i="6"/>
  <c r="Q111" i="6"/>
  <c r="P111" i="6"/>
  <c r="L111" i="6"/>
  <c r="J111" i="6"/>
  <c r="I111" i="6"/>
  <c r="H111" i="6"/>
  <c r="F111" i="6"/>
  <c r="R110" i="6"/>
  <c r="Q110" i="6"/>
  <c r="P110" i="6"/>
  <c r="L110" i="6"/>
  <c r="J110" i="6"/>
  <c r="I110" i="6"/>
  <c r="H110" i="6"/>
  <c r="F110" i="6"/>
  <c r="R109" i="6"/>
  <c r="Q109" i="6"/>
  <c r="P109" i="6"/>
  <c r="L109" i="6"/>
  <c r="J109" i="6"/>
  <c r="H109" i="6"/>
  <c r="F109" i="6"/>
  <c r="R108" i="6"/>
  <c r="Q108" i="6"/>
  <c r="P108" i="6"/>
  <c r="L108" i="6"/>
  <c r="J108" i="6"/>
  <c r="I108" i="6"/>
  <c r="H108" i="6"/>
  <c r="F108" i="6"/>
  <c r="R107" i="6"/>
  <c r="Q107" i="6"/>
  <c r="P107" i="6"/>
  <c r="L107" i="6"/>
  <c r="J107" i="6"/>
  <c r="I107" i="6"/>
  <c r="H107" i="6"/>
  <c r="F107" i="6"/>
  <c r="R106" i="6"/>
  <c r="Q106" i="6"/>
  <c r="P106" i="6"/>
  <c r="L106" i="6"/>
  <c r="J106" i="6"/>
  <c r="H106" i="6"/>
  <c r="R105" i="6"/>
  <c r="Q105" i="6"/>
  <c r="P105" i="6"/>
  <c r="L105" i="6"/>
  <c r="J105" i="6"/>
  <c r="I105" i="6"/>
  <c r="H105" i="6"/>
  <c r="F105" i="6"/>
  <c r="R104" i="6"/>
  <c r="Q104" i="6"/>
  <c r="P104" i="6"/>
  <c r="L104" i="6"/>
  <c r="J104" i="6"/>
  <c r="I104" i="6"/>
  <c r="H104" i="6"/>
  <c r="F104" i="6"/>
  <c r="R103" i="6"/>
  <c r="Q103" i="6"/>
  <c r="P103" i="6"/>
  <c r="L103" i="6"/>
  <c r="J103" i="6"/>
  <c r="I103" i="6"/>
  <c r="R102" i="6"/>
  <c r="Q102" i="6"/>
  <c r="P102" i="6"/>
  <c r="L102" i="6"/>
  <c r="J102" i="6"/>
  <c r="I102" i="6"/>
  <c r="H102" i="6"/>
  <c r="R101" i="6"/>
  <c r="Q101" i="6"/>
  <c r="P101" i="6"/>
  <c r="L101" i="6"/>
  <c r="J101" i="6"/>
  <c r="I101" i="6"/>
  <c r="H101" i="6"/>
  <c r="F101" i="6"/>
  <c r="R100" i="6"/>
  <c r="Q100" i="6"/>
  <c r="P100" i="6"/>
  <c r="L100" i="6"/>
  <c r="J100" i="6"/>
  <c r="I100" i="6"/>
  <c r="R99" i="6"/>
  <c r="Q99" i="6"/>
  <c r="P99" i="6"/>
  <c r="L99" i="6"/>
  <c r="J99" i="6"/>
  <c r="I99" i="6"/>
  <c r="H99" i="6"/>
  <c r="F99" i="6"/>
  <c r="R98" i="6"/>
  <c r="Q98" i="6"/>
  <c r="P98" i="6"/>
  <c r="L98" i="6"/>
  <c r="J98" i="6"/>
  <c r="I98" i="6"/>
  <c r="H98" i="6"/>
  <c r="F98" i="6"/>
  <c r="R97" i="6"/>
  <c r="Q97" i="6"/>
  <c r="P97" i="6"/>
  <c r="L97" i="6"/>
  <c r="J97" i="6"/>
  <c r="H97" i="6"/>
  <c r="F97" i="6"/>
  <c r="R96" i="6"/>
  <c r="Q96" i="6"/>
  <c r="P96" i="6"/>
  <c r="L96" i="6"/>
  <c r="J96" i="6"/>
  <c r="I96" i="6"/>
  <c r="H96" i="6"/>
  <c r="F96" i="6"/>
  <c r="R95" i="6"/>
  <c r="Q95" i="6"/>
  <c r="P95" i="6"/>
  <c r="L95" i="6"/>
  <c r="J95" i="6"/>
  <c r="I95" i="6"/>
  <c r="H95" i="6"/>
  <c r="F95" i="6"/>
  <c r="R94" i="6"/>
  <c r="Q94" i="6"/>
  <c r="P94" i="6"/>
  <c r="L94" i="6"/>
  <c r="J94" i="6"/>
  <c r="H94" i="6"/>
  <c r="R93" i="6"/>
  <c r="Q93" i="6"/>
  <c r="P93" i="6"/>
  <c r="L93" i="6"/>
  <c r="J93" i="6"/>
  <c r="I93" i="6"/>
  <c r="H93" i="6"/>
  <c r="F93" i="6"/>
  <c r="R92" i="6"/>
  <c r="Q92" i="6"/>
  <c r="P92" i="6"/>
  <c r="L92" i="6"/>
  <c r="J92" i="6"/>
  <c r="I92" i="6"/>
  <c r="H92" i="6"/>
  <c r="F92" i="6"/>
  <c r="R91" i="6"/>
  <c r="Q91" i="6"/>
  <c r="P91" i="6"/>
  <c r="L91" i="6"/>
  <c r="J91" i="6"/>
  <c r="I91" i="6"/>
  <c r="R90" i="6"/>
  <c r="Q90" i="6"/>
  <c r="P90" i="6"/>
  <c r="L90" i="6"/>
  <c r="J90" i="6"/>
  <c r="I90" i="6"/>
  <c r="H90" i="6"/>
  <c r="R89" i="6"/>
  <c r="Q89" i="6"/>
  <c r="P89" i="6"/>
  <c r="L89" i="6"/>
  <c r="J89" i="6"/>
  <c r="I89" i="6"/>
  <c r="H89" i="6"/>
  <c r="F89" i="6"/>
  <c r="R88" i="6"/>
  <c r="Q88" i="6"/>
  <c r="P88" i="6"/>
  <c r="L88" i="6"/>
  <c r="J88" i="6"/>
  <c r="I88" i="6"/>
  <c r="R87" i="6"/>
  <c r="Q87" i="6"/>
  <c r="P87" i="6"/>
  <c r="L87" i="6"/>
  <c r="J87" i="6"/>
  <c r="I87" i="6"/>
  <c r="H87" i="6"/>
  <c r="F87" i="6"/>
  <c r="R86" i="6"/>
  <c r="Q86" i="6"/>
  <c r="P86" i="6"/>
  <c r="L86" i="6"/>
  <c r="J86" i="6"/>
  <c r="I86" i="6"/>
  <c r="H86" i="6"/>
  <c r="F86" i="6"/>
  <c r="R85" i="6"/>
  <c r="Q85" i="6"/>
  <c r="P85" i="6"/>
  <c r="L85" i="6"/>
  <c r="J85" i="6"/>
  <c r="H85" i="6"/>
  <c r="F85" i="6"/>
  <c r="R84" i="6"/>
  <c r="Q84" i="6"/>
  <c r="P84" i="6"/>
  <c r="L84" i="6"/>
  <c r="J84" i="6"/>
  <c r="I84" i="6"/>
  <c r="H84" i="6"/>
  <c r="F84" i="6"/>
  <c r="R83" i="6"/>
  <c r="Q83" i="6"/>
  <c r="P83" i="6"/>
  <c r="L83" i="6"/>
  <c r="J83" i="6"/>
  <c r="I83" i="6"/>
  <c r="H83" i="6"/>
  <c r="F83" i="6"/>
  <c r="R82" i="6"/>
  <c r="Q82" i="6"/>
  <c r="P82" i="6"/>
  <c r="L82" i="6"/>
  <c r="J82" i="6"/>
  <c r="I82" i="6"/>
  <c r="H82" i="6"/>
  <c r="R81" i="6"/>
  <c r="Q81" i="6"/>
  <c r="P81" i="6"/>
  <c r="L81" i="6"/>
  <c r="J81" i="6"/>
  <c r="I81" i="6"/>
  <c r="H81" i="6"/>
  <c r="F81" i="6"/>
  <c r="R80" i="6"/>
  <c r="Q80" i="6"/>
  <c r="P80" i="6"/>
  <c r="L80" i="6"/>
  <c r="J80" i="6"/>
  <c r="I80" i="6"/>
  <c r="H80" i="6"/>
  <c r="F80" i="6"/>
  <c r="R79" i="6"/>
  <c r="Q79" i="6"/>
  <c r="P79" i="6"/>
  <c r="L79" i="6"/>
  <c r="J79" i="6"/>
  <c r="I79" i="6"/>
  <c r="R78" i="6"/>
  <c r="Q78" i="6"/>
  <c r="P78" i="6"/>
  <c r="L78" i="6"/>
  <c r="J78" i="6"/>
  <c r="I78" i="6"/>
  <c r="H78" i="6"/>
  <c r="F78" i="6"/>
  <c r="R77" i="6"/>
  <c r="Q77" i="6"/>
  <c r="P77" i="6"/>
  <c r="L77" i="6"/>
  <c r="J77" i="6"/>
  <c r="I77" i="6"/>
  <c r="H77" i="6"/>
  <c r="F77" i="6"/>
  <c r="R76" i="6"/>
  <c r="Q76" i="6"/>
  <c r="P76" i="6"/>
  <c r="L76" i="6"/>
  <c r="J76" i="6"/>
  <c r="I76" i="6"/>
  <c r="R75" i="6"/>
  <c r="Q75" i="6"/>
  <c r="P75" i="6"/>
  <c r="L75" i="6"/>
  <c r="J75" i="6"/>
  <c r="I75" i="6"/>
  <c r="H75" i="6"/>
  <c r="F75" i="6"/>
  <c r="R74" i="6"/>
  <c r="Q74" i="6"/>
  <c r="P74" i="6"/>
  <c r="L74" i="6"/>
  <c r="J74" i="6"/>
  <c r="I74" i="6"/>
  <c r="H74" i="6"/>
  <c r="F74" i="6"/>
  <c r="R73" i="6"/>
  <c r="Q73" i="6"/>
  <c r="P73" i="6"/>
  <c r="L73" i="6"/>
  <c r="J73" i="6"/>
  <c r="H73" i="6"/>
  <c r="F73" i="6"/>
  <c r="R72" i="6"/>
  <c r="Q72" i="6"/>
  <c r="P72" i="6"/>
  <c r="L72" i="6"/>
  <c r="J72" i="6"/>
  <c r="I72" i="6"/>
  <c r="H72" i="6"/>
  <c r="F72" i="6"/>
  <c r="R71" i="6"/>
  <c r="Q71" i="6"/>
  <c r="P71" i="6"/>
  <c r="L71" i="6"/>
  <c r="J71" i="6"/>
  <c r="I71" i="6"/>
  <c r="H71" i="6"/>
  <c r="F71" i="6"/>
  <c r="R70" i="6"/>
  <c r="Q70" i="6"/>
  <c r="P70" i="6"/>
  <c r="L70" i="6"/>
  <c r="J70" i="6"/>
  <c r="I70" i="6"/>
  <c r="H70" i="6"/>
  <c r="R69" i="6"/>
  <c r="Q69" i="6"/>
  <c r="P69" i="6"/>
  <c r="L69" i="6"/>
  <c r="J69" i="6"/>
  <c r="I69" i="6"/>
  <c r="H69" i="6"/>
  <c r="F69" i="6"/>
  <c r="R68" i="6"/>
  <c r="Q68" i="6"/>
  <c r="P68" i="6"/>
  <c r="L68" i="6"/>
  <c r="J68" i="6"/>
  <c r="I68" i="6"/>
  <c r="H68" i="6"/>
  <c r="F68" i="6"/>
  <c r="R67" i="6"/>
  <c r="Q67" i="6"/>
  <c r="P67" i="6"/>
  <c r="L67" i="6"/>
  <c r="J67" i="6"/>
  <c r="I67" i="6"/>
  <c r="R66" i="6"/>
  <c r="Q66" i="6"/>
  <c r="P66" i="6"/>
  <c r="L66" i="6"/>
  <c r="J66" i="6"/>
  <c r="I66" i="6"/>
  <c r="H66" i="6"/>
  <c r="F66" i="6"/>
  <c r="R65" i="6"/>
  <c r="Q65" i="6"/>
  <c r="P65" i="6"/>
  <c r="L65" i="6"/>
  <c r="J65" i="6"/>
  <c r="I65" i="6"/>
  <c r="H65" i="6"/>
  <c r="F65" i="6"/>
  <c r="R64" i="6"/>
  <c r="Q64" i="6"/>
  <c r="P64" i="6"/>
  <c r="L64" i="6"/>
  <c r="J64" i="6"/>
  <c r="I64" i="6"/>
  <c r="R63" i="6"/>
  <c r="Q63" i="6"/>
  <c r="P63" i="6"/>
  <c r="L63" i="6"/>
  <c r="J63" i="6"/>
  <c r="I63" i="6"/>
  <c r="H63" i="6"/>
  <c r="F63" i="6"/>
  <c r="R62" i="6"/>
  <c r="Q62" i="6"/>
  <c r="P62" i="6"/>
  <c r="L62" i="6"/>
  <c r="J62" i="6"/>
  <c r="I62" i="6"/>
  <c r="H62" i="6"/>
  <c r="F62" i="6"/>
  <c r="R61" i="6"/>
  <c r="Q61" i="6"/>
  <c r="P61" i="6"/>
  <c r="L61" i="6"/>
  <c r="J61" i="6"/>
  <c r="H61" i="6"/>
  <c r="F61" i="6"/>
  <c r="R60" i="6"/>
  <c r="Q60" i="6"/>
  <c r="P60" i="6"/>
  <c r="L60" i="6"/>
  <c r="J60" i="6"/>
  <c r="I60" i="6"/>
  <c r="H60" i="6"/>
  <c r="F60" i="6"/>
  <c r="R59" i="6"/>
  <c r="Q59" i="6"/>
  <c r="P59" i="6"/>
  <c r="L59" i="6"/>
  <c r="J59" i="6"/>
  <c r="I59" i="6"/>
  <c r="H59" i="6"/>
  <c r="F59" i="6"/>
  <c r="R58" i="6"/>
  <c r="Q58" i="6"/>
  <c r="P58" i="6"/>
  <c r="L58" i="6"/>
  <c r="J58" i="6"/>
  <c r="I58" i="6"/>
  <c r="H58" i="6"/>
  <c r="R57" i="6"/>
  <c r="Q57" i="6"/>
  <c r="P57" i="6"/>
  <c r="L57" i="6"/>
  <c r="J57" i="6"/>
  <c r="I57" i="6"/>
  <c r="H57" i="6"/>
  <c r="F57" i="6"/>
  <c r="R56" i="6"/>
  <c r="Q56" i="6"/>
  <c r="P56" i="6"/>
  <c r="L56" i="6"/>
  <c r="J56" i="6"/>
  <c r="I56" i="6"/>
  <c r="H56" i="6"/>
  <c r="F56" i="6"/>
  <c r="R55" i="6"/>
  <c r="Q55" i="6"/>
  <c r="P55" i="6"/>
  <c r="L55" i="6"/>
  <c r="J55" i="6"/>
  <c r="I55" i="6"/>
  <c r="R54" i="6"/>
  <c r="Q54" i="6"/>
  <c r="P54" i="6"/>
  <c r="L54" i="6"/>
  <c r="J54" i="6"/>
  <c r="I54" i="6"/>
  <c r="H54" i="6"/>
  <c r="F54" i="6"/>
  <c r="R53" i="6"/>
  <c r="Q53" i="6"/>
  <c r="P53" i="6"/>
  <c r="L53" i="6"/>
  <c r="J53" i="6"/>
  <c r="I53" i="6"/>
  <c r="H53" i="6"/>
  <c r="F53" i="6"/>
  <c r="R52" i="6"/>
  <c r="Q52" i="6"/>
  <c r="P52" i="6"/>
  <c r="L52" i="6"/>
  <c r="J52" i="6"/>
  <c r="I52" i="6"/>
  <c r="R51" i="6"/>
  <c r="Q51" i="6"/>
  <c r="P51" i="6"/>
  <c r="L51" i="6"/>
  <c r="J51" i="6"/>
  <c r="I51" i="6"/>
  <c r="H51" i="6"/>
  <c r="F51" i="6"/>
  <c r="R50" i="6"/>
  <c r="Q50" i="6"/>
  <c r="P50" i="6"/>
  <c r="L50" i="6"/>
  <c r="J50" i="6"/>
  <c r="I50" i="6"/>
  <c r="H50" i="6"/>
  <c r="F50" i="6"/>
  <c r="R49" i="6"/>
  <c r="Q49" i="6"/>
  <c r="P49" i="6"/>
  <c r="L49" i="6"/>
  <c r="J49" i="6"/>
  <c r="H49" i="6"/>
  <c r="F49" i="6"/>
  <c r="R48" i="6"/>
  <c r="Q48" i="6"/>
  <c r="P48" i="6"/>
  <c r="L48" i="6"/>
  <c r="J48" i="6"/>
  <c r="I48" i="6"/>
  <c r="H48" i="6"/>
  <c r="F48" i="6"/>
  <c r="R47" i="6"/>
  <c r="Q47" i="6"/>
  <c r="P47" i="6"/>
  <c r="L47" i="6"/>
  <c r="J47" i="6"/>
  <c r="I47" i="6"/>
  <c r="H47" i="6"/>
  <c r="F47" i="6"/>
  <c r="R46" i="6"/>
  <c r="Q46" i="6"/>
  <c r="P46" i="6"/>
  <c r="L46" i="6"/>
  <c r="J46" i="6"/>
  <c r="I46" i="6"/>
  <c r="H46" i="6"/>
  <c r="R45" i="6"/>
  <c r="Q45" i="6"/>
  <c r="P45" i="6"/>
  <c r="L45" i="6"/>
  <c r="J45" i="6"/>
  <c r="I45" i="6"/>
  <c r="H45" i="6"/>
  <c r="F45" i="6"/>
  <c r="R44" i="6"/>
  <c r="Q44" i="6"/>
  <c r="P44" i="6"/>
  <c r="L44" i="6"/>
  <c r="J44" i="6"/>
  <c r="I44" i="6"/>
  <c r="H44" i="6"/>
  <c r="F44" i="6"/>
  <c r="R43" i="6"/>
  <c r="Q43" i="6"/>
  <c r="P43" i="6"/>
  <c r="L43" i="6"/>
  <c r="J43" i="6"/>
  <c r="I43" i="6"/>
  <c r="R42" i="6"/>
  <c r="Q42" i="6"/>
  <c r="P42" i="6"/>
  <c r="L42" i="6"/>
  <c r="J42" i="6"/>
  <c r="I42" i="6"/>
  <c r="H42" i="6"/>
  <c r="F42" i="6"/>
  <c r="R41" i="6"/>
  <c r="Q41" i="6"/>
  <c r="P41" i="6"/>
  <c r="L41" i="6"/>
  <c r="J41" i="6"/>
  <c r="I41" i="6"/>
  <c r="H41" i="6"/>
  <c r="F41" i="6"/>
  <c r="R40" i="6"/>
  <c r="Q40" i="6"/>
  <c r="P40" i="6"/>
  <c r="L40" i="6"/>
  <c r="J40" i="6"/>
  <c r="I40" i="6"/>
  <c r="R39" i="6"/>
  <c r="Q39" i="6"/>
  <c r="P39" i="6"/>
  <c r="L39" i="6"/>
  <c r="J39" i="6"/>
  <c r="I39" i="6"/>
  <c r="H39" i="6"/>
  <c r="F39" i="6"/>
  <c r="R38" i="6"/>
  <c r="Q38" i="6"/>
  <c r="P38" i="6"/>
  <c r="L38" i="6"/>
  <c r="J38" i="6"/>
  <c r="I38" i="6"/>
  <c r="H38" i="6"/>
  <c r="F38" i="6"/>
  <c r="R37" i="6"/>
  <c r="Q37" i="6"/>
  <c r="P37" i="6"/>
  <c r="L37" i="6"/>
  <c r="J37" i="6"/>
  <c r="H37" i="6"/>
  <c r="F37" i="6"/>
  <c r="R36" i="6"/>
  <c r="Q36" i="6"/>
  <c r="P36" i="6"/>
  <c r="L36" i="6"/>
  <c r="J36" i="6"/>
  <c r="I36" i="6"/>
  <c r="H36" i="6"/>
  <c r="F36" i="6"/>
  <c r="R35" i="6"/>
  <c r="Q35" i="6"/>
  <c r="P35" i="6"/>
  <c r="L35" i="6"/>
  <c r="J35" i="6"/>
  <c r="I35" i="6"/>
  <c r="H35" i="6"/>
  <c r="F35" i="6"/>
  <c r="R34" i="6"/>
  <c r="Q34" i="6"/>
  <c r="P34" i="6"/>
  <c r="L34" i="6"/>
  <c r="J34" i="6"/>
  <c r="I34" i="6"/>
  <c r="H34" i="6"/>
  <c r="R33" i="6"/>
  <c r="Q33" i="6"/>
  <c r="P33" i="6"/>
  <c r="L33" i="6"/>
  <c r="J33" i="6"/>
  <c r="I33" i="6"/>
  <c r="H33" i="6"/>
  <c r="F33" i="6"/>
  <c r="R32" i="6"/>
  <c r="Q32" i="6"/>
  <c r="P32" i="6"/>
  <c r="L32" i="6"/>
  <c r="J32" i="6"/>
  <c r="I32" i="6"/>
  <c r="H32" i="6"/>
  <c r="F32" i="6"/>
  <c r="R31" i="6"/>
  <c r="Q31" i="6"/>
  <c r="P31" i="6"/>
  <c r="L31" i="6"/>
  <c r="J31" i="6"/>
  <c r="I31" i="6"/>
  <c r="R30" i="6"/>
  <c r="Q30" i="6"/>
  <c r="P30" i="6"/>
  <c r="L30" i="6"/>
  <c r="J30" i="6"/>
  <c r="I30" i="6"/>
  <c r="H30" i="6"/>
  <c r="F30" i="6"/>
  <c r="R29" i="6"/>
  <c r="Q29" i="6"/>
  <c r="P29" i="6"/>
  <c r="L29" i="6"/>
  <c r="J29" i="6"/>
  <c r="I29" i="6"/>
  <c r="H29" i="6"/>
  <c r="F29" i="6"/>
  <c r="R28" i="6"/>
  <c r="Q28" i="6"/>
  <c r="P28" i="6"/>
  <c r="L28" i="6"/>
  <c r="J28" i="6"/>
  <c r="I28" i="6"/>
  <c r="F28" i="6"/>
  <c r="R27" i="6"/>
  <c r="Q27" i="6"/>
  <c r="P27" i="6"/>
  <c r="J27" i="6"/>
  <c r="H27" i="6"/>
  <c r="F27" i="6"/>
  <c r="R26" i="6"/>
  <c r="J26" i="6"/>
  <c r="H26" i="6"/>
  <c r="R25" i="6"/>
  <c r="Q25" i="6"/>
  <c r="J25" i="6"/>
  <c r="H25" i="6"/>
  <c r="R24" i="6"/>
  <c r="Q24" i="6"/>
  <c r="P24" i="6"/>
  <c r="L24" i="6"/>
  <c r="J24" i="6"/>
  <c r="F24" i="6"/>
  <c r="Q23" i="6"/>
  <c r="P23" i="6"/>
  <c r="J23" i="6"/>
  <c r="H23" i="6"/>
  <c r="F23" i="6"/>
  <c r="R22" i="6"/>
  <c r="P22" i="6"/>
  <c r="J22" i="6"/>
  <c r="F22" i="6"/>
  <c r="P21" i="6"/>
  <c r="J21" i="6"/>
  <c r="F21" i="6"/>
  <c r="J20" i="6"/>
  <c r="I20" i="6"/>
  <c r="F20" i="6"/>
  <c r="R19" i="6"/>
  <c r="J19" i="6"/>
  <c r="R18" i="6"/>
  <c r="Q18" i="6"/>
  <c r="P18" i="6"/>
  <c r="L18" i="6"/>
  <c r="J18" i="6"/>
  <c r="H18" i="6"/>
  <c r="R17" i="6"/>
  <c r="Q17" i="6"/>
  <c r="P17" i="6"/>
  <c r="L17" i="6"/>
  <c r="J17" i="6"/>
  <c r="I17" i="6"/>
  <c r="F17" i="6"/>
  <c r="R16" i="6"/>
  <c r="Q16" i="6"/>
  <c r="J16" i="6"/>
  <c r="I16" i="6"/>
  <c r="R15" i="6"/>
  <c r="P15" i="6"/>
  <c r="J15" i="6"/>
  <c r="I15" i="6"/>
  <c r="F15" i="6"/>
  <c r="R14" i="6"/>
  <c r="Q14" i="6"/>
  <c r="P14" i="6"/>
  <c r="L14" i="6"/>
  <c r="J14" i="6"/>
  <c r="R13" i="6"/>
  <c r="J13" i="6"/>
  <c r="I13" i="6"/>
  <c r="H13" i="6"/>
  <c r="F13" i="6"/>
  <c r="R12" i="6"/>
  <c r="P12" i="6"/>
  <c r="J12" i="6"/>
  <c r="F12" i="6"/>
  <c r="Q11" i="6"/>
  <c r="J11" i="6"/>
  <c r="I11" i="6"/>
  <c r="H11" i="6"/>
  <c r="R10" i="6"/>
  <c r="Q10" i="6"/>
  <c r="P10" i="6"/>
  <c r="J10" i="6"/>
  <c r="F10" i="6"/>
  <c r="R9" i="6"/>
  <c r="Q9" i="6"/>
  <c r="P9" i="6"/>
  <c r="L9" i="6"/>
  <c r="J9" i="6"/>
  <c r="R8" i="6"/>
  <c r="Q8" i="6"/>
  <c r="P8" i="6"/>
  <c r="L8" i="6"/>
  <c r="J8" i="6"/>
  <c r="I8" i="6"/>
  <c r="H8" i="6"/>
  <c r="F8" i="6"/>
  <c r="Q7" i="6"/>
  <c r="P7" i="6"/>
  <c r="L7" i="6"/>
  <c r="J7" i="6"/>
  <c r="I7" i="6"/>
  <c r="H7" i="6"/>
  <c r="F7" i="6"/>
  <c r="J6" i="6"/>
  <c r="L5" i="6"/>
  <c r="J5" i="6"/>
  <c r="I5" i="6"/>
  <c r="P4" i="6"/>
  <c r="L4" i="6"/>
  <c r="J4" i="6"/>
  <c r="I4" i="6"/>
  <c r="H4" i="6"/>
  <c r="R3" i="6"/>
  <c r="Q3" i="6"/>
  <c r="P3" i="6"/>
  <c r="J3" i="6"/>
  <c r="I3" i="6"/>
  <c r="H3" i="6"/>
  <c r="F3" i="6"/>
  <c r="R2" i="6"/>
  <c r="Q2" i="6"/>
  <c r="P2" i="6"/>
  <c r="L2" i="6"/>
  <c r="I2" i="6"/>
  <c r="C10" i="1"/>
  <c r="C9" i="1"/>
  <c r="F8" i="1"/>
  <c r="R28" i="1"/>
  <c r="Q22" i="1"/>
  <c r="F2" i="6"/>
  <c r="H2" i="6"/>
  <c r="G1901" i="10"/>
  <c r="N1901" i="10"/>
  <c r="M1901" i="10"/>
  <c r="Q23" i="1"/>
  <c r="R5" i="6"/>
  <c r="P5" i="6"/>
  <c r="F9" i="1" l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Llacsa Molina, Dora</author>
    <author>Calderon Quispe, Sofia Yelitsa</author>
  </authors>
  <commentList>
    <comment ref="B8" authorId="0" shapeId="0" xr:uid="{8BBC25F7-D3B2-4001-B44B-0D8C74ED9305}">
      <text>
        <r>
          <rPr>
            <b/>
            <sz val="9"/>
            <color indexed="81"/>
            <rFont val="Tahoma"/>
            <family val="2"/>
          </rPr>
          <t xml:space="preserve">Saldo de Deuda Total: </t>
        </r>
        <r>
          <rPr>
            <sz val="9"/>
            <color indexed="81"/>
            <rFont val="Tahoma"/>
            <family val="2"/>
          </rPr>
          <t>Se refiere a la suma del saldo de pasivos (SP), la deuda exigible (DE) con SUNAT, EsSalud, ONP entre otros y la deuda real (DR) con las AFP.</t>
        </r>
      </text>
    </comment>
    <comment ref="E8" authorId="0" shapeId="0" xr:uid="{D9BDFB59-E5EA-4946-A678-38D1C6C27774}">
      <text>
        <r>
          <rPr>
            <b/>
            <sz val="9"/>
            <color indexed="81"/>
            <rFont val="Tahoma"/>
            <family val="2"/>
          </rPr>
          <t xml:space="preserve">Ingreso corriente total: </t>
        </r>
        <r>
          <rPr>
            <sz val="9"/>
            <color indexed="81"/>
            <rFont val="Tahoma"/>
            <family val="2"/>
          </rPr>
          <t>Considera los ingresos tributarios, los ingresos no tributarios y las transferencias corrientes.</t>
        </r>
      </text>
    </comment>
    <comment ref="B9" authorId="0" shapeId="0" xr:uid="{1FB96780-D63E-4113-A728-82F2D4387717}">
      <text>
        <r>
          <rPr>
            <b/>
            <sz val="9"/>
            <color indexed="81"/>
            <rFont val="Tahoma"/>
            <family val="2"/>
          </rPr>
          <t xml:space="preserve">Promedio de ICT: </t>
        </r>
        <r>
          <rPr>
            <sz val="9"/>
            <color indexed="81"/>
            <rFont val="Tahoma"/>
            <family val="2"/>
          </rPr>
          <t>Promedio simple de los Ingresos Corrientes Totales (Incluye los ingresos tributarios, los ingresos no tributarios y las transferencias corrientes).</t>
        </r>
      </text>
    </comment>
    <comment ref="E9" authorId="0" shapeId="0" xr:uid="{0CF5D8E3-B08F-48D3-A8E4-63891AD51356}">
      <text>
        <r>
          <rPr>
            <b/>
            <sz val="9"/>
            <color indexed="81"/>
            <rFont val="Tahoma"/>
            <family val="2"/>
          </rPr>
          <t>Gasto Corriente No Financiero:</t>
        </r>
        <r>
          <rPr>
            <sz val="9"/>
            <color indexed="81"/>
            <rFont val="Tahoma"/>
            <family val="2"/>
          </rPr>
          <t xml:space="preserve"> incluye el gasto en remuneraciones, bienes y servicios, y transferencias corrientes.</t>
        </r>
      </text>
    </comment>
    <comment ref="B10" authorId="0" shapeId="0" xr:uid="{AC100BAF-C55E-424E-8BFD-C5974AF279E6}">
      <text>
        <r>
          <rPr>
            <b/>
            <sz val="9"/>
            <color indexed="81"/>
            <rFont val="Tahoma"/>
            <family val="2"/>
          </rPr>
          <t>Límite Ley N° 29230:</t>
        </r>
        <r>
          <rPr>
            <sz val="9"/>
            <color indexed="81"/>
            <rFont val="Tahoma"/>
            <family val="2"/>
          </rPr>
          <t xml:space="preserve"> Establecido en el primer párrafo de la Segunda Disposición Complementaria y Final de la Ley Nº 29230 para el año t. Es la suma de los recursos transferidos por concepto canon y sobrecanon, regalías, renta de aduanas y participaciones durante los dos (2) últimos años previos más el tope presupuestal por el mismo concepto incluido en el Presupuesto Institucional de Apertura correspondiente a la fecha del cálculo. En el caso de los Gobiernos Regionales se adiciona el FONCOR en la suma de los recursos transferidos.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1" authorId="1" shapeId="0" xr:uid="{45818E4E-4503-4DA6-AD5A-E5D187354C28}">
      <text>
        <r>
          <rPr>
            <b/>
            <sz val="9"/>
            <color indexed="81"/>
            <rFont val="Tahoma"/>
            <family val="2"/>
          </rPr>
          <t xml:space="preserve">Espacio Total: </t>
        </r>
        <r>
          <rPr>
            <sz val="9"/>
            <color indexed="81"/>
            <rFont val="Tahoma"/>
            <family val="2"/>
          </rPr>
          <t>Es el monto máximo de nuevas obligaciones, que generen pasivos, que puede asumir cada Gobierno Regional y Gobierno Local sin incumplir la Regla Fiscal del Saldo de Deuda Total.</t>
        </r>
      </text>
    </comment>
    <comment ref="B12" authorId="0" shapeId="0" xr:uid="{ADEE7B20-1340-428C-9F59-FB6B3155AD5A}">
      <text>
        <r>
          <rPr>
            <b/>
            <sz val="9"/>
            <color indexed="81"/>
            <rFont val="Tahoma"/>
            <family val="2"/>
          </rPr>
          <t>SDT/Prom. ICT ó 
SDT/ ICT ( %) ó SDT/3vecesCanon</t>
        </r>
      </text>
    </comment>
  </commentList>
</comments>
</file>

<file path=xl/sharedStrings.xml><?xml version="1.0" encoding="utf-8"?>
<sst xmlns="http://schemas.openxmlformats.org/spreadsheetml/2006/main" count="20154" uniqueCount="7944">
  <si>
    <t>Departamento</t>
  </si>
  <si>
    <t>--------------------</t>
  </si>
  <si>
    <t>CODI_DEP</t>
  </si>
  <si>
    <t>DESC_DEP</t>
  </si>
  <si>
    <t>01:AMAZONAS</t>
  </si>
  <si>
    <t>01</t>
  </si>
  <si>
    <t>AMAZONAS</t>
  </si>
  <si>
    <t>02:ANCASH</t>
  </si>
  <si>
    <t>02</t>
  </si>
  <si>
    <t>ANCASH</t>
  </si>
  <si>
    <t>03:APURIMAC</t>
  </si>
  <si>
    <t>03</t>
  </si>
  <si>
    <t>APURIMAC</t>
  </si>
  <si>
    <t>04:AREQUIPA</t>
  </si>
  <si>
    <t>04</t>
  </si>
  <si>
    <t>AREQUIPA</t>
  </si>
  <si>
    <t>05:AYACUCHO</t>
  </si>
  <si>
    <t>05</t>
  </si>
  <si>
    <t>AYACUCHO</t>
  </si>
  <si>
    <t>06:CAJAMARCA</t>
  </si>
  <si>
    <t>06</t>
  </si>
  <si>
    <t>CAJAMARCA</t>
  </si>
  <si>
    <t>07:PROV CONSTIT DEL CALLAO</t>
  </si>
  <si>
    <t>07</t>
  </si>
  <si>
    <t>PROV CONSTIT DEL CALLAO</t>
  </si>
  <si>
    <t>08:CUSCO</t>
  </si>
  <si>
    <t>08</t>
  </si>
  <si>
    <t>CUSCO</t>
  </si>
  <si>
    <t>09:HUANCAVELICA</t>
  </si>
  <si>
    <t>09</t>
  </si>
  <si>
    <t>HUANCAVELICA</t>
  </si>
  <si>
    <t>10:HUANUCO</t>
  </si>
  <si>
    <t>10</t>
  </si>
  <si>
    <t>HUANUCO</t>
  </si>
  <si>
    <t>11:ICA</t>
  </si>
  <si>
    <t>11</t>
  </si>
  <si>
    <t>ICA</t>
  </si>
  <si>
    <t>12:JUNIN</t>
  </si>
  <si>
    <t>12</t>
  </si>
  <si>
    <t>JUNIN</t>
  </si>
  <si>
    <t>13:LA LIBERTAD</t>
  </si>
  <si>
    <t>13</t>
  </si>
  <si>
    <t>LA LIBERTAD</t>
  </si>
  <si>
    <t>14:LAMBAYEQUE</t>
  </si>
  <si>
    <t>14</t>
  </si>
  <si>
    <t>LAMBAYEQUE</t>
  </si>
  <si>
    <t>15:LIMA</t>
  </si>
  <si>
    <t>15</t>
  </si>
  <si>
    <t>LIMA</t>
  </si>
  <si>
    <t>16:LORETO</t>
  </si>
  <si>
    <t>16</t>
  </si>
  <si>
    <t>LORETO</t>
  </si>
  <si>
    <t>17:MADRE DE DIOS</t>
  </si>
  <si>
    <t>17</t>
  </si>
  <si>
    <t>MADRE DE DIOS</t>
  </si>
  <si>
    <t>18:MOQUEGUA</t>
  </si>
  <si>
    <t>18</t>
  </si>
  <si>
    <t>MOQUEGUA</t>
  </si>
  <si>
    <t>19:PASCO</t>
  </si>
  <si>
    <t>19</t>
  </si>
  <si>
    <t>PASCO</t>
  </si>
  <si>
    <t>20:PIURA</t>
  </si>
  <si>
    <t>20</t>
  </si>
  <si>
    <t>PIURA</t>
  </si>
  <si>
    <t>21:PUNO</t>
  </si>
  <si>
    <t>21</t>
  </si>
  <si>
    <t>PUNO</t>
  </si>
  <si>
    <t>22:SAN MARTIN</t>
  </si>
  <si>
    <t>22</t>
  </si>
  <si>
    <t>SAN MARTIN</t>
  </si>
  <si>
    <t>23:TACNA</t>
  </si>
  <si>
    <t>23</t>
  </si>
  <si>
    <t>TACNA</t>
  </si>
  <si>
    <t>24:TUMBES</t>
  </si>
  <si>
    <t>24</t>
  </si>
  <si>
    <t>TUMBES</t>
  </si>
  <si>
    <t>25:UCAYALI</t>
  </si>
  <si>
    <t>25</t>
  </si>
  <si>
    <t>UCAYALI</t>
  </si>
  <si>
    <t>PROV</t>
  </si>
  <si>
    <t>CODI_PRO</t>
  </si>
  <si>
    <t>DESC_PRO</t>
  </si>
  <si>
    <t>0101:CHACHAPOYAS</t>
  </si>
  <si>
    <t>CHACHAPOYAS</t>
  </si>
  <si>
    <t>0102:BAGUA</t>
  </si>
  <si>
    <t>BAGUA</t>
  </si>
  <si>
    <t>0103:BONGARA</t>
  </si>
  <si>
    <t>BONGARA</t>
  </si>
  <si>
    <t>0104:CONDORCANQUI</t>
  </si>
  <si>
    <t>CONDORCANQUI</t>
  </si>
  <si>
    <t>0105:LUYA</t>
  </si>
  <si>
    <t>LUYA</t>
  </si>
  <si>
    <t>0106:RODRIGUEZ DE MENDOZA</t>
  </si>
  <si>
    <t>RODRIGUEZ DE MENDOZA</t>
  </si>
  <si>
    <t>0107:UCTUBAMBA</t>
  </si>
  <si>
    <t>UCTUBAMBA</t>
  </si>
  <si>
    <t>0201:HUARAZ</t>
  </si>
  <si>
    <t>HUARAZ</t>
  </si>
  <si>
    <t>0202:AIJA</t>
  </si>
  <si>
    <t>AIJA</t>
  </si>
  <si>
    <t>0203:ANTONIO RAIMONDI</t>
  </si>
  <si>
    <t>ANTONIO RAIMONDI</t>
  </si>
  <si>
    <t>0204:ASUNCION</t>
  </si>
  <si>
    <t>ASUNCION</t>
  </si>
  <si>
    <t>0205:BOLOGNESI</t>
  </si>
  <si>
    <t>BOLOGNESI</t>
  </si>
  <si>
    <t>0206:CARHUAZ</t>
  </si>
  <si>
    <t>CARHUAZ</t>
  </si>
  <si>
    <t>0207:CARLOS FERMIN FITZCARRALD</t>
  </si>
  <si>
    <t>CARLOS FERMIN FITZCARRALD</t>
  </si>
  <si>
    <t>0208:CASMA</t>
  </si>
  <si>
    <t>CASMA</t>
  </si>
  <si>
    <t>0209:CORONGO</t>
  </si>
  <si>
    <t>CORONGO</t>
  </si>
  <si>
    <t>0210:HUARI</t>
  </si>
  <si>
    <t>HUARI</t>
  </si>
  <si>
    <t>0211:HUARMEY</t>
  </si>
  <si>
    <t>HUARMEY</t>
  </si>
  <si>
    <t>0212:HUAYLAS</t>
  </si>
  <si>
    <t>HUAYLAS</t>
  </si>
  <si>
    <t>0213:MARISCAL LUZURIAGA</t>
  </si>
  <si>
    <t>MARISCAL LUZURIAGA</t>
  </si>
  <si>
    <t>0214:OCROS</t>
  </si>
  <si>
    <t>OCROS</t>
  </si>
  <si>
    <t>0215:PALLASCA</t>
  </si>
  <si>
    <t>PALLASCA</t>
  </si>
  <si>
    <t>0216:POMABAMBA</t>
  </si>
  <si>
    <t>POMABAMBA</t>
  </si>
  <si>
    <t>0217:RECUAY</t>
  </si>
  <si>
    <t>RECUAY</t>
  </si>
  <si>
    <t>0218:SANTA</t>
  </si>
  <si>
    <t>SANTA</t>
  </si>
  <si>
    <t>0219:SIHUAS</t>
  </si>
  <si>
    <t>SIHUAS</t>
  </si>
  <si>
    <t>0220:YUNGAY</t>
  </si>
  <si>
    <t>YUNGAY</t>
  </si>
  <si>
    <t>0301:ABANCAY</t>
  </si>
  <si>
    <t>ABANCAY</t>
  </si>
  <si>
    <t>0302:ANDAHUAYLAS</t>
  </si>
  <si>
    <t>ANDAHUAYLAS</t>
  </si>
  <si>
    <t>0303:ANTABAMBA</t>
  </si>
  <si>
    <t>ANTABAMBA</t>
  </si>
  <si>
    <t>0304:AYMARAES</t>
  </si>
  <si>
    <t>AYMARAES</t>
  </si>
  <si>
    <t>0305:COTABAMBA</t>
  </si>
  <si>
    <t>COTABAMBA</t>
  </si>
  <si>
    <t>0306:CHINCHEROS</t>
  </si>
  <si>
    <t>CHINCHEROS</t>
  </si>
  <si>
    <t>0307:GRAU</t>
  </si>
  <si>
    <t>GRAU</t>
  </si>
  <si>
    <t>0401:AREQUIPA</t>
  </si>
  <si>
    <t>0402:CAMANA</t>
  </si>
  <si>
    <t>CAMANA</t>
  </si>
  <si>
    <t>0403:CARAVELI</t>
  </si>
  <si>
    <t>CARAVELI</t>
  </si>
  <si>
    <t>0404:CASTILLA</t>
  </si>
  <si>
    <t>CASTILLA</t>
  </si>
  <si>
    <t>0405:CAYLLOMA</t>
  </si>
  <si>
    <t>CAYLLOMA</t>
  </si>
  <si>
    <t>0406:CONDESUYOS</t>
  </si>
  <si>
    <t>CONDESUYOS</t>
  </si>
  <si>
    <t>0407:ISLAY</t>
  </si>
  <si>
    <t>ISLAY</t>
  </si>
  <si>
    <t>0408:LA UNION</t>
  </si>
  <si>
    <t>LA UNION</t>
  </si>
  <si>
    <t>0501:HUAMANGA</t>
  </si>
  <si>
    <t>HUAMANGA</t>
  </si>
  <si>
    <t>0502:CANGALLO</t>
  </si>
  <si>
    <t>CANGALLO</t>
  </si>
  <si>
    <t>0503:HUANCA SANCOS</t>
  </si>
  <si>
    <t>HUANCA SANCOS</t>
  </si>
  <si>
    <t>0504:HUANTA</t>
  </si>
  <si>
    <t>HUANTA</t>
  </si>
  <si>
    <t>0505:LA MAR</t>
  </si>
  <si>
    <t>LA MAR</t>
  </si>
  <si>
    <t>0506:LUCANAS</t>
  </si>
  <si>
    <t>LUCANAS</t>
  </si>
  <si>
    <t>0507:PARINACOCHAS</t>
  </si>
  <si>
    <t>PARINACOCHAS</t>
  </si>
  <si>
    <t>0508:PAUCAR DEL SARA SARA</t>
  </si>
  <si>
    <t>PAUCAR DEL SARA SARA</t>
  </si>
  <si>
    <t>0509:SUCRE</t>
  </si>
  <si>
    <t>SUCRE</t>
  </si>
  <si>
    <t>0510:VICTOR FAJARDO</t>
  </si>
  <si>
    <t>VICTOR FAJARDO</t>
  </si>
  <si>
    <t>0511:VILCASHUAMAN</t>
  </si>
  <si>
    <t>VILCASHUAMAN</t>
  </si>
  <si>
    <t>0601:CAJAMARCA</t>
  </si>
  <si>
    <t>0602:CAJABAMBA</t>
  </si>
  <si>
    <t>CAJABAMBA</t>
  </si>
  <si>
    <t>0603:CELENDIN</t>
  </si>
  <si>
    <t>CELENDIN</t>
  </si>
  <si>
    <t>0604:CHOTA</t>
  </si>
  <si>
    <t>CHOTA</t>
  </si>
  <si>
    <t>0605:CONTUMAZA</t>
  </si>
  <si>
    <t>CONTUMAZA</t>
  </si>
  <si>
    <t>0606:CUTERVO</t>
  </si>
  <si>
    <t>CUTERVO</t>
  </si>
  <si>
    <t>0607:HUALGAYOC</t>
  </si>
  <si>
    <t>HUALGAYOC</t>
  </si>
  <si>
    <t>0608:JAEN</t>
  </si>
  <si>
    <t>JAEN</t>
  </si>
  <si>
    <t>0609:SAN IGNACIO</t>
  </si>
  <si>
    <t>SAN IGNACIO</t>
  </si>
  <si>
    <t>0610:SAN MARCOS</t>
  </si>
  <si>
    <t>SAN MARCOS</t>
  </si>
  <si>
    <t>0611:SAN MIGUEL</t>
  </si>
  <si>
    <t>SAN MIGUEL</t>
  </si>
  <si>
    <t>0612:SAN PABLO</t>
  </si>
  <si>
    <t>SAN PABLO</t>
  </si>
  <si>
    <t>0613:SANTA CRUZ</t>
  </si>
  <si>
    <t>SANTA CRUZ</t>
  </si>
  <si>
    <t>0701:PROV. CALLAO</t>
  </si>
  <si>
    <t>PROV. CALLAO</t>
  </si>
  <si>
    <t>0801:CUSCO</t>
  </si>
  <si>
    <t>0802:ACOMAYO</t>
  </si>
  <si>
    <t>ACOMAYO</t>
  </si>
  <si>
    <t>0803:ANTA</t>
  </si>
  <si>
    <t>ANTA</t>
  </si>
  <si>
    <t>0804:CALCA</t>
  </si>
  <si>
    <t>CALCA</t>
  </si>
  <si>
    <t>0805:CANAS</t>
  </si>
  <si>
    <t>CANAS</t>
  </si>
  <si>
    <t>0806:CANCHIS</t>
  </si>
  <si>
    <t>CANCHIS</t>
  </si>
  <si>
    <t>0807:CHUMBIVILCAS</t>
  </si>
  <si>
    <t>CHUMBIVILCAS</t>
  </si>
  <si>
    <t>0808:ESPINAR</t>
  </si>
  <si>
    <t>ESPINAR</t>
  </si>
  <si>
    <t>0809:LA CONVENCION</t>
  </si>
  <si>
    <t>LA CONVENCION</t>
  </si>
  <si>
    <t>0810:PARURO</t>
  </si>
  <si>
    <t>PARURO</t>
  </si>
  <si>
    <t>0811:PAUCARTAMBO</t>
  </si>
  <si>
    <t>PAUCARTAMBO</t>
  </si>
  <si>
    <t>0812:QUISPICANCHIS</t>
  </si>
  <si>
    <t>QUISPICANCHIS</t>
  </si>
  <si>
    <t>0813:URUBAMBA</t>
  </si>
  <si>
    <t>URUBAMBA</t>
  </si>
  <si>
    <t>0901:HUANCAVELICA</t>
  </si>
  <si>
    <t>0902:ACOBAMBA</t>
  </si>
  <si>
    <t>ACOBAMBA</t>
  </si>
  <si>
    <t>0903:ANGARAES</t>
  </si>
  <si>
    <t>ANGARAES</t>
  </si>
  <si>
    <t>0904:CASTROVIRREYNA</t>
  </si>
  <si>
    <t>CASTROVIRREYNA</t>
  </si>
  <si>
    <t>0905:CHURCAMPA</t>
  </si>
  <si>
    <t>CHURCAMPA</t>
  </si>
  <si>
    <t>0906:HUAYTARA</t>
  </si>
  <si>
    <t>HUAYTARA</t>
  </si>
  <si>
    <t>0907:TAYACAJA</t>
  </si>
  <si>
    <t>TAYACAJA</t>
  </si>
  <si>
    <t>1001:HUANUCO</t>
  </si>
  <si>
    <t>1002:AMBO</t>
  </si>
  <si>
    <t>AMBO</t>
  </si>
  <si>
    <t>1003:DOS DE MAYO</t>
  </si>
  <si>
    <t>DOS DE MAYO</t>
  </si>
  <si>
    <t>1004:HUACAYBAMBA</t>
  </si>
  <si>
    <t>HUACAYBAMBA</t>
  </si>
  <si>
    <t>1005:HUAMALIES</t>
  </si>
  <si>
    <t>HUAMALIES</t>
  </si>
  <si>
    <t>1006:LEONCIO PRADO</t>
  </si>
  <si>
    <t>LEONCIO PRADO</t>
  </si>
  <si>
    <t>1007:MARANON</t>
  </si>
  <si>
    <t>MARANON</t>
  </si>
  <si>
    <t>1008:PACHITEA</t>
  </si>
  <si>
    <t>PACHITEA</t>
  </si>
  <si>
    <t>1009:PUERTO INCA</t>
  </si>
  <si>
    <t>PUERTO INCA</t>
  </si>
  <si>
    <t>1010:LAURICOCHA</t>
  </si>
  <si>
    <t>LAURICOCHA</t>
  </si>
  <si>
    <t>1011:YAROWILCA</t>
  </si>
  <si>
    <t>YAROWILCA</t>
  </si>
  <si>
    <t>1101:ICA</t>
  </si>
  <si>
    <t>1102:CHINCHA</t>
  </si>
  <si>
    <t>CHINCHA</t>
  </si>
  <si>
    <t>1103:NAZCA</t>
  </si>
  <si>
    <t>NAZCA</t>
  </si>
  <si>
    <t>1104:PALPA</t>
  </si>
  <si>
    <t>PALPA</t>
  </si>
  <si>
    <t>1105:PISCO</t>
  </si>
  <si>
    <t>PISCO</t>
  </si>
  <si>
    <t>1201:HUANCAYO</t>
  </si>
  <si>
    <t>HUANCAYO</t>
  </si>
  <si>
    <t>1202:CONCEPCION</t>
  </si>
  <si>
    <t>CONCEPCION</t>
  </si>
  <si>
    <t>1203:CHANCHAMAYO</t>
  </si>
  <si>
    <t>CHANCHAMAYO</t>
  </si>
  <si>
    <t>1204:JAUJA</t>
  </si>
  <si>
    <t>JAUJA</t>
  </si>
  <si>
    <t>1205:JUNIN</t>
  </si>
  <si>
    <t>1206:SATIPO</t>
  </si>
  <si>
    <t>SATIPO</t>
  </si>
  <si>
    <t>1207:TARMA</t>
  </si>
  <si>
    <t>TARMA</t>
  </si>
  <si>
    <t>1208:YAULI</t>
  </si>
  <si>
    <t>YAULI</t>
  </si>
  <si>
    <t>1209:CHUPACA</t>
  </si>
  <si>
    <t>CHUPACA</t>
  </si>
  <si>
    <t>1301:TRUJILLO</t>
  </si>
  <si>
    <t>TRUJILLO</t>
  </si>
  <si>
    <t>1302:ASCOPE</t>
  </si>
  <si>
    <t>ASCOPE</t>
  </si>
  <si>
    <t>1303:BOLIVAR</t>
  </si>
  <si>
    <t>BOLIVAR</t>
  </si>
  <si>
    <t>1304:CHEPEN</t>
  </si>
  <si>
    <t>CHEPEN</t>
  </si>
  <si>
    <t>1305:JULCAN</t>
  </si>
  <si>
    <t>JULCAN</t>
  </si>
  <si>
    <t>1306:OTUZCO</t>
  </si>
  <si>
    <t>OTUZCO</t>
  </si>
  <si>
    <t>1307:PACASMAYO</t>
  </si>
  <si>
    <t>PACASMAYO</t>
  </si>
  <si>
    <t>1308:PATAZ</t>
  </si>
  <si>
    <t>PATAZ</t>
  </si>
  <si>
    <t>1309:SANCHEZ CARRION</t>
  </si>
  <si>
    <t>SANCHEZ CARRION</t>
  </si>
  <si>
    <t>1310:SANTIAGO DE CHUCO</t>
  </si>
  <si>
    <t>SANTIAGO DE CHUCO</t>
  </si>
  <si>
    <t>1311:GRAN CHIMU</t>
  </si>
  <si>
    <t>GRAN CHIMU</t>
  </si>
  <si>
    <t>1312:VIRU</t>
  </si>
  <si>
    <t>VIRU</t>
  </si>
  <si>
    <t>1401:CHICLAYO</t>
  </si>
  <si>
    <t>CHICLAYO</t>
  </si>
  <si>
    <t>1402:FERRENAFE</t>
  </si>
  <si>
    <t>FERRENAFE</t>
  </si>
  <si>
    <t>1403:LAMBAYEQUE</t>
  </si>
  <si>
    <t>1501:LIMA</t>
  </si>
  <si>
    <t>1502:BARRANCA</t>
  </si>
  <si>
    <t>BARRANCA</t>
  </si>
  <si>
    <t>1503:CAJATAMBO</t>
  </si>
  <si>
    <t>CAJATAMBO</t>
  </si>
  <si>
    <t>1504:CANTA</t>
  </si>
  <si>
    <t>CANTA</t>
  </si>
  <si>
    <t>1505:CAÑETE</t>
  </si>
  <si>
    <t>CAÑETE</t>
  </si>
  <si>
    <t>1506:HUARAL</t>
  </si>
  <si>
    <t>HUARAL</t>
  </si>
  <si>
    <t>1507:HUAROCHIRI</t>
  </si>
  <si>
    <t>HUAROCHIRI</t>
  </si>
  <si>
    <t>1508:HUAURA</t>
  </si>
  <si>
    <t>HUAURA</t>
  </si>
  <si>
    <t>1509:OYON</t>
  </si>
  <si>
    <t>OYON</t>
  </si>
  <si>
    <t>1510:YAUYOS</t>
  </si>
  <si>
    <t>YAUYOS</t>
  </si>
  <si>
    <t>1601:MAYNAS</t>
  </si>
  <si>
    <t>MAYNAS</t>
  </si>
  <si>
    <t>1602:ALTO AMAZONAS</t>
  </si>
  <si>
    <t>ALTO AMAZONAS</t>
  </si>
  <si>
    <t>1603:LORETO</t>
  </si>
  <si>
    <t>1604:RAMON CASTILLA</t>
  </si>
  <si>
    <t>RAMON CASTILLA</t>
  </si>
  <si>
    <t>1605:REQUENA</t>
  </si>
  <si>
    <t>REQUENA</t>
  </si>
  <si>
    <t>1606:UCAYALI</t>
  </si>
  <si>
    <t>1607:DATEM DEL MARAÑON</t>
  </si>
  <si>
    <t>DATEM DEL MARAÑON</t>
  </si>
  <si>
    <t>1608:PUTUMAYO</t>
  </si>
  <si>
    <t>PUTUMAYO</t>
  </si>
  <si>
    <t>1701:TAMBOPATA</t>
  </si>
  <si>
    <t>TAMBOPATA</t>
  </si>
  <si>
    <t>1702:MANU</t>
  </si>
  <si>
    <t>MANU</t>
  </si>
  <si>
    <t>1703:TAHUAMANU</t>
  </si>
  <si>
    <t>TAHUAMANU</t>
  </si>
  <si>
    <t>1801:MARISCAL NIETO</t>
  </si>
  <si>
    <t>MARISCAL NIETO</t>
  </si>
  <si>
    <t>1802:GENERAL SANCHEZ CERRO</t>
  </si>
  <si>
    <t>GENERAL SANCHEZ CERRO</t>
  </si>
  <si>
    <t>1803:ILO</t>
  </si>
  <si>
    <t>ILO</t>
  </si>
  <si>
    <t>1901:PASCO</t>
  </si>
  <si>
    <t>1902:DANIEL A. CARRION</t>
  </si>
  <si>
    <t>DANIEL A. CARRION</t>
  </si>
  <si>
    <t>1903:OXAPAMPA</t>
  </si>
  <si>
    <t>OXAPAMPA</t>
  </si>
  <si>
    <t>2001:PIURA</t>
  </si>
  <si>
    <t>2002:AYABACA</t>
  </si>
  <si>
    <t>AYABACA</t>
  </si>
  <si>
    <t>2003:HUANCABAMBA</t>
  </si>
  <si>
    <t>HUANCABAMBA</t>
  </si>
  <si>
    <t>2004:MORROPON</t>
  </si>
  <si>
    <t>MORROPON</t>
  </si>
  <si>
    <t>2005:PAITA</t>
  </si>
  <si>
    <t>PAITA</t>
  </si>
  <si>
    <t>2006:SULLANA</t>
  </si>
  <si>
    <t>SULLANA</t>
  </si>
  <si>
    <t>2007:TALARA</t>
  </si>
  <si>
    <t>TALARA</t>
  </si>
  <si>
    <t>2008:SECHURA</t>
  </si>
  <si>
    <t>SECHURA</t>
  </si>
  <si>
    <t>2101:PUNO</t>
  </si>
  <si>
    <t>2102:AZANGARO</t>
  </si>
  <si>
    <t>AZANGARO</t>
  </si>
  <si>
    <t>2103:CARABAYA</t>
  </si>
  <si>
    <t>CARABAYA</t>
  </si>
  <si>
    <t>2104:CHUCUITO</t>
  </si>
  <si>
    <t>CHUCUITO</t>
  </si>
  <si>
    <t>2105:EL COLLAO</t>
  </si>
  <si>
    <t>EL COLLAO</t>
  </si>
  <si>
    <t>2106:HUANCANE</t>
  </si>
  <si>
    <t>HUANCANE</t>
  </si>
  <si>
    <t>2107:LAMPA</t>
  </si>
  <si>
    <t>LAMPA</t>
  </si>
  <si>
    <t>2108:MELGAR</t>
  </si>
  <si>
    <t>MELGAR</t>
  </si>
  <si>
    <t>2109:MOHO</t>
  </si>
  <si>
    <t>MOHO</t>
  </si>
  <si>
    <t>2110:SAN ANTONIO DE PUTINA</t>
  </si>
  <si>
    <t>SAN ANTONIO DE PUTINA</t>
  </si>
  <si>
    <t>2111:SAN ROMAN</t>
  </si>
  <si>
    <t>SAN ROMAN</t>
  </si>
  <si>
    <t>2112:SANDIA</t>
  </si>
  <si>
    <t>SANDIA</t>
  </si>
  <si>
    <t>2113:YUNGUYO</t>
  </si>
  <si>
    <t>YUNGUYO</t>
  </si>
  <si>
    <t>2201:MOYOBAMBA</t>
  </si>
  <si>
    <t>MOYOBAMBA</t>
  </si>
  <si>
    <t>2202:BELLAVISTA</t>
  </si>
  <si>
    <t>BELLAVISTA</t>
  </si>
  <si>
    <t>2203:EL DORADO</t>
  </si>
  <si>
    <t>EL DORADO</t>
  </si>
  <si>
    <t>2204:HUALLAGA</t>
  </si>
  <si>
    <t>HUALLAGA</t>
  </si>
  <si>
    <t>2205:LAMAS</t>
  </si>
  <si>
    <t>LAMAS</t>
  </si>
  <si>
    <t>2206:MARISCAL CACERES</t>
  </si>
  <si>
    <t>MARISCAL CACERES</t>
  </si>
  <si>
    <t>2207:PICOTA</t>
  </si>
  <si>
    <t>PICOTA</t>
  </si>
  <si>
    <t>2208:RIOJA</t>
  </si>
  <si>
    <t>RIOJA</t>
  </si>
  <si>
    <t>2209:SAN MARTIN</t>
  </si>
  <si>
    <t>2210:TOCACHE</t>
  </si>
  <si>
    <t>TOCACHE</t>
  </si>
  <si>
    <t>2301:TACNA</t>
  </si>
  <si>
    <t>2302:CANDARAVE</t>
  </si>
  <si>
    <t>CANDARAVE</t>
  </si>
  <si>
    <t>2303:JORGE BASADRE</t>
  </si>
  <si>
    <t>JORGE BASADRE</t>
  </si>
  <si>
    <t>2304:TARATA</t>
  </si>
  <si>
    <t>TARATA</t>
  </si>
  <si>
    <t>2401:TUMBES</t>
  </si>
  <si>
    <t>2402:CONTRALMIRANTE VILLAR</t>
  </si>
  <si>
    <t>CONTRALMIRANTE VILLAR</t>
  </si>
  <si>
    <t>2403:ZARUMILLA</t>
  </si>
  <si>
    <t>ZARUMILLA</t>
  </si>
  <si>
    <t>2501:CORONEL PORTILLO</t>
  </si>
  <si>
    <t>CORONEL PORTILLO</t>
  </si>
  <si>
    <t>2502:ATALAYA</t>
  </si>
  <si>
    <t>ATALAYA</t>
  </si>
  <si>
    <t>2503:PADRE ABAD</t>
  </si>
  <si>
    <t>PADRE ABAD</t>
  </si>
  <si>
    <t>2504:PURUS</t>
  </si>
  <si>
    <t>PURUS</t>
  </si>
  <si>
    <t>ENTIDADES</t>
  </si>
  <si>
    <t>BUSQUEDA</t>
  </si>
  <si>
    <t>NRO</t>
  </si>
  <si>
    <t>Ubigeo</t>
  </si>
  <si>
    <t>Entidad</t>
  </si>
  <si>
    <t>SDT</t>
  </si>
  <si>
    <t>B01</t>
  </si>
  <si>
    <t>PROM_ICT</t>
  </si>
  <si>
    <t>LIMITE_LEY</t>
  </si>
  <si>
    <t>B02</t>
  </si>
  <si>
    <t>STD_PROM_ICT</t>
  </si>
  <si>
    <t>B03</t>
  </si>
  <si>
    <t>Cumple_R1</t>
  </si>
  <si>
    <t>B04</t>
  </si>
  <si>
    <t>ICT</t>
  </si>
  <si>
    <t>GCT</t>
  </si>
  <si>
    <t>ACC</t>
  </si>
  <si>
    <t>Cumple_R2</t>
  </si>
  <si>
    <t>010000</t>
  </si>
  <si>
    <t>020000</t>
  </si>
  <si>
    <t>030000</t>
  </si>
  <si>
    <t>040000</t>
  </si>
  <si>
    <t>050000</t>
  </si>
  <si>
    <t>060000</t>
  </si>
  <si>
    <t>070000</t>
  </si>
  <si>
    <t>CALLAO</t>
  </si>
  <si>
    <t>080000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</si>
  <si>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</si>
  <si>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</si>
  <si>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</si>
  <si>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</si>
  <si>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</si>
  <si>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</si>
  <si>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</si>
  <si>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</si>
  <si>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</si>
  <si>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</si>
  <si>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190000</t>
  </si>
  <si>
    <t>200000</t>
  </si>
  <si>
    <t>210000</t>
  </si>
  <si>
    <t>220000</t>
  </si>
  <si>
    <t>230000</t>
  </si>
  <si>
    <t>240000</t>
  </si>
  <si>
    <t>250000</t>
  </si>
  <si>
    <t>260000</t>
  </si>
  <si>
    <t>MM LIMA</t>
  </si>
  <si>
    <t>REGION LIMA METROPOLITANA</t>
  </si>
  <si>
    <t>010101</t>
  </si>
  <si>
    <t>MP DE CHACHAPOYAS</t>
  </si>
  <si>
    <t>010102</t>
  </si>
  <si>
    <t>MD DE ASUNCION</t>
  </si>
  <si>
    <t>010103</t>
  </si>
  <si>
    <t>MD DE BALSAS</t>
  </si>
  <si>
    <t>010104</t>
  </si>
  <si>
    <t>MD DE CHETO</t>
  </si>
  <si>
    <t>010105</t>
  </si>
  <si>
    <t>MD DE CHILIQUIN</t>
  </si>
  <si>
    <t>010106</t>
  </si>
  <si>
    <t>MD DE CHUQUIBAMBA</t>
  </si>
  <si>
    <t>010107</t>
  </si>
  <si>
    <t>MD DE GRANADA</t>
  </si>
  <si>
    <t>010108</t>
  </si>
  <si>
    <t>MD DE HUANCAS</t>
  </si>
  <si>
    <t>010109</t>
  </si>
  <si>
    <t>MD DE JALCA GRANDE</t>
  </si>
  <si>
    <t>010110</t>
  </si>
  <si>
    <t>MD DE LEIMEBAMBA</t>
  </si>
  <si>
    <t>010111</t>
  </si>
  <si>
    <t>MD DE LEVANTO</t>
  </si>
  <si>
    <t>010112</t>
  </si>
  <si>
    <t>MD DE MAGDALENA</t>
  </si>
  <si>
    <t>010113</t>
  </si>
  <si>
    <t>MD DE MARISCAL CASTILLA</t>
  </si>
  <si>
    <t>010114</t>
  </si>
  <si>
    <t>MD DE MOLINOPAMPA</t>
  </si>
  <si>
    <t>010115</t>
  </si>
  <si>
    <t>MD DE MONTEVIDEO</t>
  </si>
  <si>
    <t>010116</t>
  </si>
  <si>
    <t>MD DE OLLEROS</t>
  </si>
  <si>
    <t>010117</t>
  </si>
  <si>
    <t>MD DE QUINJALCA</t>
  </si>
  <si>
    <t>010118</t>
  </si>
  <si>
    <t>MD DE SAN FRANCISCO DE DAGUAS</t>
  </si>
  <si>
    <t>010119</t>
  </si>
  <si>
    <t>MD DE SAN ISIDRO DE MAYNO</t>
  </si>
  <si>
    <t>010120</t>
  </si>
  <si>
    <t>MD DE SOLOCO</t>
  </si>
  <si>
    <t>010121</t>
  </si>
  <si>
    <t>MD DE SONCHE</t>
  </si>
  <si>
    <t>010201</t>
  </si>
  <si>
    <t>MP DE BAGUA - LA PECA</t>
  </si>
  <si>
    <t>010202</t>
  </si>
  <si>
    <t>MD DE ARAMANGO</t>
  </si>
  <si>
    <t>010203</t>
  </si>
  <si>
    <t>MD DE COPALLIN</t>
  </si>
  <si>
    <t>010204</t>
  </si>
  <si>
    <t>MD DE EL PARCO</t>
  </si>
  <si>
    <t>010205</t>
  </si>
  <si>
    <t>MD DE IMAZA</t>
  </si>
  <si>
    <t>010206</t>
  </si>
  <si>
    <t>MD DE LA PECA</t>
  </si>
  <si>
    <t>010301</t>
  </si>
  <si>
    <t>MP DE BONGARA - JUMBILLA</t>
  </si>
  <si>
    <t>010302</t>
  </si>
  <si>
    <t>MD DE CHISQUILLA</t>
  </si>
  <si>
    <t>010303</t>
  </si>
  <si>
    <t>MD DE CHURUJA</t>
  </si>
  <si>
    <t>010304</t>
  </si>
  <si>
    <t>MD DE COROSHA</t>
  </si>
  <si>
    <t>010305</t>
  </si>
  <si>
    <t>MD DE CUISPES</t>
  </si>
  <si>
    <t>010306</t>
  </si>
  <si>
    <t>MD DE FLORIDA</t>
  </si>
  <si>
    <t>010307</t>
  </si>
  <si>
    <t>MD DE JAZAN</t>
  </si>
  <si>
    <t>010308</t>
  </si>
  <si>
    <t>MD DE RECTA</t>
  </si>
  <si>
    <t>010309</t>
  </si>
  <si>
    <t>MD DE SAN CARLOS</t>
  </si>
  <si>
    <t>010310</t>
  </si>
  <si>
    <t>MD DE SHIPASBAMBA</t>
  </si>
  <si>
    <t>010311</t>
  </si>
  <si>
    <t>MD DE VALERA</t>
  </si>
  <si>
    <t>010312</t>
  </si>
  <si>
    <t>MD DE YAMBRASBAMBA</t>
  </si>
  <si>
    <t>010401</t>
  </si>
  <si>
    <t>MP DE CONDORCANQUI - NIEVA</t>
  </si>
  <si>
    <t>010402</t>
  </si>
  <si>
    <t>MD DE EL CENEPA</t>
  </si>
  <si>
    <t>010403</t>
  </si>
  <si>
    <t>MD DE RIO SANTIAGO</t>
  </si>
  <si>
    <t>010501</t>
  </si>
  <si>
    <t>MP DE LUYA - LAMUD</t>
  </si>
  <si>
    <t>010502</t>
  </si>
  <si>
    <t>MD DE CAMPORREDONDO</t>
  </si>
  <si>
    <t>010503</t>
  </si>
  <si>
    <t>MD DE COCABAMBA</t>
  </si>
  <si>
    <t>010504</t>
  </si>
  <si>
    <t>MD DE COLCAMAR</t>
  </si>
  <si>
    <t>010505</t>
  </si>
  <si>
    <t>MD DE CONILA</t>
  </si>
  <si>
    <t>010506</t>
  </si>
  <si>
    <t>MD DE INGUILPATA</t>
  </si>
  <si>
    <t>010507</t>
  </si>
  <si>
    <t>MD DE LONGUITA</t>
  </si>
  <si>
    <t>010508</t>
  </si>
  <si>
    <t>MD DE LONYA CHICO</t>
  </si>
  <si>
    <t>010509</t>
  </si>
  <si>
    <t>MD DE LUYA</t>
  </si>
  <si>
    <t>010510</t>
  </si>
  <si>
    <t>MD DE LUYA VIEJO</t>
  </si>
  <si>
    <t>010511</t>
  </si>
  <si>
    <t>MD DE MARIA</t>
  </si>
  <si>
    <t>010512</t>
  </si>
  <si>
    <t>MD DE OCALLI</t>
  </si>
  <si>
    <t>010513</t>
  </si>
  <si>
    <t>MD DE OCUMAL</t>
  </si>
  <si>
    <t>010514</t>
  </si>
  <si>
    <t>MD DE PIZUQUIA</t>
  </si>
  <si>
    <t>010515</t>
  </si>
  <si>
    <t>MD DE PROVIDENCIA</t>
  </si>
  <si>
    <t>010516</t>
  </si>
  <si>
    <t>MD DE SAN CRISTOBAL DE OLTO</t>
  </si>
  <si>
    <t>010517</t>
  </si>
  <si>
    <t>MD DE SAN FRANCISCO DE YESO</t>
  </si>
  <si>
    <t>010518</t>
  </si>
  <si>
    <t>MD DE SAN JERONIMO DE PACLAS</t>
  </si>
  <si>
    <t>010519</t>
  </si>
  <si>
    <t>MD DE SAN JUAN DE LOPECANCHA</t>
  </si>
  <si>
    <t>010520</t>
  </si>
  <si>
    <t>MD DE SANTA CATALINA</t>
  </si>
  <si>
    <t>010521</t>
  </si>
  <si>
    <t>MD DE SANTO TOMAS</t>
  </si>
  <si>
    <t>010522</t>
  </si>
  <si>
    <t>MD DE TINGO</t>
  </si>
  <si>
    <t>010523</t>
  </si>
  <si>
    <t>MD DE TRITA</t>
  </si>
  <si>
    <t>010601</t>
  </si>
  <si>
    <t>MP DE RODRIGUEZ DE MENDOZA - SAN NICOLAS</t>
  </si>
  <si>
    <t>010602</t>
  </si>
  <si>
    <t>MD DE CHIRIMOTO</t>
  </si>
  <si>
    <t>010603</t>
  </si>
  <si>
    <t>MD DE COCHAMAL</t>
  </si>
  <si>
    <t>010604</t>
  </si>
  <si>
    <t>MD DE HUAMBO</t>
  </si>
  <si>
    <t>010605</t>
  </si>
  <si>
    <t>MD DE LIMABAMBA</t>
  </si>
  <si>
    <t>010606</t>
  </si>
  <si>
    <t>MD DE LONGAR</t>
  </si>
  <si>
    <t>010607</t>
  </si>
  <si>
    <t>MD DE MARISCAL BENAVIDES</t>
  </si>
  <si>
    <t>010608</t>
  </si>
  <si>
    <t>MD DE MILPUC</t>
  </si>
  <si>
    <t>010609</t>
  </si>
  <si>
    <t>MD DE OMIA</t>
  </si>
  <si>
    <t>010610</t>
  </si>
  <si>
    <t>MD DE SANTA ROSA</t>
  </si>
  <si>
    <t>010611</t>
  </si>
  <si>
    <t>MD DE TOTORA</t>
  </si>
  <si>
    <t>010612</t>
  </si>
  <si>
    <t>MD DE VISTA ALEGRE</t>
  </si>
  <si>
    <t>010701</t>
  </si>
  <si>
    <t>010702</t>
  </si>
  <si>
    <t>MD DE CAJARURO</t>
  </si>
  <si>
    <t>010703</t>
  </si>
  <si>
    <t>MD DE CUMBA</t>
  </si>
  <si>
    <t>010704</t>
  </si>
  <si>
    <t>MD DE EL MILAGRO</t>
  </si>
  <si>
    <t>010705</t>
  </si>
  <si>
    <t>MD DE JAMALCA</t>
  </si>
  <si>
    <t>010706</t>
  </si>
  <si>
    <t>MD DE LONYA GRANDE</t>
  </si>
  <si>
    <t>010707</t>
  </si>
  <si>
    <t>MD DE YAMON</t>
  </si>
  <si>
    <t>020101</t>
  </si>
  <si>
    <t>MP DE HUARAZ</t>
  </si>
  <si>
    <t>020102</t>
  </si>
  <si>
    <t>MD DE COCHABAMBA</t>
  </si>
  <si>
    <t>020103</t>
  </si>
  <si>
    <t>MD DE COLCABAMBA</t>
  </si>
  <si>
    <t>020104</t>
  </si>
  <si>
    <t>MD DE HUANCHAY</t>
  </si>
  <si>
    <t>020105</t>
  </si>
  <si>
    <t>MD DE INDEPENDENCIA</t>
  </si>
  <si>
    <t>020106</t>
  </si>
  <si>
    <t>MD DE JANGAS</t>
  </si>
  <si>
    <t>020107</t>
  </si>
  <si>
    <t>MD DE LA LIBERTAD</t>
  </si>
  <si>
    <t>020108</t>
  </si>
  <si>
    <t>020109</t>
  </si>
  <si>
    <t>MD DE PAMPAS</t>
  </si>
  <si>
    <t>020110</t>
  </si>
  <si>
    <t>MD DE PARIACOTO</t>
  </si>
  <si>
    <t>020111</t>
  </si>
  <si>
    <t>MD DE PIRA</t>
  </si>
  <si>
    <t>020112</t>
  </si>
  <si>
    <t>MD DE TARICA</t>
  </si>
  <si>
    <t>020201</t>
  </si>
  <si>
    <t>MP DE AIJA</t>
  </si>
  <si>
    <t>020202</t>
  </si>
  <si>
    <t>MD DE CORIS</t>
  </si>
  <si>
    <t>020203</t>
  </si>
  <si>
    <t>MD DE HUACLLAN</t>
  </si>
  <si>
    <t>020204</t>
  </si>
  <si>
    <t>MD DE LA MERCED</t>
  </si>
  <si>
    <t>020205</t>
  </si>
  <si>
    <t>MD DE SUCCHA</t>
  </si>
  <si>
    <t>020301</t>
  </si>
  <si>
    <t>MP DE ANTONIO RAYMONDI - LLAMELLIN</t>
  </si>
  <si>
    <t>020302</t>
  </si>
  <si>
    <t>MD DE ACSO</t>
  </si>
  <si>
    <t>020303</t>
  </si>
  <si>
    <t>MD DE CHACCHO</t>
  </si>
  <si>
    <t>020304</t>
  </si>
  <si>
    <t>MD DE CHINGAS</t>
  </si>
  <si>
    <t>020305</t>
  </si>
  <si>
    <t>MD DE MIRGAS</t>
  </si>
  <si>
    <t>020306</t>
  </si>
  <si>
    <t>MD DE SAN JUAN DE RONTOY</t>
  </si>
  <si>
    <t>020401</t>
  </si>
  <si>
    <t>MP DE ASUNCION - CHACAS</t>
  </si>
  <si>
    <t>020402</t>
  </si>
  <si>
    <t>MD DE ACOCHACA</t>
  </si>
  <si>
    <t>020501</t>
  </si>
  <si>
    <t>MP DE BOLOGNESI - CHIQUIAN</t>
  </si>
  <si>
    <t>020502</t>
  </si>
  <si>
    <t>MD DE ABELARDO PARDO LAZAMETA</t>
  </si>
  <si>
    <t>020503</t>
  </si>
  <si>
    <t>MD DE ANTONIO RAYMONDI</t>
  </si>
  <si>
    <t>020504</t>
  </si>
  <si>
    <t>MD DE AQUIA</t>
  </si>
  <si>
    <t>020505</t>
  </si>
  <si>
    <t>MD DE CAJACAY</t>
  </si>
  <si>
    <t>020506</t>
  </si>
  <si>
    <t>MD DE CANIS</t>
  </si>
  <si>
    <t>020507</t>
  </si>
  <si>
    <t>MD DE COLQUIOC</t>
  </si>
  <si>
    <t>020508</t>
  </si>
  <si>
    <t>MD DE HUALLANCA</t>
  </si>
  <si>
    <t>020509</t>
  </si>
  <si>
    <t>MD DE HUASTA</t>
  </si>
  <si>
    <t>020510</t>
  </si>
  <si>
    <t>MD DE HUAYLLACAYAN</t>
  </si>
  <si>
    <t>020511</t>
  </si>
  <si>
    <t>MD DE LA PRIMAVERA</t>
  </si>
  <si>
    <t>020512</t>
  </si>
  <si>
    <t>MD DE MANGAS</t>
  </si>
  <si>
    <t>020513</t>
  </si>
  <si>
    <t>MD DE PACLLON</t>
  </si>
  <si>
    <t>020514</t>
  </si>
  <si>
    <t>MD DE SAN MIGUEL DE CORPANQUI</t>
  </si>
  <si>
    <t>020515</t>
  </si>
  <si>
    <t>MD DE TICLLOS</t>
  </si>
  <si>
    <t>020601</t>
  </si>
  <si>
    <t>MP DE CARHUAZ</t>
  </si>
  <si>
    <t>020602</t>
  </si>
  <si>
    <t>MD DE ACOPAMPA</t>
  </si>
  <si>
    <t>020603</t>
  </si>
  <si>
    <t>MD DE AMASHCA</t>
  </si>
  <si>
    <t>020604</t>
  </si>
  <si>
    <t>MD DE ANTA</t>
  </si>
  <si>
    <t>020605</t>
  </si>
  <si>
    <t>MD DE ATAQUERO</t>
  </si>
  <si>
    <t>020606</t>
  </si>
  <si>
    <t>MD DE MARCARA</t>
  </si>
  <si>
    <t>020607</t>
  </si>
  <si>
    <t>MD DE PARIAHUANCA</t>
  </si>
  <si>
    <t>020608</t>
  </si>
  <si>
    <t>MD DE SAN MIGUEL DE ACO</t>
  </si>
  <si>
    <t>020609</t>
  </si>
  <si>
    <t>MD DE SHILLA</t>
  </si>
  <si>
    <t>020610</t>
  </si>
  <si>
    <t>MD DE TINCO</t>
  </si>
  <si>
    <t>020611</t>
  </si>
  <si>
    <t>MD DE YUNGAR</t>
  </si>
  <si>
    <t>020701</t>
  </si>
  <si>
    <t>MP DE CARLOS FERMIN FITZCARRALD</t>
  </si>
  <si>
    <t>020702</t>
  </si>
  <si>
    <t>MD DE SAN NICOLAS</t>
  </si>
  <si>
    <t>020703</t>
  </si>
  <si>
    <t>MD DE YAUYA</t>
  </si>
  <si>
    <t>020801</t>
  </si>
  <si>
    <t>MP DE CASMA</t>
  </si>
  <si>
    <t>020802</t>
  </si>
  <si>
    <t>MD DE BUENA VISTA ALTA</t>
  </si>
  <si>
    <t>020803</t>
  </si>
  <si>
    <t>MD DE COMANDANTE NOEL</t>
  </si>
  <si>
    <t>020804</t>
  </si>
  <si>
    <t>MD DE YAUTAN</t>
  </si>
  <si>
    <t>020901</t>
  </si>
  <si>
    <t>MP DE CORONGO</t>
  </si>
  <si>
    <t>020902</t>
  </si>
  <si>
    <t>MD DE ACO</t>
  </si>
  <si>
    <t>020903</t>
  </si>
  <si>
    <t>MD DE BAMBAS</t>
  </si>
  <si>
    <t>020904</t>
  </si>
  <si>
    <t>MD DE CUSCA</t>
  </si>
  <si>
    <t>020905</t>
  </si>
  <si>
    <t>MD DE LA PAMPA</t>
  </si>
  <si>
    <t>020906</t>
  </si>
  <si>
    <t>MD DE YANAC</t>
  </si>
  <si>
    <t>020907</t>
  </si>
  <si>
    <t>MD DE YUPAN</t>
  </si>
  <si>
    <t>021001</t>
  </si>
  <si>
    <t>MP DE HUARI</t>
  </si>
  <si>
    <t>021002</t>
  </si>
  <si>
    <t>MD DE ANRA</t>
  </si>
  <si>
    <t>021003</t>
  </si>
  <si>
    <t>MD DE CAJAY</t>
  </si>
  <si>
    <t>021004</t>
  </si>
  <si>
    <t>MD DE CHAVIN DE HUANTAR</t>
  </si>
  <si>
    <t>021005</t>
  </si>
  <si>
    <t>MD DE HUACACHI</t>
  </si>
  <si>
    <t>021006</t>
  </si>
  <si>
    <t>MD DE HUACCHIS</t>
  </si>
  <si>
    <t>021007</t>
  </si>
  <si>
    <t>MD DE HUACHIS</t>
  </si>
  <si>
    <t>021008</t>
  </si>
  <si>
    <t>MD DE HUANTAR</t>
  </si>
  <si>
    <t>021009</t>
  </si>
  <si>
    <t>MD DE MASIN</t>
  </si>
  <si>
    <t>021010</t>
  </si>
  <si>
    <t>MD DE PAUCAS</t>
  </si>
  <si>
    <t>021011</t>
  </si>
  <si>
    <t>MD DE PONTO</t>
  </si>
  <si>
    <t>021012</t>
  </si>
  <si>
    <t>MD DE RAHUAPAMPA</t>
  </si>
  <si>
    <t>021013</t>
  </si>
  <si>
    <t>MD DE RAPAYAN</t>
  </si>
  <si>
    <t>021014</t>
  </si>
  <si>
    <t>MD DE SAN MARCOS</t>
  </si>
  <si>
    <t>021015</t>
  </si>
  <si>
    <t>MD DE SAN PEDRO DE CHANA</t>
  </si>
  <si>
    <t>021016</t>
  </si>
  <si>
    <t>MD DE UCO</t>
  </si>
  <si>
    <t>021101</t>
  </si>
  <si>
    <t>MP DE HUARMEY</t>
  </si>
  <si>
    <t>021102</t>
  </si>
  <si>
    <t>MD DE COCHAPETI</t>
  </si>
  <si>
    <t>021103</t>
  </si>
  <si>
    <t>MD DE CULEBRAS</t>
  </si>
  <si>
    <t>021104</t>
  </si>
  <si>
    <t>MD DE HUAYAN</t>
  </si>
  <si>
    <t>021105</t>
  </si>
  <si>
    <t>MD DE MALVAS</t>
  </si>
  <si>
    <t>021201</t>
  </si>
  <si>
    <t>MP DE HUAYLAS - CARAZ</t>
  </si>
  <si>
    <t>021202</t>
  </si>
  <si>
    <t>021203</t>
  </si>
  <si>
    <t>MD DE HUATA</t>
  </si>
  <si>
    <t>021204</t>
  </si>
  <si>
    <t>MD DE HUAYLAS</t>
  </si>
  <si>
    <t>021205</t>
  </si>
  <si>
    <t>MD DE MATO</t>
  </si>
  <si>
    <t>021206</t>
  </si>
  <si>
    <t>MD DE PAMPAROMAS</t>
  </si>
  <si>
    <t>021207</t>
  </si>
  <si>
    <t>MD DE PUEBLO LIBRE</t>
  </si>
  <si>
    <t>021208</t>
  </si>
  <si>
    <t>MD DE SANTA CRUZ</t>
  </si>
  <si>
    <t>021209</t>
  </si>
  <si>
    <t>MD DE SANTO TORIBIO</t>
  </si>
  <si>
    <t>021210</t>
  </si>
  <si>
    <t>MD DE YURACMARCA</t>
  </si>
  <si>
    <t>021301</t>
  </si>
  <si>
    <t>MP DE MARISCAL LUZURIAGA - PISCOBAMBA</t>
  </si>
  <si>
    <t>021302</t>
  </si>
  <si>
    <t>MD DE CASCA</t>
  </si>
  <si>
    <t>021303</t>
  </si>
  <si>
    <t>MD DE ELEAZAR GUZMAN BARRON</t>
  </si>
  <si>
    <t>021304</t>
  </si>
  <si>
    <t>MD DE FIDEL OLIVAS ESCUDERO</t>
  </si>
  <si>
    <t>021305</t>
  </si>
  <si>
    <t>MD DE LLAMA</t>
  </si>
  <si>
    <t>021306</t>
  </si>
  <si>
    <t>MD DE LLUMPA</t>
  </si>
  <si>
    <t>021307</t>
  </si>
  <si>
    <t>MD DE LUCMA</t>
  </si>
  <si>
    <t>021308</t>
  </si>
  <si>
    <t>MD DE MUSGA</t>
  </si>
  <si>
    <t>021401</t>
  </si>
  <si>
    <t>MP DE OCROS</t>
  </si>
  <si>
    <t>021402</t>
  </si>
  <si>
    <t>MD DE ACAS</t>
  </si>
  <si>
    <t>021403</t>
  </si>
  <si>
    <t>MD DE CAJAMARQUILLA</t>
  </si>
  <si>
    <t>021404</t>
  </si>
  <si>
    <t>MD DE CARHUAPAMPA</t>
  </si>
  <si>
    <t>021405</t>
  </si>
  <si>
    <t>MD DE COCHAS</t>
  </si>
  <si>
    <t>021406</t>
  </si>
  <si>
    <t>MD DE CONGAS</t>
  </si>
  <si>
    <t>021407</t>
  </si>
  <si>
    <t>MD DE LLIPA</t>
  </si>
  <si>
    <t>021408</t>
  </si>
  <si>
    <t>MD DE SAN CRISTOBAL DE RAJAN</t>
  </si>
  <si>
    <t>021409</t>
  </si>
  <si>
    <t>MD DE SAN PEDRO</t>
  </si>
  <si>
    <t>021410</t>
  </si>
  <si>
    <t>MD DE SANTIAGO DE CHILCAS</t>
  </si>
  <si>
    <t>021501</t>
  </si>
  <si>
    <t>MP DE PALLASCA - CABANA</t>
  </si>
  <si>
    <t>021502</t>
  </si>
  <si>
    <t>MD DE BOLOGNESI</t>
  </si>
  <si>
    <t>021503</t>
  </si>
  <si>
    <t>MD DE CONCHUCOS</t>
  </si>
  <si>
    <t>021504</t>
  </si>
  <si>
    <t>MD DE HUACASCHUQUE</t>
  </si>
  <si>
    <t>021505</t>
  </si>
  <si>
    <t>MD DE HUANDOVAL</t>
  </si>
  <si>
    <t>021506</t>
  </si>
  <si>
    <t>MD DE LACABAMBA</t>
  </si>
  <si>
    <t>021507</t>
  </si>
  <si>
    <t>MD DE LLAPO</t>
  </si>
  <si>
    <t>021508</t>
  </si>
  <si>
    <t>MD DE PALLASCA</t>
  </si>
  <si>
    <t>021509</t>
  </si>
  <si>
    <t>021510</t>
  </si>
  <si>
    <t>021511</t>
  </si>
  <si>
    <t>MD DE TAUCA</t>
  </si>
  <si>
    <t>021601</t>
  </si>
  <si>
    <t>MP DE POMABAMBA</t>
  </si>
  <si>
    <t>021602</t>
  </si>
  <si>
    <t>MD DE HUAYLLAN</t>
  </si>
  <si>
    <t>021603</t>
  </si>
  <si>
    <t>MD DE PAROBAMBA</t>
  </si>
  <si>
    <t>021604</t>
  </si>
  <si>
    <t>MD DE QUINUABAMBA</t>
  </si>
  <si>
    <t>021701</t>
  </si>
  <si>
    <t>MP DE RECUAY</t>
  </si>
  <si>
    <t>021702</t>
  </si>
  <si>
    <t>MD DE CATAC</t>
  </si>
  <si>
    <t>021703</t>
  </si>
  <si>
    <t>MD DE COTAPARACO</t>
  </si>
  <si>
    <t>021704</t>
  </si>
  <si>
    <t>MD DE HUAYLLAPAMPA</t>
  </si>
  <si>
    <t>021705</t>
  </si>
  <si>
    <t>MD DE LLACLLIN</t>
  </si>
  <si>
    <t>021706</t>
  </si>
  <si>
    <t>MD DE MARCA</t>
  </si>
  <si>
    <t>021707</t>
  </si>
  <si>
    <t>MD DE PAMPAS CHICO</t>
  </si>
  <si>
    <t>021708</t>
  </si>
  <si>
    <t>MD DE PARARIN</t>
  </si>
  <si>
    <t>021709</t>
  </si>
  <si>
    <t>MD DE TAPACOCHA</t>
  </si>
  <si>
    <t>021710</t>
  </si>
  <si>
    <t>MD DE TICAPAMPA</t>
  </si>
  <si>
    <t>021801</t>
  </si>
  <si>
    <t>MP DE SANTA - CHIMBOTE</t>
  </si>
  <si>
    <t>021802</t>
  </si>
  <si>
    <t>MD DE CACERES DEL PERU</t>
  </si>
  <si>
    <t>021803</t>
  </si>
  <si>
    <t>MD DE COISHCO</t>
  </si>
  <si>
    <t>021804</t>
  </si>
  <si>
    <t>MD DE MACATE</t>
  </si>
  <si>
    <t>021805</t>
  </si>
  <si>
    <t>MD DE MORO</t>
  </si>
  <si>
    <t>021806</t>
  </si>
  <si>
    <t>MD DE NEPEÑA</t>
  </si>
  <si>
    <t>021807</t>
  </si>
  <si>
    <t>MD DE SAMANCO</t>
  </si>
  <si>
    <t>021808</t>
  </si>
  <si>
    <t>MD DE SANTA</t>
  </si>
  <si>
    <t>021809</t>
  </si>
  <si>
    <t>MD DE NUEVO CHIMBOTE</t>
  </si>
  <si>
    <t>021901</t>
  </si>
  <si>
    <t>MP DE SIHUAS</t>
  </si>
  <si>
    <t>021902</t>
  </si>
  <si>
    <t>MD DE ACOBAMBA</t>
  </si>
  <si>
    <t>021903</t>
  </si>
  <si>
    <t>MD DE ALFONSO UGARTE</t>
  </si>
  <si>
    <t>021904</t>
  </si>
  <si>
    <t>MD DE CASHAPAMPA</t>
  </si>
  <si>
    <t>021905</t>
  </si>
  <si>
    <t>MD DE CHINGALPO</t>
  </si>
  <si>
    <t>021906</t>
  </si>
  <si>
    <t>MD DE HUAYLLABAMBA</t>
  </si>
  <si>
    <t>021907</t>
  </si>
  <si>
    <t>MD DE QUICHES</t>
  </si>
  <si>
    <t>021908</t>
  </si>
  <si>
    <t>MD DE RAGASH</t>
  </si>
  <si>
    <t>021909</t>
  </si>
  <si>
    <t>MD DE SAN JUAN</t>
  </si>
  <si>
    <t>021910</t>
  </si>
  <si>
    <t>MD DE SICSIBAMBA</t>
  </si>
  <si>
    <t>022001</t>
  </si>
  <si>
    <t>MP DE YUNGAY</t>
  </si>
  <si>
    <t>022002</t>
  </si>
  <si>
    <t>MD DE CASCAPARA</t>
  </si>
  <si>
    <t>022003</t>
  </si>
  <si>
    <t>MD DE MANCOS</t>
  </si>
  <si>
    <t>022004</t>
  </si>
  <si>
    <t>MD DE MATACOTA</t>
  </si>
  <si>
    <t>022005</t>
  </si>
  <si>
    <t>MD DE QUILLO</t>
  </si>
  <si>
    <t>022006</t>
  </si>
  <si>
    <t>MD DE RANRAHIRCA</t>
  </si>
  <si>
    <t>022007</t>
  </si>
  <si>
    <t>MD DE SHUPLUY</t>
  </si>
  <si>
    <t>022008</t>
  </si>
  <si>
    <t>MD DE YANAMA</t>
  </si>
  <si>
    <t>030101</t>
  </si>
  <si>
    <t>APURÍMAC</t>
  </si>
  <si>
    <t>MP DE ABANCAY</t>
  </si>
  <si>
    <t>030102</t>
  </si>
  <si>
    <t>MD DE CHACOCHE</t>
  </si>
  <si>
    <t>030103</t>
  </si>
  <si>
    <t>MD DE CIRCA</t>
  </si>
  <si>
    <t>030104</t>
  </si>
  <si>
    <t>MD DE CURAHUASI</t>
  </si>
  <si>
    <t>030105</t>
  </si>
  <si>
    <t>MD DE HUANIPACA</t>
  </si>
  <si>
    <t>030106</t>
  </si>
  <si>
    <t>MD DE LAMBRAMA</t>
  </si>
  <si>
    <t>030107</t>
  </si>
  <si>
    <t>MD DE PICHIRHUA</t>
  </si>
  <si>
    <t>030108</t>
  </si>
  <si>
    <t>MD DE SAN PEDRO DE CACHORA</t>
  </si>
  <si>
    <t>030109</t>
  </si>
  <si>
    <t>MD DE TAMBURCO</t>
  </si>
  <si>
    <t>030201</t>
  </si>
  <si>
    <t>MP DE ANDAHUAYLAS</t>
  </si>
  <si>
    <t>030202</t>
  </si>
  <si>
    <t>MD DE ANDARAPA</t>
  </si>
  <si>
    <t>030203</t>
  </si>
  <si>
    <t>MD DE CHIARA</t>
  </si>
  <si>
    <t>030204</t>
  </si>
  <si>
    <t>MD DE HUANCARAMA</t>
  </si>
  <si>
    <t>030205</t>
  </si>
  <si>
    <t>MD DE HUANCARAY</t>
  </si>
  <si>
    <t>030206</t>
  </si>
  <si>
    <t>MD DE HUAYANA</t>
  </si>
  <si>
    <t>030207</t>
  </si>
  <si>
    <t>MD DE KISHUARA</t>
  </si>
  <si>
    <t>030208</t>
  </si>
  <si>
    <t>MD DE PACOBAMBA</t>
  </si>
  <si>
    <t>030209</t>
  </si>
  <si>
    <t>MD DE PACUCHA</t>
  </si>
  <si>
    <t>030210</t>
  </si>
  <si>
    <t>MD DE PAMPACHIRI</t>
  </si>
  <si>
    <t>030211</t>
  </si>
  <si>
    <t>MD DE POMACOCHA</t>
  </si>
  <si>
    <t>030212</t>
  </si>
  <si>
    <t>MD DE SAN ANTONIO DE CACHI</t>
  </si>
  <si>
    <t>030213</t>
  </si>
  <si>
    <t>MD DE SAN JERONIMO</t>
  </si>
  <si>
    <t>030214</t>
  </si>
  <si>
    <t>MD DE SAN MIGUEL CHACCRAMPA</t>
  </si>
  <si>
    <t>030215</t>
  </si>
  <si>
    <t>MD DE SANTA MARIA DE CHICMO</t>
  </si>
  <si>
    <t>030216</t>
  </si>
  <si>
    <t>MD DE TALAVERA</t>
  </si>
  <si>
    <t>030217</t>
  </si>
  <si>
    <t>MD DE TUMAY HUARACA</t>
  </si>
  <si>
    <t>030218</t>
  </si>
  <si>
    <t>MD DE TURPO</t>
  </si>
  <si>
    <t>030219</t>
  </si>
  <si>
    <t>MD DE KAQUIABAMBA</t>
  </si>
  <si>
    <t>030301</t>
  </si>
  <si>
    <t>MP DE ANTABAMBA</t>
  </si>
  <si>
    <t>030302</t>
  </si>
  <si>
    <t>MD DE EL ORO</t>
  </si>
  <si>
    <t>030303</t>
  </si>
  <si>
    <t>MD DE HUAQUIRCA</t>
  </si>
  <si>
    <t>030304</t>
  </si>
  <si>
    <t>MD DE JUAN ESPINOZA MEDRANO</t>
  </si>
  <si>
    <t>030305</t>
  </si>
  <si>
    <t>MD DE OROPESA</t>
  </si>
  <si>
    <t>030306</t>
  </si>
  <si>
    <t>MD DE PACHACONAS</t>
  </si>
  <si>
    <t>030307</t>
  </si>
  <si>
    <t>MD DE SABAINO</t>
  </si>
  <si>
    <t>030401</t>
  </si>
  <si>
    <t>MP DE AYMARAES - CHALHUANCA</t>
  </si>
  <si>
    <t>030402</t>
  </si>
  <si>
    <t>MD DE CAPAYA</t>
  </si>
  <si>
    <t>030403</t>
  </si>
  <si>
    <t>MD DE CARAYBAMBA</t>
  </si>
  <si>
    <t>030404</t>
  </si>
  <si>
    <t>MD DE CHAPIMARCA</t>
  </si>
  <si>
    <t>030405</t>
  </si>
  <si>
    <t>030406</t>
  </si>
  <si>
    <t>MD DE COTARUSE</t>
  </si>
  <si>
    <t>030407</t>
  </si>
  <si>
    <t>MD DE IHUAYLLO</t>
  </si>
  <si>
    <t>030408</t>
  </si>
  <si>
    <t>MD DE JUSTO APU SAHUARAURA</t>
  </si>
  <si>
    <t>030409</t>
  </si>
  <si>
    <t>MD DE LUCRE</t>
  </si>
  <si>
    <t>030410</t>
  </si>
  <si>
    <t>MD DE POCOHUANCA</t>
  </si>
  <si>
    <t>030411</t>
  </si>
  <si>
    <t>MD DE SAN JUAN DE CHACÑA</t>
  </si>
  <si>
    <t>030412</t>
  </si>
  <si>
    <t>MD DE SAÑAYCA</t>
  </si>
  <si>
    <t>030413</t>
  </si>
  <si>
    <t>MD DE SORAYA</t>
  </si>
  <si>
    <t>030414</t>
  </si>
  <si>
    <t>MD DE TAPAIRIHUA</t>
  </si>
  <si>
    <t>030415</t>
  </si>
  <si>
    <t>MD DE TINTAY</t>
  </si>
  <si>
    <t>030416</t>
  </si>
  <si>
    <t>MD DE TORAYA</t>
  </si>
  <si>
    <t>030417</t>
  </si>
  <si>
    <t>MD DE YANACA</t>
  </si>
  <si>
    <t>030501</t>
  </si>
  <si>
    <t>MP DE COTABAMBAS - TAMBOBAMBA</t>
  </si>
  <si>
    <t>030502</t>
  </si>
  <si>
    <t>MD DE COTABAMBAS</t>
  </si>
  <si>
    <t>030503</t>
  </si>
  <si>
    <t>MD DE COYLLURQUI</t>
  </si>
  <si>
    <t>030504</t>
  </si>
  <si>
    <t>MD DE HAQUIRA</t>
  </si>
  <si>
    <t>030505</t>
  </si>
  <si>
    <t>MD DE MARA</t>
  </si>
  <si>
    <t>030506</t>
  </si>
  <si>
    <t>MD DE CHALLHUAHUACHO</t>
  </si>
  <si>
    <t>030601</t>
  </si>
  <si>
    <t>MP DE CHINCHEROS</t>
  </si>
  <si>
    <t>030602</t>
  </si>
  <si>
    <t>MD DE ANCO HUALLO</t>
  </si>
  <si>
    <t>030603</t>
  </si>
  <si>
    <t>MD DE COCHARCAS</t>
  </si>
  <si>
    <t>030604</t>
  </si>
  <si>
    <t>MD DE HUACCANA</t>
  </si>
  <si>
    <t>030605</t>
  </si>
  <si>
    <t>MD DE OCOBAMBA</t>
  </si>
  <si>
    <t>030606</t>
  </si>
  <si>
    <t>MD DE ONGOY</t>
  </si>
  <si>
    <t>030607</t>
  </si>
  <si>
    <t>MD DE URANMARCA</t>
  </si>
  <si>
    <t>030608</t>
  </si>
  <si>
    <t>MD DE RANRACANCHA</t>
  </si>
  <si>
    <t>030701</t>
  </si>
  <si>
    <t>MP DE GRAU - CHUQUIBAMBILLA</t>
  </si>
  <si>
    <t>030702</t>
  </si>
  <si>
    <t>MD DE CURPAHUASI</t>
  </si>
  <si>
    <t>030703</t>
  </si>
  <si>
    <t>MD DE GAMARRA</t>
  </si>
  <si>
    <t>030704</t>
  </si>
  <si>
    <t>MD DE HUAYLLATI</t>
  </si>
  <si>
    <t>030705</t>
  </si>
  <si>
    <t>MD DE MAMARA</t>
  </si>
  <si>
    <t>030706</t>
  </si>
  <si>
    <t>MD DE MICAELA BASTIDAS</t>
  </si>
  <si>
    <t>030707</t>
  </si>
  <si>
    <t>MD DE PATAYPAMPA</t>
  </si>
  <si>
    <t>030708</t>
  </si>
  <si>
    <t>MD DE PROGRESO</t>
  </si>
  <si>
    <t>030709</t>
  </si>
  <si>
    <t>MD DE SAN ANTONIO</t>
  </si>
  <si>
    <t>030710</t>
  </si>
  <si>
    <t>030711</t>
  </si>
  <si>
    <t>MD DE TURPAY</t>
  </si>
  <si>
    <t>030712</t>
  </si>
  <si>
    <t>MD DE VILCABAMBA</t>
  </si>
  <si>
    <t>030713</t>
  </si>
  <si>
    <t>MD DE VIRUNDO</t>
  </si>
  <si>
    <t>030714</t>
  </si>
  <si>
    <t>MD DE CURASCO</t>
  </si>
  <si>
    <t>040101</t>
  </si>
  <si>
    <t>MP DE AREQUIPA</t>
  </si>
  <si>
    <t>040102</t>
  </si>
  <si>
    <t>MD DE ALTO SELVA ALEGRE</t>
  </si>
  <si>
    <t>040103</t>
  </si>
  <si>
    <t>MD DE CAYMA</t>
  </si>
  <si>
    <t>040104</t>
  </si>
  <si>
    <t>MD DE CERRO COLORADO</t>
  </si>
  <si>
    <t>040105</t>
  </si>
  <si>
    <t>MD DE CHARACATO</t>
  </si>
  <si>
    <t>040106</t>
  </si>
  <si>
    <t>MD DE CHIGUATA</t>
  </si>
  <si>
    <t>040107</t>
  </si>
  <si>
    <t>MD DE JACOBO HUNTER</t>
  </si>
  <si>
    <t>040108</t>
  </si>
  <si>
    <t>MD DE LA JOYA</t>
  </si>
  <si>
    <t>040109</t>
  </si>
  <si>
    <t>MD DE MARIANO MELGAR</t>
  </si>
  <si>
    <t>040110</t>
  </si>
  <si>
    <t>MD DE MIRAFLORES</t>
  </si>
  <si>
    <t>040111</t>
  </si>
  <si>
    <t>MD DE MOLLEBAYA</t>
  </si>
  <si>
    <t>040112</t>
  </si>
  <si>
    <t>MD DE PAUCARPATA</t>
  </si>
  <si>
    <t>040113</t>
  </si>
  <si>
    <t>MD DE POCSI</t>
  </si>
  <si>
    <t>040114</t>
  </si>
  <si>
    <t>MD DE POLOBAYA</t>
  </si>
  <si>
    <t>040115</t>
  </si>
  <si>
    <t>MD DE QUEQUEÑA</t>
  </si>
  <si>
    <t>040116</t>
  </si>
  <si>
    <t>MD DE SABANDIA</t>
  </si>
  <si>
    <t>040117</t>
  </si>
  <si>
    <t>MD DE SACHACA</t>
  </si>
  <si>
    <t>040118</t>
  </si>
  <si>
    <t>MD DE SAN JUAN DE SIGUAS</t>
  </si>
  <si>
    <t>040119</t>
  </si>
  <si>
    <t>MD DE SAN JUAN DE TARUCANI</t>
  </si>
  <si>
    <t>040120</t>
  </si>
  <si>
    <t>MD DE SANTA ISABEL DE SIGUAS</t>
  </si>
  <si>
    <t>040121</t>
  </si>
  <si>
    <t>MD DE SANTA RITA DE SIGUAS</t>
  </si>
  <si>
    <t>040122</t>
  </si>
  <si>
    <t>MD DE SOCABAYA</t>
  </si>
  <si>
    <t>040123</t>
  </si>
  <si>
    <t>MD DE TIABAYA</t>
  </si>
  <si>
    <t>040124</t>
  </si>
  <si>
    <t>MD DE UCHUMAYO</t>
  </si>
  <si>
    <t>040125</t>
  </si>
  <si>
    <t>MD DE VITOR</t>
  </si>
  <si>
    <t>040126</t>
  </si>
  <si>
    <t>MD DE YANAHUARA</t>
  </si>
  <si>
    <t>040127</t>
  </si>
  <si>
    <t>MD DE YARABAMBA</t>
  </si>
  <si>
    <t>040128</t>
  </si>
  <si>
    <t>MD DE YURA</t>
  </si>
  <si>
    <t>040129</t>
  </si>
  <si>
    <t>MD DE JOSE LUIS BUSTAMANTE Y RIVERO</t>
  </si>
  <si>
    <t>040201</t>
  </si>
  <si>
    <t>MP DE CAMANA</t>
  </si>
  <si>
    <t>040202</t>
  </si>
  <si>
    <t>MD DE JOSE MARIA QUIMPER</t>
  </si>
  <si>
    <t>040203</t>
  </si>
  <si>
    <t>MD DE MARIANO NICOLAS VALCARCEL</t>
  </si>
  <si>
    <t>040204</t>
  </si>
  <si>
    <t>MD DE MARISCAL CACERES</t>
  </si>
  <si>
    <t>040205</t>
  </si>
  <si>
    <t>MD DE NICOLAS DE PIEROLA</t>
  </si>
  <si>
    <t>040206</t>
  </si>
  <si>
    <t>MD DE OCOÑA</t>
  </si>
  <si>
    <t>040207</t>
  </si>
  <si>
    <t>MD DE QUILCA</t>
  </si>
  <si>
    <t>040208</t>
  </si>
  <si>
    <t>MD DE SAMUEL PASTOR</t>
  </si>
  <si>
    <t>040301</t>
  </si>
  <si>
    <t>MP DE CARAVELI</t>
  </si>
  <si>
    <t>040302</t>
  </si>
  <si>
    <t>MD DE ACARI</t>
  </si>
  <si>
    <t>040303</t>
  </si>
  <si>
    <t>MD DE ATICO</t>
  </si>
  <si>
    <t>040304</t>
  </si>
  <si>
    <t>MD DE ATIQUIPA</t>
  </si>
  <si>
    <t>040305</t>
  </si>
  <si>
    <t>MD DE BELLA UNION</t>
  </si>
  <si>
    <t>040306</t>
  </si>
  <si>
    <t>MD DE CAHUACHO</t>
  </si>
  <si>
    <t>040307</t>
  </si>
  <si>
    <t>MD DE CHALA</t>
  </si>
  <si>
    <t>040308</t>
  </si>
  <si>
    <t>MD DE CHAPARRA</t>
  </si>
  <si>
    <t>040309</t>
  </si>
  <si>
    <t>MD DE HUANUHUANU</t>
  </si>
  <si>
    <t>040310</t>
  </si>
  <si>
    <t>MD DE JAQUI</t>
  </si>
  <si>
    <t>040311</t>
  </si>
  <si>
    <t>MD DE LOMAS</t>
  </si>
  <si>
    <t>040312</t>
  </si>
  <si>
    <t>MD DE QUICACHA</t>
  </si>
  <si>
    <t>040313</t>
  </si>
  <si>
    <t>MD DE YAUCA</t>
  </si>
  <si>
    <t>040401</t>
  </si>
  <si>
    <t>MP DE CASTILLA - APLAO</t>
  </si>
  <si>
    <t>040402</t>
  </si>
  <si>
    <t>MD DE ANDAGUA</t>
  </si>
  <si>
    <t>040403</t>
  </si>
  <si>
    <t>MD DE AYO</t>
  </si>
  <si>
    <t>040404</t>
  </si>
  <si>
    <t>MD DE CHACHAS</t>
  </si>
  <si>
    <t>040405</t>
  </si>
  <si>
    <t>MD DE CHILCAYMARCA</t>
  </si>
  <si>
    <t>040406</t>
  </si>
  <si>
    <t>MD DE CHOCO</t>
  </si>
  <si>
    <t>040407</t>
  </si>
  <si>
    <t>MD DE HUANCARQUI</t>
  </si>
  <si>
    <t>040408</t>
  </si>
  <si>
    <t>MD DE MACHAGUAY</t>
  </si>
  <si>
    <t>040409</t>
  </si>
  <si>
    <t>MD DE ORCOPAMPA</t>
  </si>
  <si>
    <t>040410</t>
  </si>
  <si>
    <t>MD DE PAMPACOLCA</t>
  </si>
  <si>
    <t>040411</t>
  </si>
  <si>
    <t>MD DE TIPAN</t>
  </si>
  <si>
    <t>040412</t>
  </si>
  <si>
    <t>MD DE UÑON</t>
  </si>
  <si>
    <t>040413</t>
  </si>
  <si>
    <t>MD DE URACA</t>
  </si>
  <si>
    <t>040414</t>
  </si>
  <si>
    <t>MD DE VIRACO</t>
  </si>
  <si>
    <t>040501</t>
  </si>
  <si>
    <t>MP DE CAYLLOMA - CHIVAY</t>
  </si>
  <si>
    <t>040502</t>
  </si>
  <si>
    <t>MD DE ACHOMA</t>
  </si>
  <si>
    <t>040503</t>
  </si>
  <si>
    <t>MD DE CABANACONDE</t>
  </si>
  <si>
    <t>040504</t>
  </si>
  <si>
    <t>MD DE CALLALLI</t>
  </si>
  <si>
    <t>040505</t>
  </si>
  <si>
    <t>MD DE CAYLLOMA</t>
  </si>
  <si>
    <t>040506</t>
  </si>
  <si>
    <t>MD DE COPORAQUE</t>
  </si>
  <si>
    <t>040507</t>
  </si>
  <si>
    <t>040508</t>
  </si>
  <si>
    <t>MD DE HUANCA</t>
  </si>
  <si>
    <t>040509</t>
  </si>
  <si>
    <t>MD DE ICHUPAMPA</t>
  </si>
  <si>
    <t>040510</t>
  </si>
  <si>
    <t>MD DE LARI</t>
  </si>
  <si>
    <t>040511</t>
  </si>
  <si>
    <t>MD DE LLUTA</t>
  </si>
  <si>
    <t>040512</t>
  </si>
  <si>
    <t>MD DE MACA</t>
  </si>
  <si>
    <t>040513</t>
  </si>
  <si>
    <t>MD DE MADRIGAL</t>
  </si>
  <si>
    <t>040514</t>
  </si>
  <si>
    <t>MD DE SAN ANTONIO DE CHUCA</t>
  </si>
  <si>
    <t>040515</t>
  </si>
  <si>
    <t>MD DE SIBAYO</t>
  </si>
  <si>
    <t>040516</t>
  </si>
  <si>
    <t>MD DE TAPAY</t>
  </si>
  <si>
    <t>040517</t>
  </si>
  <si>
    <t>MD DE TISCO</t>
  </si>
  <si>
    <t>040518</t>
  </si>
  <si>
    <t>MD DE TUTI</t>
  </si>
  <si>
    <t>040519</t>
  </si>
  <si>
    <t>MD DE YANQUE</t>
  </si>
  <si>
    <t>040520</t>
  </si>
  <si>
    <t>MD DE MAJES</t>
  </si>
  <si>
    <t>040601</t>
  </si>
  <si>
    <t>MP DE CONDESUYOS - CHUQUIBAMBA</t>
  </si>
  <si>
    <t>040602</t>
  </si>
  <si>
    <t>MD DE ANDARAY</t>
  </si>
  <si>
    <t>040603</t>
  </si>
  <si>
    <t>MD DE CAYARANI</t>
  </si>
  <si>
    <t>040604</t>
  </si>
  <si>
    <t>MD DE CHICHAS</t>
  </si>
  <si>
    <t>040605</t>
  </si>
  <si>
    <t>MD DE IRAY</t>
  </si>
  <si>
    <t>040606</t>
  </si>
  <si>
    <t>MD DE RIO GRANDE</t>
  </si>
  <si>
    <t>040607</t>
  </si>
  <si>
    <t>MD DE SALAMANCA</t>
  </si>
  <si>
    <t>040608</t>
  </si>
  <si>
    <t>MD DE YANAQUIHUA</t>
  </si>
  <si>
    <t>040701</t>
  </si>
  <si>
    <t>MP DE ISLAY - MOLLENDO</t>
  </si>
  <si>
    <t>040702</t>
  </si>
  <si>
    <t>MD DE COCACHACRA</t>
  </si>
  <si>
    <t>040703</t>
  </si>
  <si>
    <t>MD DE DEAN VALDIVIA</t>
  </si>
  <si>
    <t>040704</t>
  </si>
  <si>
    <t>MD DE ISLAY</t>
  </si>
  <si>
    <t>040705</t>
  </si>
  <si>
    <t>MD DE MEJIA</t>
  </si>
  <si>
    <t>040706</t>
  </si>
  <si>
    <t>MD DE PUNTA DE BOMBON</t>
  </si>
  <si>
    <t>040801</t>
  </si>
  <si>
    <t>MP DE LA UNION - COTAHUASI</t>
  </si>
  <si>
    <t>040802</t>
  </si>
  <si>
    <t>MD DE ALCA</t>
  </si>
  <si>
    <t>040803</t>
  </si>
  <si>
    <t>MD DE CHARCANA</t>
  </si>
  <si>
    <t>040804</t>
  </si>
  <si>
    <t>MD DE HUAYNACOTAS</t>
  </si>
  <si>
    <t>040805</t>
  </si>
  <si>
    <t>MD DE PAMPAMARCA</t>
  </si>
  <si>
    <t>040806</t>
  </si>
  <si>
    <t>MD DE PUYCA</t>
  </si>
  <si>
    <t>040807</t>
  </si>
  <si>
    <t>MD DE QUECHUALLA</t>
  </si>
  <si>
    <t>040808</t>
  </si>
  <si>
    <t>MD DE SAYLA</t>
  </si>
  <si>
    <t>040809</t>
  </si>
  <si>
    <t>MD DE TAURIA</t>
  </si>
  <si>
    <t>040810</t>
  </si>
  <si>
    <t>MD DE TOMEPAMPA</t>
  </si>
  <si>
    <t>040811</t>
  </si>
  <si>
    <t>MD DE TORO</t>
  </si>
  <si>
    <t>050101</t>
  </si>
  <si>
    <t>MP DE HUAMANGA</t>
  </si>
  <si>
    <t>050102</t>
  </si>
  <si>
    <t>MD DE ACOCRO</t>
  </si>
  <si>
    <t>050103</t>
  </si>
  <si>
    <t>MD DE ACOS VINCHOS</t>
  </si>
  <si>
    <t>050104</t>
  </si>
  <si>
    <t>MD DE CARMEN ALTO</t>
  </si>
  <si>
    <t>050105</t>
  </si>
  <si>
    <t>050106</t>
  </si>
  <si>
    <t>MD DE OCROS</t>
  </si>
  <si>
    <t>050107</t>
  </si>
  <si>
    <t>MD DE PACAYCASA</t>
  </si>
  <si>
    <t>050108</t>
  </si>
  <si>
    <t>MD DE QUINUA</t>
  </si>
  <si>
    <t>050109</t>
  </si>
  <si>
    <t>MD DE SAN JOSE DE TICLLAS</t>
  </si>
  <si>
    <t>050110</t>
  </si>
  <si>
    <t>MD DE SAN JUAN BAUTISTA</t>
  </si>
  <si>
    <t>050111</t>
  </si>
  <si>
    <t>MD DE SANTIAGO DE PISCHA</t>
  </si>
  <si>
    <t>050112</t>
  </si>
  <si>
    <t>MD DE SOCOS</t>
  </si>
  <si>
    <t>050113</t>
  </si>
  <si>
    <t>MD DE TAMBILLO</t>
  </si>
  <si>
    <t>050114</t>
  </si>
  <si>
    <t>MD DE VINCHOS</t>
  </si>
  <si>
    <t>050115</t>
  </si>
  <si>
    <t>MD DE JESUS DE NAZARENO</t>
  </si>
  <si>
    <t>050201</t>
  </si>
  <si>
    <t>MP DE CANGALLO</t>
  </si>
  <si>
    <t>050202</t>
  </si>
  <si>
    <t>MD DE CHUSCHI</t>
  </si>
  <si>
    <t>050203</t>
  </si>
  <si>
    <t>MD DE LOS MOROCHUCOS</t>
  </si>
  <si>
    <t>050204</t>
  </si>
  <si>
    <t>MD DE MARIA PARADO DE BELLIDO</t>
  </si>
  <si>
    <t>050205</t>
  </si>
  <si>
    <t>MD DE PARAS</t>
  </si>
  <si>
    <t>050206</t>
  </si>
  <si>
    <t>MD DE TOTOS</t>
  </si>
  <si>
    <t>050301</t>
  </si>
  <si>
    <t>MP DE HUANCA SANCOS - SANCOS</t>
  </si>
  <si>
    <t>050302</t>
  </si>
  <si>
    <t>MD DE CARAPO</t>
  </si>
  <si>
    <t>050303</t>
  </si>
  <si>
    <t>MD DE SACSAMARCA</t>
  </si>
  <si>
    <t>050304</t>
  </si>
  <si>
    <t>MD DE SANTIAGO DE LUCANAMARCA</t>
  </si>
  <si>
    <t>050401</t>
  </si>
  <si>
    <t>MP DE HUANTA</t>
  </si>
  <si>
    <t>050402</t>
  </si>
  <si>
    <t>MD DE AYAHUANCO</t>
  </si>
  <si>
    <t>050403</t>
  </si>
  <si>
    <t>MD DE HUAMANGUILLA</t>
  </si>
  <si>
    <t>050404</t>
  </si>
  <si>
    <t>MD DE IGUAIN</t>
  </si>
  <si>
    <t>050405</t>
  </si>
  <si>
    <t>MD DE LURICOCHA</t>
  </si>
  <si>
    <t>050406</t>
  </si>
  <si>
    <t>MD DE SANTILLANA</t>
  </si>
  <si>
    <t>050407</t>
  </si>
  <si>
    <t>MD DE SIVIA</t>
  </si>
  <si>
    <t>050408</t>
  </si>
  <si>
    <t>MD DE LLOCHEGUA</t>
  </si>
  <si>
    <t>050501</t>
  </si>
  <si>
    <t>MP DE LA MAR - SAN MIGUEL</t>
  </si>
  <si>
    <t>050502</t>
  </si>
  <si>
    <t>MD DE ANCO</t>
  </si>
  <si>
    <t>050503</t>
  </si>
  <si>
    <t>MD DE AYNA</t>
  </si>
  <si>
    <t>050504</t>
  </si>
  <si>
    <t>MD DE CHILCAS</t>
  </si>
  <si>
    <t>050505</t>
  </si>
  <si>
    <t>MD DE CHUNGUI</t>
  </si>
  <si>
    <t>050506</t>
  </si>
  <si>
    <t>MD DE LUIS CARRANZA</t>
  </si>
  <si>
    <t>050507</t>
  </si>
  <si>
    <t>050508</t>
  </si>
  <si>
    <t>MD DE TAMBO</t>
  </si>
  <si>
    <t>050601</t>
  </si>
  <si>
    <t>MP DE LUCANAS - PUQUIO</t>
  </si>
  <si>
    <t>050602</t>
  </si>
  <si>
    <t>MD DE AUCARA</t>
  </si>
  <si>
    <t>050603</t>
  </si>
  <si>
    <t>MD DE CABANA</t>
  </si>
  <si>
    <t>050604</t>
  </si>
  <si>
    <t>MD DE CARMEN SALCEDO</t>
  </si>
  <si>
    <t>050605</t>
  </si>
  <si>
    <t>MD DE CHAVI¥A</t>
  </si>
  <si>
    <t>050606</t>
  </si>
  <si>
    <t>MD DE CHIPAO</t>
  </si>
  <si>
    <t>050607</t>
  </si>
  <si>
    <t>MD DE HUAC - HUAS</t>
  </si>
  <si>
    <t>050608</t>
  </si>
  <si>
    <t>MD DE LARAMATE</t>
  </si>
  <si>
    <t>050609</t>
  </si>
  <si>
    <t>MD DE LEONCIO PRADO</t>
  </si>
  <si>
    <t>050610</t>
  </si>
  <si>
    <t>MD DE LLAUTA</t>
  </si>
  <si>
    <t>050611</t>
  </si>
  <si>
    <t>MD DE LUCANAS</t>
  </si>
  <si>
    <t>050612</t>
  </si>
  <si>
    <t>MD DE OCAÑA</t>
  </si>
  <si>
    <t>050613</t>
  </si>
  <si>
    <t>MD DE OTOCA</t>
  </si>
  <si>
    <t>050614</t>
  </si>
  <si>
    <t>MD DE SAISA</t>
  </si>
  <si>
    <t>050615</t>
  </si>
  <si>
    <t>MD DE SAN CRISTOBAL</t>
  </si>
  <si>
    <t>050616</t>
  </si>
  <si>
    <t>050617</t>
  </si>
  <si>
    <t>050618</t>
  </si>
  <si>
    <t>MD DE SAN PEDRO DE PALCO</t>
  </si>
  <si>
    <t>050619</t>
  </si>
  <si>
    <t>MD DE SANCOS</t>
  </si>
  <si>
    <t>050620</t>
  </si>
  <si>
    <t>MD DE SANTA ANA DE HUAYCAHUACHO</t>
  </si>
  <si>
    <t>050621</t>
  </si>
  <si>
    <t>MD DE SANTA LUCIA</t>
  </si>
  <si>
    <t>050701</t>
  </si>
  <si>
    <t>MP DE PARINACOCHAS - CORACORA</t>
  </si>
  <si>
    <t>050702</t>
  </si>
  <si>
    <t>MD DE CHUMPI</t>
  </si>
  <si>
    <t>050703</t>
  </si>
  <si>
    <t>MD DE CORONEL CASTA¥EDA</t>
  </si>
  <si>
    <t>050704</t>
  </si>
  <si>
    <t>MD DE PACAPAUSA</t>
  </si>
  <si>
    <t>050705</t>
  </si>
  <si>
    <t>MD DE PULLO</t>
  </si>
  <si>
    <t>050706</t>
  </si>
  <si>
    <t>MD DE PUYUSCA</t>
  </si>
  <si>
    <t>050707</t>
  </si>
  <si>
    <t>MD DE SAN FRANCISCO DE RAVACAYCO</t>
  </si>
  <si>
    <t>050708</t>
  </si>
  <si>
    <t>MD DE UPAHUACHO</t>
  </si>
  <si>
    <t>050801</t>
  </si>
  <si>
    <t>MP DE PAUCAR DEL SARA SARA - PAUSA</t>
  </si>
  <si>
    <t>050802</t>
  </si>
  <si>
    <t>MD DE COLTA</t>
  </si>
  <si>
    <t>050803</t>
  </si>
  <si>
    <t>MD DE CORCULLA</t>
  </si>
  <si>
    <t>050804</t>
  </si>
  <si>
    <t>MD DE LAMPA</t>
  </si>
  <si>
    <t>050805</t>
  </si>
  <si>
    <t>MD DE MARCABAMBA</t>
  </si>
  <si>
    <t>050806</t>
  </si>
  <si>
    <t>MD DE OYOLO</t>
  </si>
  <si>
    <t>050807</t>
  </si>
  <si>
    <t>MD DE PARARCA</t>
  </si>
  <si>
    <t>050808</t>
  </si>
  <si>
    <t>MD DE SAN JAVIER DE ALPABAMBA</t>
  </si>
  <si>
    <t>050809</t>
  </si>
  <si>
    <t>MD DE SAN JOSE DE USHUA</t>
  </si>
  <si>
    <t>050810</t>
  </si>
  <si>
    <t>MD DE SARA SARA</t>
  </si>
  <si>
    <t>050901</t>
  </si>
  <si>
    <t>MP DE SUCRE - QUEROBAMBA</t>
  </si>
  <si>
    <t>050902</t>
  </si>
  <si>
    <t>MD DE BELEN</t>
  </si>
  <si>
    <t>050903</t>
  </si>
  <si>
    <t>MD DE CHALCOS</t>
  </si>
  <si>
    <t>050904</t>
  </si>
  <si>
    <t>MD DE CHILCAYOC</t>
  </si>
  <si>
    <t>050905</t>
  </si>
  <si>
    <t>MD DE HUACA¥A</t>
  </si>
  <si>
    <t>050906</t>
  </si>
  <si>
    <t>MD DE MORCOLLA</t>
  </si>
  <si>
    <t>050907</t>
  </si>
  <si>
    <t>MD DE PAICO</t>
  </si>
  <si>
    <t>050908</t>
  </si>
  <si>
    <t>MD DE SAN PEDRO DE LARCAY</t>
  </si>
  <si>
    <t>050909</t>
  </si>
  <si>
    <t>MD DE SAN SALVADOR DE QUIJE</t>
  </si>
  <si>
    <t>050910</t>
  </si>
  <si>
    <t>MD DE SANTIAGO DE PAUCARAY</t>
  </si>
  <si>
    <t>050911</t>
  </si>
  <si>
    <t>MD DE SORAS</t>
  </si>
  <si>
    <t>051001</t>
  </si>
  <si>
    <t>MP DE VICTOR FAJARDO - HUANCAPI</t>
  </si>
  <si>
    <t>051002</t>
  </si>
  <si>
    <t>MD DE ALCAMENCA</t>
  </si>
  <si>
    <t>051003</t>
  </si>
  <si>
    <t>MD DE APONGO</t>
  </si>
  <si>
    <t>051004</t>
  </si>
  <si>
    <t>MD DE ASQUIPATA</t>
  </si>
  <si>
    <t>051005</t>
  </si>
  <si>
    <t>MD DE CANARIA</t>
  </si>
  <si>
    <t>051006</t>
  </si>
  <si>
    <t>MD DE CAYARA</t>
  </si>
  <si>
    <t>051007</t>
  </si>
  <si>
    <t>MD DE COLCA</t>
  </si>
  <si>
    <t>051008</t>
  </si>
  <si>
    <t>MD DE HUAMANQUIQUIA</t>
  </si>
  <si>
    <t>051009</t>
  </si>
  <si>
    <t>MD DE HUANCARAYLLA</t>
  </si>
  <si>
    <t>051010</t>
  </si>
  <si>
    <t>MD DE HUALLA</t>
  </si>
  <si>
    <t>051011</t>
  </si>
  <si>
    <t>MD DE SARHUA</t>
  </si>
  <si>
    <t>051012</t>
  </si>
  <si>
    <t>MD DE VILCANCHOS</t>
  </si>
  <si>
    <t>051101</t>
  </si>
  <si>
    <t>MP DE VILCAS HUAMAN</t>
  </si>
  <si>
    <t>051102</t>
  </si>
  <si>
    <t>MD DE ACCOMARCA</t>
  </si>
  <si>
    <t>051103</t>
  </si>
  <si>
    <t>MD DE CARHUANCA</t>
  </si>
  <si>
    <t>051104</t>
  </si>
  <si>
    <t>MD DE CONCEPCION</t>
  </si>
  <si>
    <t>051105</t>
  </si>
  <si>
    <t>MD DE HUAMBALPA</t>
  </si>
  <si>
    <t>051106</t>
  </si>
  <si>
    <t>051107</t>
  </si>
  <si>
    <t>MD DE SAURAMA</t>
  </si>
  <si>
    <t>051108</t>
  </si>
  <si>
    <t>MD DE VISCHONGO</t>
  </si>
  <si>
    <t>060101</t>
  </si>
  <si>
    <t>MP DE CAJAMARCA</t>
  </si>
  <si>
    <t>060102</t>
  </si>
  <si>
    <t>060103</t>
  </si>
  <si>
    <t>MD DE CHETILLA</t>
  </si>
  <si>
    <t>060104</t>
  </si>
  <si>
    <t>MD DE COSPAN</t>
  </si>
  <si>
    <t>060105</t>
  </si>
  <si>
    <t>MD DE ENCAÑADA</t>
  </si>
  <si>
    <t>060106</t>
  </si>
  <si>
    <t>MD DE JESUS</t>
  </si>
  <si>
    <t>060107</t>
  </si>
  <si>
    <t>MD DE LLACANORA</t>
  </si>
  <si>
    <t>060108</t>
  </si>
  <si>
    <t>MD DE LOS BAÑOS DEL INCA</t>
  </si>
  <si>
    <t>060109</t>
  </si>
  <si>
    <t>060110</t>
  </si>
  <si>
    <t>MD DE MATARA</t>
  </si>
  <si>
    <t>060111</t>
  </si>
  <si>
    <t>MD DE NAMORA</t>
  </si>
  <si>
    <t>060112</t>
  </si>
  <si>
    <t>060201</t>
  </si>
  <si>
    <t>MP DE CAJABAMBA</t>
  </si>
  <si>
    <t>060202</t>
  </si>
  <si>
    <t>MD DE CACHACHI</t>
  </si>
  <si>
    <t>060203</t>
  </si>
  <si>
    <t>MD DE CONDEBAMBA</t>
  </si>
  <si>
    <t>060204</t>
  </si>
  <si>
    <t>MD DE SITACOCHA</t>
  </si>
  <si>
    <t>060301</t>
  </si>
  <si>
    <t>MP DE CELENDIN</t>
  </si>
  <si>
    <t>060302</t>
  </si>
  <si>
    <t>MD DE CHUMUCH</t>
  </si>
  <si>
    <t>060303</t>
  </si>
  <si>
    <t>MD DE CORTEGANA</t>
  </si>
  <si>
    <t>060304</t>
  </si>
  <si>
    <t>MD DE HUASMIN</t>
  </si>
  <si>
    <t>060305</t>
  </si>
  <si>
    <t>MD DE JORGE CHAVEZ</t>
  </si>
  <si>
    <t>060306</t>
  </si>
  <si>
    <t>MD DE JOSE GALVEZ</t>
  </si>
  <si>
    <t>060307</t>
  </si>
  <si>
    <t>MD DE MIGUEL IGLESIAS</t>
  </si>
  <si>
    <t>060308</t>
  </si>
  <si>
    <t>MD DE OXAMARCA</t>
  </si>
  <si>
    <t>060309</t>
  </si>
  <si>
    <t>MD DE SOROCHUCO</t>
  </si>
  <si>
    <t>060310</t>
  </si>
  <si>
    <t>MD DE SUCRE</t>
  </si>
  <si>
    <t>060311</t>
  </si>
  <si>
    <t>MD DE UTCO</t>
  </si>
  <si>
    <t>060312</t>
  </si>
  <si>
    <t>MD DE LA LIBERTAD DE PALLAN</t>
  </si>
  <si>
    <t>060401</t>
  </si>
  <si>
    <t>MP DE CHOTA</t>
  </si>
  <si>
    <t>060402</t>
  </si>
  <si>
    <t>MD DE ANGUIA</t>
  </si>
  <si>
    <t>060403</t>
  </si>
  <si>
    <t>MD DE CHADIN</t>
  </si>
  <si>
    <t>060404</t>
  </si>
  <si>
    <t>MD DE CHIGUIRIP</t>
  </si>
  <si>
    <t>060405</t>
  </si>
  <si>
    <t>MD DE CHIMBAN</t>
  </si>
  <si>
    <t>060406</t>
  </si>
  <si>
    <t>MD DE CHOROPAMPA</t>
  </si>
  <si>
    <t>060407</t>
  </si>
  <si>
    <t>060408</t>
  </si>
  <si>
    <t>MD DE CONCHAN</t>
  </si>
  <si>
    <t>060409</t>
  </si>
  <si>
    <t>MD DE HUAMBOS</t>
  </si>
  <si>
    <t>060410</t>
  </si>
  <si>
    <t>MD DE LAJAS</t>
  </si>
  <si>
    <t>060411</t>
  </si>
  <si>
    <t>060412</t>
  </si>
  <si>
    <t>MD DE MIRACOSTA</t>
  </si>
  <si>
    <t>060413</t>
  </si>
  <si>
    <t>MD DE PACCHA</t>
  </si>
  <si>
    <t>060414</t>
  </si>
  <si>
    <t>MD DE PION</t>
  </si>
  <si>
    <t>060415</t>
  </si>
  <si>
    <t>MD DE QUEROCOTO</t>
  </si>
  <si>
    <t>060416</t>
  </si>
  <si>
    <t>MD DE SAN JUAN DE LICUPIS</t>
  </si>
  <si>
    <t>060417</t>
  </si>
  <si>
    <t>MD DE TACABAMBA</t>
  </si>
  <si>
    <t>060418</t>
  </si>
  <si>
    <t>MD DE TOCMOCHE</t>
  </si>
  <si>
    <t>060419</t>
  </si>
  <si>
    <t>MD DE CHALAMARCA</t>
  </si>
  <si>
    <t>060501</t>
  </si>
  <si>
    <t>MP DE CONTUMAZA</t>
  </si>
  <si>
    <t>060502</t>
  </si>
  <si>
    <t>MD DE CHILETE</t>
  </si>
  <si>
    <t>060503</t>
  </si>
  <si>
    <t>MD DE CUPISNIQUE</t>
  </si>
  <si>
    <t>060504</t>
  </si>
  <si>
    <t>MD DE GUZMANGO</t>
  </si>
  <si>
    <t>060505</t>
  </si>
  <si>
    <t>MD DE SAN BENITO</t>
  </si>
  <si>
    <t>060506</t>
  </si>
  <si>
    <t>MD DE SANTA CRUZ DE TOLEDO</t>
  </si>
  <si>
    <t>060507</t>
  </si>
  <si>
    <t>MD DE TANTARICA</t>
  </si>
  <si>
    <t>060508</t>
  </si>
  <si>
    <t>MD DE YONAN</t>
  </si>
  <si>
    <t>060601</t>
  </si>
  <si>
    <t>MP DE CUTERVO</t>
  </si>
  <si>
    <t>060602</t>
  </si>
  <si>
    <t>MD DE CALLAYUC</t>
  </si>
  <si>
    <t>060603</t>
  </si>
  <si>
    <t>MD DE CHOROS</t>
  </si>
  <si>
    <t>060604</t>
  </si>
  <si>
    <t>MD DE CUJILLO</t>
  </si>
  <si>
    <t>060605</t>
  </si>
  <si>
    <t>MD DE LA RAMADA</t>
  </si>
  <si>
    <t>060606</t>
  </si>
  <si>
    <t>MD DE PIMPINGOS</t>
  </si>
  <si>
    <t>060607</t>
  </si>
  <si>
    <t>MD DE QUEROCOTILLO</t>
  </si>
  <si>
    <t>060608</t>
  </si>
  <si>
    <t>MD DE SAN ANDRES DE CUTERVO</t>
  </si>
  <si>
    <t>060609</t>
  </si>
  <si>
    <t>MD DE SAN JUAN DE CUTERVO</t>
  </si>
  <si>
    <t>060610</t>
  </si>
  <si>
    <t>MD DE SAN LUIS DE LUCMA</t>
  </si>
  <si>
    <t>060611</t>
  </si>
  <si>
    <t>060612</t>
  </si>
  <si>
    <t>MD DE SANTO DOMINGO DE LA CAPILLA</t>
  </si>
  <si>
    <t>060613</t>
  </si>
  <si>
    <t>060614</t>
  </si>
  <si>
    <t>MD DE SOCOTA</t>
  </si>
  <si>
    <t>060615</t>
  </si>
  <si>
    <t>MD DE TORIBIO CASANOVA</t>
  </si>
  <si>
    <t>060701</t>
  </si>
  <si>
    <t>MP DE HUALGAYOC - BAMBAMARCA</t>
  </si>
  <si>
    <t>060702</t>
  </si>
  <si>
    <t>MD DE CHUGUR</t>
  </si>
  <si>
    <t>060703</t>
  </si>
  <si>
    <t>MD DE HUALGAYOC</t>
  </si>
  <si>
    <t>060801</t>
  </si>
  <si>
    <t>MP DE JAEN</t>
  </si>
  <si>
    <t>060802</t>
  </si>
  <si>
    <t>MD DE BELLAVISTA</t>
  </si>
  <si>
    <t>060803</t>
  </si>
  <si>
    <t>MD DE CHONTALI</t>
  </si>
  <si>
    <t>060804</t>
  </si>
  <si>
    <t>MD DE COLASAY</t>
  </si>
  <si>
    <t>060805</t>
  </si>
  <si>
    <t>MD DE HUABAL</t>
  </si>
  <si>
    <t>060806</t>
  </si>
  <si>
    <t>MD DE LAS PIRIAS</t>
  </si>
  <si>
    <t>060807</t>
  </si>
  <si>
    <t>MD DE POMAHUACA</t>
  </si>
  <si>
    <t>060808</t>
  </si>
  <si>
    <t>MD DE PUCARA</t>
  </si>
  <si>
    <t>060809</t>
  </si>
  <si>
    <t>MD DE SALLIQUE</t>
  </si>
  <si>
    <t>060810</t>
  </si>
  <si>
    <t>MD DE SAN FELIPE</t>
  </si>
  <si>
    <t>060811</t>
  </si>
  <si>
    <t>MD DE SAN JOSE DEL ALTO</t>
  </si>
  <si>
    <t>060812</t>
  </si>
  <si>
    <t>060901</t>
  </si>
  <si>
    <t>MP DE SAN IGNACIO</t>
  </si>
  <si>
    <t>060902</t>
  </si>
  <si>
    <t>MD DE CHIRINOS</t>
  </si>
  <si>
    <t>060903</t>
  </si>
  <si>
    <t>MD DE HUARANGO</t>
  </si>
  <si>
    <t>060904</t>
  </si>
  <si>
    <t>MD DE LA COIPA</t>
  </si>
  <si>
    <t>060905</t>
  </si>
  <si>
    <t>MD DE NAMBALLE</t>
  </si>
  <si>
    <t>060906</t>
  </si>
  <si>
    <t>MD DE SAN JOSE DE LOURDES</t>
  </si>
  <si>
    <t>060907</t>
  </si>
  <si>
    <t>MD DE TABACONAS</t>
  </si>
  <si>
    <t>061001</t>
  </si>
  <si>
    <t>MP DE SAN MARCOS - PEDRO GALVEZ</t>
  </si>
  <si>
    <t>061002</t>
  </si>
  <si>
    <t>MD DE CHANCAY</t>
  </si>
  <si>
    <t>061003</t>
  </si>
  <si>
    <t>MD DE EDUARDO VILLANUEVA</t>
  </si>
  <si>
    <t>061004</t>
  </si>
  <si>
    <t>MD DE GREGORIO PITA</t>
  </si>
  <si>
    <t>061005</t>
  </si>
  <si>
    <t>MD DE ICHOCAN</t>
  </si>
  <si>
    <t>061006</t>
  </si>
  <si>
    <t>MD DE JOSE MANUEL QUIROZ</t>
  </si>
  <si>
    <t>061007</t>
  </si>
  <si>
    <t>MD DE JOSE SABOGAL</t>
  </si>
  <si>
    <t>061101</t>
  </si>
  <si>
    <t>MP DE SAN MIGUEL</t>
  </si>
  <si>
    <t>061102</t>
  </si>
  <si>
    <t>MD DE BOLIVAR</t>
  </si>
  <si>
    <t>061103</t>
  </si>
  <si>
    <t>MD DE CALQUIS</t>
  </si>
  <si>
    <t>061104</t>
  </si>
  <si>
    <t>MD DE CATILLUC</t>
  </si>
  <si>
    <t>061105</t>
  </si>
  <si>
    <t>MD DE EL PRADO</t>
  </si>
  <si>
    <t>061106</t>
  </si>
  <si>
    <t>MD DE LA FLORIDA</t>
  </si>
  <si>
    <t>061107</t>
  </si>
  <si>
    <t>MD DE LLAPA</t>
  </si>
  <si>
    <t>061108</t>
  </si>
  <si>
    <t>MD DE NANCHOC</t>
  </si>
  <si>
    <t>061109</t>
  </si>
  <si>
    <t>MD DE NIEPOS</t>
  </si>
  <si>
    <t>061110</t>
  </si>
  <si>
    <t>MD DE SAN GREGORIO</t>
  </si>
  <si>
    <t>061111</t>
  </si>
  <si>
    <t>MD DE SAN SILVESTRE DE COCHAN</t>
  </si>
  <si>
    <t>061112</t>
  </si>
  <si>
    <t>MD DE TONGOD</t>
  </si>
  <si>
    <t>061113</t>
  </si>
  <si>
    <t>MD DE UNION AGUA BLANCA</t>
  </si>
  <si>
    <t>061201</t>
  </si>
  <si>
    <t>MP DE SAN PABLO</t>
  </si>
  <si>
    <t>061202</t>
  </si>
  <si>
    <t>MD DE SAN BERNARDINO</t>
  </si>
  <si>
    <t>061203</t>
  </si>
  <si>
    <t>MD DE SAN LUIS</t>
  </si>
  <si>
    <t>061204</t>
  </si>
  <si>
    <t>MD DE TUMBADEN</t>
  </si>
  <si>
    <t>061301</t>
  </si>
  <si>
    <t>MP DE SANTA CRUZ</t>
  </si>
  <si>
    <t>061302</t>
  </si>
  <si>
    <t>MD DE ANDABAMBA</t>
  </si>
  <si>
    <t>061303</t>
  </si>
  <si>
    <t>MD DE CATACHE</t>
  </si>
  <si>
    <t>061304</t>
  </si>
  <si>
    <t>MD DE CHANCAYBAÑOS</t>
  </si>
  <si>
    <t>061305</t>
  </si>
  <si>
    <t>MD DE LA ESPERANZA</t>
  </si>
  <si>
    <t>061306</t>
  </si>
  <si>
    <t>MD DE NINABAMBA</t>
  </si>
  <si>
    <t>061307</t>
  </si>
  <si>
    <t>MD DE PULAN</t>
  </si>
  <si>
    <t>061308</t>
  </si>
  <si>
    <t>MD DE SAUCEPAMPA</t>
  </si>
  <si>
    <t>061309</t>
  </si>
  <si>
    <t>MD DE SEXI</t>
  </si>
  <si>
    <t>061310</t>
  </si>
  <si>
    <t>MD DE UTICYACU</t>
  </si>
  <si>
    <t>061311</t>
  </si>
  <si>
    <t>MD DE YAUYUCAN</t>
  </si>
  <si>
    <t>070101</t>
  </si>
  <si>
    <t>MP DEL CALLAO</t>
  </si>
  <si>
    <t>070102</t>
  </si>
  <si>
    <t>070103</t>
  </si>
  <si>
    <t>MD DE CARMEN DE LA LEGUA REYNOSO</t>
  </si>
  <si>
    <t>070104</t>
  </si>
  <si>
    <t>MD DE LA PERLA</t>
  </si>
  <si>
    <t>070105</t>
  </si>
  <si>
    <t>MD DE LA PUNTA</t>
  </si>
  <si>
    <t>070106</t>
  </si>
  <si>
    <t>MD DE VENTANILLA</t>
  </si>
  <si>
    <t>080101</t>
  </si>
  <si>
    <t>MP DEL CUZCO</t>
  </si>
  <si>
    <t>080102</t>
  </si>
  <si>
    <t>MD DE CCORCA</t>
  </si>
  <si>
    <t>080103</t>
  </si>
  <si>
    <t>MD DE POROY</t>
  </si>
  <si>
    <t>080104</t>
  </si>
  <si>
    <t>080105</t>
  </si>
  <si>
    <t>MD DE SAN SEBASTIAN</t>
  </si>
  <si>
    <t>080106</t>
  </si>
  <si>
    <t>MD DE SANTIAGO</t>
  </si>
  <si>
    <t>080107</t>
  </si>
  <si>
    <t>MD DE SAYLLA</t>
  </si>
  <si>
    <t>080108</t>
  </si>
  <si>
    <t>MD DE WANCHAQ</t>
  </si>
  <si>
    <t>080201</t>
  </si>
  <si>
    <t>MP DE ACOMAYO</t>
  </si>
  <si>
    <t>080202</t>
  </si>
  <si>
    <t>MD DE ACOPIA</t>
  </si>
  <si>
    <t>080203</t>
  </si>
  <si>
    <t>MD DE ACOS</t>
  </si>
  <si>
    <t>080204</t>
  </si>
  <si>
    <t>MD DE MOSOC LLACTA</t>
  </si>
  <si>
    <t>080205</t>
  </si>
  <si>
    <t>MD DE POMACANCHI</t>
  </si>
  <si>
    <t>080206</t>
  </si>
  <si>
    <t>MD DE RONDOCAN</t>
  </si>
  <si>
    <t>080207</t>
  </si>
  <si>
    <t>MD DE SANGARARA</t>
  </si>
  <si>
    <t>080301</t>
  </si>
  <si>
    <t>MP DE ANTA</t>
  </si>
  <si>
    <t>080302</t>
  </si>
  <si>
    <t>MD DE ANCAHUASI</t>
  </si>
  <si>
    <t>080303</t>
  </si>
  <si>
    <t>MD DE CACHIMAYO</t>
  </si>
  <si>
    <t>080304</t>
  </si>
  <si>
    <t>MD DE CHINCHAYPUJIO</t>
  </si>
  <si>
    <t>080305</t>
  </si>
  <si>
    <t>MD DE HUAROCONDO</t>
  </si>
  <si>
    <t>080306</t>
  </si>
  <si>
    <t>MD DE LIMATAMBO</t>
  </si>
  <si>
    <t>080307</t>
  </si>
  <si>
    <t>MD DE MOLLEPATA</t>
  </si>
  <si>
    <t>080308</t>
  </si>
  <si>
    <t>MD DE PUCYURA</t>
  </si>
  <si>
    <t>080309</t>
  </si>
  <si>
    <t>MD DE ZURITE</t>
  </si>
  <si>
    <t>080401</t>
  </si>
  <si>
    <t>MP DE CALCA</t>
  </si>
  <si>
    <t>080402</t>
  </si>
  <si>
    <t>MD DE COYA</t>
  </si>
  <si>
    <t>080403</t>
  </si>
  <si>
    <t>MD DE LAMAY</t>
  </si>
  <si>
    <t>080404</t>
  </si>
  <si>
    <t>MD DE LARES</t>
  </si>
  <si>
    <t>080405</t>
  </si>
  <si>
    <t>MD DE PISAC</t>
  </si>
  <si>
    <t>080406</t>
  </si>
  <si>
    <t>MD DE SAN SALVADOR</t>
  </si>
  <si>
    <t>080407</t>
  </si>
  <si>
    <t>MD DE TARAY</t>
  </si>
  <si>
    <t>080408</t>
  </si>
  <si>
    <t>MD DE YANATILE</t>
  </si>
  <si>
    <t>080501</t>
  </si>
  <si>
    <t>MP DE CANAS - YANAOCA</t>
  </si>
  <si>
    <t>080502</t>
  </si>
  <si>
    <t>MD DE CHECCA</t>
  </si>
  <si>
    <t>080503</t>
  </si>
  <si>
    <t>MD DE KUNTURKANKI</t>
  </si>
  <si>
    <t>080504</t>
  </si>
  <si>
    <t>MD DE LANGUI</t>
  </si>
  <si>
    <t>080505</t>
  </si>
  <si>
    <t>MD DE LAYO</t>
  </si>
  <si>
    <t>080506</t>
  </si>
  <si>
    <t>080507</t>
  </si>
  <si>
    <t>MD DE QUEHUE</t>
  </si>
  <si>
    <t>080508</t>
  </si>
  <si>
    <t>MD DE TUPAC AMARU</t>
  </si>
  <si>
    <t>080601</t>
  </si>
  <si>
    <t>MP DE CANCHIS - SICUANI</t>
  </si>
  <si>
    <t>080602</t>
  </si>
  <si>
    <t>MD DE CHECACUPE</t>
  </si>
  <si>
    <t>080603</t>
  </si>
  <si>
    <t>MD DE COMBAPATA</t>
  </si>
  <si>
    <t>080604</t>
  </si>
  <si>
    <t>MD DE MARANGANI</t>
  </si>
  <si>
    <t>080605</t>
  </si>
  <si>
    <t>MD DE PITUMARCA</t>
  </si>
  <si>
    <t>080606</t>
  </si>
  <si>
    <t>MD DE SAN PABLO</t>
  </si>
  <si>
    <t>080607</t>
  </si>
  <si>
    <t>080608</t>
  </si>
  <si>
    <t>MD DE TINTA</t>
  </si>
  <si>
    <t>080701</t>
  </si>
  <si>
    <t>MP DE CHUMBIVILCAS - SANTO TOMAS</t>
  </si>
  <si>
    <t>080702</t>
  </si>
  <si>
    <t>MD DE CAPACMARCA</t>
  </si>
  <si>
    <t>080703</t>
  </si>
  <si>
    <t>MD DE CHAMACA</t>
  </si>
  <si>
    <t>080704</t>
  </si>
  <si>
    <t>MD DE COLQUEMARCA</t>
  </si>
  <si>
    <t>080705</t>
  </si>
  <si>
    <t>MD DE LIVITACA</t>
  </si>
  <si>
    <t>080706</t>
  </si>
  <si>
    <t>MD DE LLUSCO</t>
  </si>
  <si>
    <t>080707</t>
  </si>
  <si>
    <t>MD DE QUIÑOTA</t>
  </si>
  <si>
    <t>080708</t>
  </si>
  <si>
    <t>MD DE VELILLE</t>
  </si>
  <si>
    <t>080801</t>
  </si>
  <si>
    <t>MP DE ESPINAR</t>
  </si>
  <si>
    <t>080802</t>
  </si>
  <si>
    <t>MD DE CONDOROMA</t>
  </si>
  <si>
    <t>080803</t>
  </si>
  <si>
    <t>080804</t>
  </si>
  <si>
    <t>MD DE OCORURO</t>
  </si>
  <si>
    <t>080805</t>
  </si>
  <si>
    <t>MD DE PALLPATA</t>
  </si>
  <si>
    <t>080806</t>
  </si>
  <si>
    <t>MD DE PICHIGUA</t>
  </si>
  <si>
    <t>080807</t>
  </si>
  <si>
    <t>MD DE SUYCKUTAMBO</t>
  </si>
  <si>
    <t>080808</t>
  </si>
  <si>
    <t>MD DE ALTO PICHIGUA</t>
  </si>
  <si>
    <t>080901</t>
  </si>
  <si>
    <t>MP DE LA CONVENCION - SANTA ANA</t>
  </si>
  <si>
    <t>080902</t>
  </si>
  <si>
    <t>MD DE ECHARATE</t>
  </si>
  <si>
    <t>080903</t>
  </si>
  <si>
    <t>MD DE HUAYOPATA</t>
  </si>
  <si>
    <t>080904</t>
  </si>
  <si>
    <t>MD DE MARANURA</t>
  </si>
  <si>
    <t>080905</t>
  </si>
  <si>
    <t>080906</t>
  </si>
  <si>
    <t>MD DE QUELLOUNO</t>
  </si>
  <si>
    <t>080907</t>
  </si>
  <si>
    <t>MD DE QUIMBIRI</t>
  </si>
  <si>
    <t>080908</t>
  </si>
  <si>
    <t>MD DE SANTA TERESA</t>
  </si>
  <si>
    <t>080909</t>
  </si>
  <si>
    <t>080910</t>
  </si>
  <si>
    <t>MD DE PICHARI</t>
  </si>
  <si>
    <t>081001</t>
  </si>
  <si>
    <t>MP DE PARURO</t>
  </si>
  <si>
    <t>081002</t>
  </si>
  <si>
    <t>MD DE ACCHA</t>
  </si>
  <si>
    <t>081003</t>
  </si>
  <si>
    <t>MD DE CCAPI</t>
  </si>
  <si>
    <t>081004</t>
  </si>
  <si>
    <t>MD DE COLCHA</t>
  </si>
  <si>
    <t>081005</t>
  </si>
  <si>
    <t>MD DE HUANOQUITE</t>
  </si>
  <si>
    <t>081006</t>
  </si>
  <si>
    <t>MD DE OMACHA</t>
  </si>
  <si>
    <t>081007</t>
  </si>
  <si>
    <t>MD DE PACCARITAMBO</t>
  </si>
  <si>
    <t>081008</t>
  </si>
  <si>
    <t>MD DE PILLPINTO</t>
  </si>
  <si>
    <t>081009</t>
  </si>
  <si>
    <t>MD DE YAURISQUE</t>
  </si>
  <si>
    <t>081101</t>
  </si>
  <si>
    <t>MP DE PAUCARTAMBO</t>
  </si>
  <si>
    <t>081102</t>
  </si>
  <si>
    <t>MD DE CAICAY</t>
  </si>
  <si>
    <t>081103</t>
  </si>
  <si>
    <t>MD DE CHALLABAMBA</t>
  </si>
  <si>
    <t>081104</t>
  </si>
  <si>
    <t>MD DE COLQUEPATA</t>
  </si>
  <si>
    <t>081105</t>
  </si>
  <si>
    <t>MD DE HUANCARANI</t>
  </si>
  <si>
    <t>081106</t>
  </si>
  <si>
    <t>MD DE KOSÑIPATA</t>
  </si>
  <si>
    <t>081201</t>
  </si>
  <si>
    <t>MP DE QUISPICANCHIS - URCOS</t>
  </si>
  <si>
    <t>081202</t>
  </si>
  <si>
    <t>MD DE ANDAHUAYLILLAS</t>
  </si>
  <si>
    <t>081203</t>
  </si>
  <si>
    <t>MD DE CAMANTI</t>
  </si>
  <si>
    <t>081204</t>
  </si>
  <si>
    <t>MD DE CCARHUAYO</t>
  </si>
  <si>
    <t>081205</t>
  </si>
  <si>
    <t>MD DE CCATCA</t>
  </si>
  <si>
    <t>081206</t>
  </si>
  <si>
    <t>MD DE CUSIPATA</t>
  </si>
  <si>
    <t>081207</t>
  </si>
  <si>
    <t>MD DE HUARO</t>
  </si>
  <si>
    <t>081208</t>
  </si>
  <si>
    <t>081209</t>
  </si>
  <si>
    <t>MD DE MARCAPATA</t>
  </si>
  <si>
    <t>081210</t>
  </si>
  <si>
    <t>MD DE OCONGATE</t>
  </si>
  <si>
    <t>081211</t>
  </si>
  <si>
    <t>081212</t>
  </si>
  <si>
    <t>MD DE QUIQUIJANA</t>
  </si>
  <si>
    <t>081301</t>
  </si>
  <si>
    <t>MP DE URUBAMBA</t>
  </si>
  <si>
    <t>081302</t>
  </si>
  <si>
    <t>MD DE CHINCHERO</t>
  </si>
  <si>
    <t>081303</t>
  </si>
  <si>
    <t>081304</t>
  </si>
  <si>
    <t>MD DE MACHUPICCHU</t>
  </si>
  <si>
    <t>081305</t>
  </si>
  <si>
    <t>MD DE MARAS</t>
  </si>
  <si>
    <t>081306</t>
  </si>
  <si>
    <t>MD DE OLLANTAYTAMBO</t>
  </si>
  <si>
    <t>081307</t>
  </si>
  <si>
    <t>MD DE YUCAY</t>
  </si>
  <si>
    <t>090101</t>
  </si>
  <si>
    <t>MP DE HUANCAVELICA</t>
  </si>
  <si>
    <t>090102</t>
  </si>
  <si>
    <t>MD DE ACOBAMBILLA</t>
  </si>
  <si>
    <t>090103</t>
  </si>
  <si>
    <t>MD DE ACORIA</t>
  </si>
  <si>
    <t>090104</t>
  </si>
  <si>
    <t>MD DE CONAYCA</t>
  </si>
  <si>
    <t>090105</t>
  </si>
  <si>
    <t>MD DE CUENCA</t>
  </si>
  <si>
    <t>090106</t>
  </si>
  <si>
    <t>MD DE HUACHOCOLPA</t>
  </si>
  <si>
    <t>090107</t>
  </si>
  <si>
    <t>MD DE HUAYLLAHUARA</t>
  </si>
  <si>
    <t>090108</t>
  </si>
  <si>
    <t>MD DE IZCUCHACA</t>
  </si>
  <si>
    <t>090109</t>
  </si>
  <si>
    <t>MD DE LARIA</t>
  </si>
  <si>
    <t>090110</t>
  </si>
  <si>
    <t>MD DE MANTA</t>
  </si>
  <si>
    <t>090111</t>
  </si>
  <si>
    <t>MD DE MARISCAL CÁCERES</t>
  </si>
  <si>
    <t>090112</t>
  </si>
  <si>
    <t>MD DE MOYA</t>
  </si>
  <si>
    <t>090113</t>
  </si>
  <si>
    <t>MD DE NUEVO OCCORO</t>
  </si>
  <si>
    <t>090114</t>
  </si>
  <si>
    <t>MD DE PALCA</t>
  </si>
  <si>
    <t>090115</t>
  </si>
  <si>
    <t>MD DE PILCHACA</t>
  </si>
  <si>
    <t>090116</t>
  </si>
  <si>
    <t>MD DE VILCA</t>
  </si>
  <si>
    <t>090117</t>
  </si>
  <si>
    <t>MD DE YAULI</t>
  </si>
  <si>
    <t>090118</t>
  </si>
  <si>
    <t>MD DE ASCENSION</t>
  </si>
  <si>
    <t>090119</t>
  </si>
  <si>
    <t>MD DE HUANDO</t>
  </si>
  <si>
    <t>090201</t>
  </si>
  <si>
    <t>MP DE ACOBAMBA</t>
  </si>
  <si>
    <t>090202</t>
  </si>
  <si>
    <t>090203</t>
  </si>
  <si>
    <t>090204</t>
  </si>
  <si>
    <t>MD DE CAJA</t>
  </si>
  <si>
    <t>090205</t>
  </si>
  <si>
    <t>MD DE MARCAS</t>
  </si>
  <si>
    <t>090206</t>
  </si>
  <si>
    <t>MD DE PAUCARA</t>
  </si>
  <si>
    <t>090207</t>
  </si>
  <si>
    <t>090208</t>
  </si>
  <si>
    <t>MD DE ROSARIO</t>
  </si>
  <si>
    <t>090301</t>
  </si>
  <si>
    <t>MP DE ANGARAES - LIRCAY</t>
  </si>
  <si>
    <t>090302</t>
  </si>
  <si>
    <t>MD DE ANCHONGA</t>
  </si>
  <si>
    <t>090303</t>
  </si>
  <si>
    <t>MD DE CALLANMARCA</t>
  </si>
  <si>
    <t>090304</t>
  </si>
  <si>
    <t>MD DE CCOCHACCASA</t>
  </si>
  <si>
    <t>090305</t>
  </si>
  <si>
    <t>MD DE CHINCHO</t>
  </si>
  <si>
    <t>090306</t>
  </si>
  <si>
    <t>MD DE CONGALLA</t>
  </si>
  <si>
    <t>090307</t>
  </si>
  <si>
    <t>MD DE HUANCA HUANCA</t>
  </si>
  <si>
    <t>090308</t>
  </si>
  <si>
    <t>MD DE HUAYLLAY GRANDE</t>
  </si>
  <si>
    <t>090309</t>
  </si>
  <si>
    <t>MD DE JULCAMARCA</t>
  </si>
  <si>
    <t>090310</t>
  </si>
  <si>
    <t>MD DE SAN ANTONIO DE ANTAPARCO</t>
  </si>
  <si>
    <t>090311</t>
  </si>
  <si>
    <t>MD DE SANTO TOMAS DE PATA</t>
  </si>
  <si>
    <t>090312</t>
  </si>
  <si>
    <t>MD DE SECCLLA</t>
  </si>
  <si>
    <t>090401</t>
  </si>
  <si>
    <t>MP DE CASTROVIRREYNA</t>
  </si>
  <si>
    <t>090402</t>
  </si>
  <si>
    <t>MD DE ARMA</t>
  </si>
  <si>
    <t>090403</t>
  </si>
  <si>
    <t>MD DE AURAHUA</t>
  </si>
  <si>
    <t>090404</t>
  </si>
  <si>
    <t>MD DE CAPILLAS</t>
  </si>
  <si>
    <t>090405</t>
  </si>
  <si>
    <t>MD DE CHUPAMARCA</t>
  </si>
  <si>
    <t>090406</t>
  </si>
  <si>
    <t>MD DE COCAS</t>
  </si>
  <si>
    <t>090407</t>
  </si>
  <si>
    <t>MD DE HUACHOS</t>
  </si>
  <si>
    <t>090408</t>
  </si>
  <si>
    <t>MD DE HUAMATAMBO</t>
  </si>
  <si>
    <t>090409</t>
  </si>
  <si>
    <t>MD DE MOLLEPAMPA</t>
  </si>
  <si>
    <t>090410</t>
  </si>
  <si>
    <t>090411</t>
  </si>
  <si>
    <t>MD DE SANTA ANA</t>
  </si>
  <si>
    <t>090412</t>
  </si>
  <si>
    <t>MD DE TANTARA</t>
  </si>
  <si>
    <t>090413</t>
  </si>
  <si>
    <t>MD DE TICRAPO</t>
  </si>
  <si>
    <t>090501</t>
  </si>
  <si>
    <t>MP DE CHURCAMPA</t>
  </si>
  <si>
    <t>090502</t>
  </si>
  <si>
    <t>090503</t>
  </si>
  <si>
    <t>MD DE CHINCHIHUASI</t>
  </si>
  <si>
    <t>090504</t>
  </si>
  <si>
    <t>MD DE EL CARMEN</t>
  </si>
  <si>
    <t>090505</t>
  </si>
  <si>
    <t>090506</t>
  </si>
  <si>
    <t>MD DE LOCROJA</t>
  </si>
  <si>
    <t>090507</t>
  </si>
  <si>
    <t>MD DE PAUCARBAMBA</t>
  </si>
  <si>
    <t>090508</t>
  </si>
  <si>
    <t>MD DE SAN MIGUEL DE MAYOCC</t>
  </si>
  <si>
    <t>090509</t>
  </si>
  <si>
    <t>MD DE SAN PEDRO DE CORIS</t>
  </si>
  <si>
    <t>090510</t>
  </si>
  <si>
    <t>MD DE PACHAMARCA</t>
  </si>
  <si>
    <t>090601</t>
  </si>
  <si>
    <t>MP DE HUAYTARA</t>
  </si>
  <si>
    <t>090602</t>
  </si>
  <si>
    <t>MD DE AYAVI</t>
  </si>
  <si>
    <t>090603</t>
  </si>
  <si>
    <t>MD DE CORDOVA</t>
  </si>
  <si>
    <t>090604</t>
  </si>
  <si>
    <t>MD DE HUAYACUNDO ARMA</t>
  </si>
  <si>
    <t>090605</t>
  </si>
  <si>
    <t>MD DE LARAMARCA</t>
  </si>
  <si>
    <t>090606</t>
  </si>
  <si>
    <t>MD DE OCOYO</t>
  </si>
  <si>
    <t>090607</t>
  </si>
  <si>
    <t>MD DE PILPICHACA</t>
  </si>
  <si>
    <t>090608</t>
  </si>
  <si>
    <t>MD DE QUERCO</t>
  </si>
  <si>
    <t>090609</t>
  </si>
  <si>
    <t>MD DE QUITO ARMA</t>
  </si>
  <si>
    <t>090610</t>
  </si>
  <si>
    <t>MD DE SAN ANTONIO DE CUSICANCHA</t>
  </si>
  <si>
    <t>090611</t>
  </si>
  <si>
    <t>MD DE SAN FRANCISCO DE SANGAYAICO</t>
  </si>
  <si>
    <t>090612</t>
  </si>
  <si>
    <t>MD SAN ISIDRO</t>
  </si>
  <si>
    <t>090613</t>
  </si>
  <si>
    <t>MD DE SANTIAGO DE CHOCORVOS</t>
  </si>
  <si>
    <t>090614</t>
  </si>
  <si>
    <t>MD DE SANTIAGO DE QUIRAHUARA</t>
  </si>
  <si>
    <t>090615</t>
  </si>
  <si>
    <t>MD DE SANTO DOMINGO DE CAPILLAS</t>
  </si>
  <si>
    <t>090616</t>
  </si>
  <si>
    <t>090701</t>
  </si>
  <si>
    <t>MP DE TAYACAJA - PAMPAS</t>
  </si>
  <si>
    <t>090702</t>
  </si>
  <si>
    <t>MD DE ACOSTAMBO</t>
  </si>
  <si>
    <t>090703</t>
  </si>
  <si>
    <t>MD DE ACRAQUIA</t>
  </si>
  <si>
    <t>090704</t>
  </si>
  <si>
    <t>MD DE AHUAYCHA</t>
  </si>
  <si>
    <t>090705</t>
  </si>
  <si>
    <t>090706</t>
  </si>
  <si>
    <t>MD DANIEL HERNANDEZ</t>
  </si>
  <si>
    <t>090707</t>
  </si>
  <si>
    <t>090709</t>
  </si>
  <si>
    <t>MD DE HUARIBAMBA</t>
  </si>
  <si>
    <t>090710</t>
  </si>
  <si>
    <t>MD DE ÑAHUIMPUQUIO</t>
  </si>
  <si>
    <t>090711</t>
  </si>
  <si>
    <t>MD DE PAZOS</t>
  </si>
  <si>
    <t>090713</t>
  </si>
  <si>
    <t>MD DE QUISHUAR</t>
  </si>
  <si>
    <t>090714</t>
  </si>
  <si>
    <t>MD DE SALCABAMBA</t>
  </si>
  <si>
    <t>090715</t>
  </si>
  <si>
    <t>MD DE SALCAHUASI</t>
  </si>
  <si>
    <t>090716</t>
  </si>
  <si>
    <t>MD DE SAN MARCOS ROCCHAC</t>
  </si>
  <si>
    <t>090717</t>
  </si>
  <si>
    <t>MD DE SURCUBAMBA</t>
  </si>
  <si>
    <t>090718</t>
  </si>
  <si>
    <t>MD DE TINTAY PUNCU</t>
  </si>
  <si>
    <t>100101</t>
  </si>
  <si>
    <t>HUÁNUCO</t>
  </si>
  <si>
    <t>MP DE HUANUCO</t>
  </si>
  <si>
    <t>100102</t>
  </si>
  <si>
    <t>MD DE AMARILIS</t>
  </si>
  <si>
    <t>100103</t>
  </si>
  <si>
    <t>MD DE CHINCHAO</t>
  </si>
  <si>
    <t>100104</t>
  </si>
  <si>
    <t>MD DE CHURUBAMBA</t>
  </si>
  <si>
    <t>100105</t>
  </si>
  <si>
    <t>MD DE MARGOS</t>
  </si>
  <si>
    <t>100106</t>
  </si>
  <si>
    <t>MD DE QUISQUI</t>
  </si>
  <si>
    <t>100107</t>
  </si>
  <si>
    <t>MD DE SAN FRANCISCO DE CAYRAN</t>
  </si>
  <si>
    <t>100108</t>
  </si>
  <si>
    <t>MD DE SAN PEDRO DE CHAULAN</t>
  </si>
  <si>
    <t>100109</t>
  </si>
  <si>
    <t>MD DE SANTA MARIA DEL VALLE</t>
  </si>
  <si>
    <t>100110</t>
  </si>
  <si>
    <t>MD DE YARUMAYO</t>
  </si>
  <si>
    <t>100111</t>
  </si>
  <si>
    <t>MD DE PILLCO MARCA</t>
  </si>
  <si>
    <t>100201</t>
  </si>
  <si>
    <t>MP DE AMBO</t>
  </si>
  <si>
    <t>100202</t>
  </si>
  <si>
    <t>MD DE CAYNA</t>
  </si>
  <si>
    <t>100203</t>
  </si>
  <si>
    <t>MD DE COLPAS</t>
  </si>
  <si>
    <t>100204</t>
  </si>
  <si>
    <t>MD DE CONCHAMARCA</t>
  </si>
  <si>
    <t>100205</t>
  </si>
  <si>
    <t>MD DE HUACAR</t>
  </si>
  <si>
    <t>100206</t>
  </si>
  <si>
    <t>MD DE SAN FRANCISCO</t>
  </si>
  <si>
    <t>100207</t>
  </si>
  <si>
    <t>MD DE SAN RAFAEL</t>
  </si>
  <si>
    <t>100208</t>
  </si>
  <si>
    <t>MD DE TOMAY KICHWA</t>
  </si>
  <si>
    <t>100301</t>
  </si>
  <si>
    <t>MP DE DOS DE MAYO - LA UNION</t>
  </si>
  <si>
    <t>100307</t>
  </si>
  <si>
    <t>MD DE CHUQUIS</t>
  </si>
  <si>
    <t>100311</t>
  </si>
  <si>
    <t>MD DE MARIAS</t>
  </si>
  <si>
    <t>100313</t>
  </si>
  <si>
    <t>MD DE PACHAS</t>
  </si>
  <si>
    <t>100316</t>
  </si>
  <si>
    <t>MD DE QUIVILLA</t>
  </si>
  <si>
    <t>100317</t>
  </si>
  <si>
    <t>MD DE RIPAN</t>
  </si>
  <si>
    <t>100321</t>
  </si>
  <si>
    <t>MD DE SHUNQUI</t>
  </si>
  <si>
    <t>100322</t>
  </si>
  <si>
    <t>MD DE SILLAPATA</t>
  </si>
  <si>
    <t>100323</t>
  </si>
  <si>
    <t>MD DE YANAS</t>
  </si>
  <si>
    <t>100401</t>
  </si>
  <si>
    <t>MP DE HUACAYBAMBA</t>
  </si>
  <si>
    <t>100402</t>
  </si>
  <si>
    <t>MD DE CANCHABAMBA</t>
  </si>
  <si>
    <t>100403</t>
  </si>
  <si>
    <t>100404</t>
  </si>
  <si>
    <t>MD DE PINRA</t>
  </si>
  <si>
    <t>100501</t>
  </si>
  <si>
    <t>MP DE HUAMALIES - LLATA</t>
  </si>
  <si>
    <t>100502</t>
  </si>
  <si>
    <t>MD DE ARANCAY</t>
  </si>
  <si>
    <t>100503</t>
  </si>
  <si>
    <t>MD DE CHAVIN DE PARIARCA</t>
  </si>
  <si>
    <t>100504</t>
  </si>
  <si>
    <t>MD DE JACAS GRANDE</t>
  </si>
  <si>
    <t>100505</t>
  </si>
  <si>
    <t>MD DE JIRCAN</t>
  </si>
  <si>
    <t>100506</t>
  </si>
  <si>
    <t>100507</t>
  </si>
  <si>
    <t>MD DE MONZON</t>
  </si>
  <si>
    <t>100508</t>
  </si>
  <si>
    <t>MD DE PUNCHAO</t>
  </si>
  <si>
    <t>100509</t>
  </si>
  <si>
    <t>MD DE PUÑOS</t>
  </si>
  <si>
    <t>100510</t>
  </si>
  <si>
    <t>MD DE SINGA</t>
  </si>
  <si>
    <t>100511</t>
  </si>
  <si>
    <t>MD DE TANTAMAYO</t>
  </si>
  <si>
    <t>100601</t>
  </si>
  <si>
    <t>MP DE LEONCIO PRADO - RUPA RUPA</t>
  </si>
  <si>
    <t>100602</t>
  </si>
  <si>
    <t>MD DE DANIEL ALOMIA ROBLES</t>
  </si>
  <si>
    <t>100603</t>
  </si>
  <si>
    <t>MD DE HERMILIO VALDIZAN</t>
  </si>
  <si>
    <t>100604</t>
  </si>
  <si>
    <t>MD DE CRESPO Y CASTILLO</t>
  </si>
  <si>
    <t>100605</t>
  </si>
  <si>
    <t>MD DE LUYANDO</t>
  </si>
  <si>
    <t>100606</t>
  </si>
  <si>
    <t>MD DE MARIANO DAMASO BERAUN</t>
  </si>
  <si>
    <t>100701</t>
  </si>
  <si>
    <t>MP DE MARAÑON - HUACRACHUCO</t>
  </si>
  <si>
    <t>100702</t>
  </si>
  <si>
    <t>MD DE CHOLON</t>
  </si>
  <si>
    <t>100703</t>
  </si>
  <si>
    <t>MD DE SAN BUENAVENTURA</t>
  </si>
  <si>
    <t>100801</t>
  </si>
  <si>
    <t>MP DE PACHITEA - PANAO</t>
  </si>
  <si>
    <t>100802</t>
  </si>
  <si>
    <t>MD DE CHAGLLA</t>
  </si>
  <si>
    <t>100803</t>
  </si>
  <si>
    <t>MD DE MOLINOS</t>
  </si>
  <si>
    <t>100804</t>
  </si>
  <si>
    <t>MD DE UMARI</t>
  </si>
  <si>
    <t>100901</t>
  </si>
  <si>
    <t>MP DE PUERTO INCA</t>
  </si>
  <si>
    <t>100902</t>
  </si>
  <si>
    <t>MD DE CODO DE POZUZO</t>
  </si>
  <si>
    <t>100903</t>
  </si>
  <si>
    <t>MD DE HONORIA</t>
  </si>
  <si>
    <t>100904</t>
  </si>
  <si>
    <t>MD DE TOURNAVISTA</t>
  </si>
  <si>
    <t>100905</t>
  </si>
  <si>
    <t>MD DE YUYAPICHIS</t>
  </si>
  <si>
    <t>101001</t>
  </si>
  <si>
    <t>MP DE LAURICOCHA - JESUS</t>
  </si>
  <si>
    <t>101002</t>
  </si>
  <si>
    <t>MD DE BAÑOS</t>
  </si>
  <si>
    <t>101003</t>
  </si>
  <si>
    <t>MD DE JIVIA</t>
  </si>
  <si>
    <t>101004</t>
  </si>
  <si>
    <t>MD DE QUEROPALCA</t>
  </si>
  <si>
    <t>101005</t>
  </si>
  <si>
    <t>MD DE RONDOS</t>
  </si>
  <si>
    <t>101006</t>
  </si>
  <si>
    <t>MD DE SAN FRANCISCO DE ASIS</t>
  </si>
  <si>
    <t>101007</t>
  </si>
  <si>
    <t>MD DE SAN MIGUEL DE CAURI</t>
  </si>
  <si>
    <t>101101</t>
  </si>
  <si>
    <t>MP DE YAROWILCA - CHAVINILLO</t>
  </si>
  <si>
    <t>101102</t>
  </si>
  <si>
    <t>MD DE CAHUAC</t>
  </si>
  <si>
    <t>101103</t>
  </si>
  <si>
    <t>MD DE CHACABAMBA</t>
  </si>
  <si>
    <t>101104</t>
  </si>
  <si>
    <t>MD DE APARICIO POMARES</t>
  </si>
  <si>
    <t>101105</t>
  </si>
  <si>
    <t>MD DE JACAS CHICO</t>
  </si>
  <si>
    <t>101106</t>
  </si>
  <si>
    <t>MD DE OBAS</t>
  </si>
  <si>
    <t>101107</t>
  </si>
  <si>
    <t>101108</t>
  </si>
  <si>
    <t>MD DE CHORAS</t>
  </si>
  <si>
    <t>110101</t>
  </si>
  <si>
    <t>MP DE ICA</t>
  </si>
  <si>
    <t>110102</t>
  </si>
  <si>
    <t>MD DE TINGUIÑA</t>
  </si>
  <si>
    <t>110103</t>
  </si>
  <si>
    <t>MD DE LOS AQUIJES</t>
  </si>
  <si>
    <t>110104</t>
  </si>
  <si>
    <t>MD DE OCUCAJE</t>
  </si>
  <si>
    <t>110105</t>
  </si>
  <si>
    <t>MD DE PACHACUTEC</t>
  </si>
  <si>
    <t>110106</t>
  </si>
  <si>
    <t>MD DE PARCONA</t>
  </si>
  <si>
    <t>110107</t>
  </si>
  <si>
    <t>MD DE PUEBLO NUEVO</t>
  </si>
  <si>
    <t>110108</t>
  </si>
  <si>
    <t>MD DE SALAS</t>
  </si>
  <si>
    <t>110109</t>
  </si>
  <si>
    <t>MD DE SAN JOSE DE LOS MOLINOS</t>
  </si>
  <si>
    <t>110110</t>
  </si>
  <si>
    <t>110111</t>
  </si>
  <si>
    <t>110112</t>
  </si>
  <si>
    <t>MD DE SUBTANJALLA</t>
  </si>
  <si>
    <t>110113</t>
  </si>
  <si>
    <t>MD DE TATE</t>
  </si>
  <si>
    <t>110114</t>
  </si>
  <si>
    <t>MD DE YAUCA DEL ROSARIO</t>
  </si>
  <si>
    <t>110201</t>
  </si>
  <si>
    <t>MP DE CHINCHA - CHINCHA ALTA</t>
  </si>
  <si>
    <t>110202</t>
  </si>
  <si>
    <t>MD DE ALTO LARAN</t>
  </si>
  <si>
    <t>110203</t>
  </si>
  <si>
    <t>MD DE CHAVIN</t>
  </si>
  <si>
    <t>110204</t>
  </si>
  <si>
    <t>MD DE CHINCHA BAJA</t>
  </si>
  <si>
    <t>110205</t>
  </si>
  <si>
    <t>110206</t>
  </si>
  <si>
    <t>MD DE GROCIO PRADO</t>
  </si>
  <si>
    <t>110207</t>
  </si>
  <si>
    <t>110208</t>
  </si>
  <si>
    <t>MD DE SAN JUAN DE YANAC</t>
  </si>
  <si>
    <t>110209</t>
  </si>
  <si>
    <t>MD DE SAN PEDRO DE HUACARPANA</t>
  </si>
  <si>
    <t>110210</t>
  </si>
  <si>
    <t>MD DE SUNAMPE</t>
  </si>
  <si>
    <t>110211</t>
  </si>
  <si>
    <t>MD DE TAMBO DE MORA</t>
  </si>
  <si>
    <t>110301</t>
  </si>
  <si>
    <t>MP DE NAZCA</t>
  </si>
  <si>
    <t>110302</t>
  </si>
  <si>
    <t>MD DE CHANGUILLO</t>
  </si>
  <si>
    <t>110303</t>
  </si>
  <si>
    <t>MD DE EL INGENIO</t>
  </si>
  <si>
    <t>110304</t>
  </si>
  <si>
    <t>MD DE MARCONA</t>
  </si>
  <si>
    <t>110305</t>
  </si>
  <si>
    <t>110401</t>
  </si>
  <si>
    <t>MP DE PALPA</t>
  </si>
  <si>
    <t>110402</t>
  </si>
  <si>
    <t>MD DE LLIPATA</t>
  </si>
  <si>
    <t>110403</t>
  </si>
  <si>
    <t>110404</t>
  </si>
  <si>
    <t>110405</t>
  </si>
  <si>
    <t>MD DE TIBILLO</t>
  </si>
  <si>
    <t>110501</t>
  </si>
  <si>
    <t>MP DE PISCO</t>
  </si>
  <si>
    <t>110502</t>
  </si>
  <si>
    <t>MD DE HUANCANO</t>
  </si>
  <si>
    <t>110503</t>
  </si>
  <si>
    <t>MD DE HUMAY</t>
  </si>
  <si>
    <t>110504</t>
  </si>
  <si>
    <t>110505</t>
  </si>
  <si>
    <t>MD DE PARACAS</t>
  </si>
  <si>
    <t>110506</t>
  </si>
  <si>
    <t>MD DE SAN ANDRES</t>
  </si>
  <si>
    <t>110507</t>
  </si>
  <si>
    <t>MD DE SAN CLEMENTE</t>
  </si>
  <si>
    <t>110508</t>
  </si>
  <si>
    <t>MD DE TUPAC AMARU INCA</t>
  </si>
  <si>
    <t>120101</t>
  </si>
  <si>
    <t>JUNÍN</t>
  </si>
  <si>
    <t>MP DE HUANCAYO</t>
  </si>
  <si>
    <t>120104</t>
  </si>
  <si>
    <t>MD DE CARHUACALLANGA</t>
  </si>
  <si>
    <t>120105</t>
  </si>
  <si>
    <t>MD DE CHACAPAMPA</t>
  </si>
  <si>
    <t>120106</t>
  </si>
  <si>
    <t>MD DE CHICCHE</t>
  </si>
  <si>
    <t>120107</t>
  </si>
  <si>
    <t>MD DE CHILCA</t>
  </si>
  <si>
    <t>120108</t>
  </si>
  <si>
    <t>MD DE CHONGOS ALTO</t>
  </si>
  <si>
    <t>120111</t>
  </si>
  <si>
    <t>MD DE CHUPURO</t>
  </si>
  <si>
    <t>120112</t>
  </si>
  <si>
    <t>120113</t>
  </si>
  <si>
    <t>MD DE CULLHUAS</t>
  </si>
  <si>
    <t>120114</t>
  </si>
  <si>
    <t>MD DE EL TAMBO</t>
  </si>
  <si>
    <t>120116</t>
  </si>
  <si>
    <t>MD DE HUACRAPUQUIO</t>
  </si>
  <si>
    <t>120117</t>
  </si>
  <si>
    <t>MD DE HUALHUAS</t>
  </si>
  <si>
    <t>120119</t>
  </si>
  <si>
    <t>MD DE HUANCAN</t>
  </si>
  <si>
    <t>120120</t>
  </si>
  <si>
    <t>MD DE HUASICANCHA</t>
  </si>
  <si>
    <t>120121</t>
  </si>
  <si>
    <t>MD DE HUAYUCACHI</t>
  </si>
  <si>
    <t>120122</t>
  </si>
  <si>
    <t>MD DE INGENIO</t>
  </si>
  <si>
    <t>120124</t>
  </si>
  <si>
    <t>120125</t>
  </si>
  <si>
    <t>MD DE PILCOMAYO</t>
  </si>
  <si>
    <t>120126</t>
  </si>
  <si>
    <t>120127</t>
  </si>
  <si>
    <t>MD DE QUICHUAY</t>
  </si>
  <si>
    <t>120128</t>
  </si>
  <si>
    <t>MD DE QUILCAS</t>
  </si>
  <si>
    <t>120129</t>
  </si>
  <si>
    <t>MD DE SAN AGUSTIN</t>
  </si>
  <si>
    <t>120130</t>
  </si>
  <si>
    <t>MD DE SAN JERONIMO DE TUNAN</t>
  </si>
  <si>
    <t>120132</t>
  </si>
  <si>
    <t>MD DE SAÑO</t>
  </si>
  <si>
    <t>120133</t>
  </si>
  <si>
    <t>MD DE SAPALLANGA</t>
  </si>
  <si>
    <t>120134</t>
  </si>
  <si>
    <t>MD DE SICAYA</t>
  </si>
  <si>
    <t>120135</t>
  </si>
  <si>
    <t>MD DE SANTO DOMINGO DE ACOBAMBA</t>
  </si>
  <si>
    <t>120136</t>
  </si>
  <si>
    <t>MD DE VIQUES</t>
  </si>
  <si>
    <t>120201</t>
  </si>
  <si>
    <t>MP DE CONCEPCION</t>
  </si>
  <si>
    <t>120202</t>
  </si>
  <si>
    <t>120203</t>
  </si>
  <si>
    <t>MD DE ANDAMARCA</t>
  </si>
  <si>
    <t>120204</t>
  </si>
  <si>
    <t>MD DE CHAMBARA</t>
  </si>
  <si>
    <t>120205</t>
  </si>
  <si>
    <t>120206</t>
  </si>
  <si>
    <t>MD DE COMAS</t>
  </si>
  <si>
    <t>120207</t>
  </si>
  <si>
    <t>MD DE HEROINAS TOLEDO</t>
  </si>
  <si>
    <t>120208</t>
  </si>
  <si>
    <t>MD DE MANZANARES</t>
  </si>
  <si>
    <t>120209</t>
  </si>
  <si>
    <t>120210</t>
  </si>
  <si>
    <t>MD DE MATAHUASI</t>
  </si>
  <si>
    <t>120211</t>
  </si>
  <si>
    <t>MD DE MITO</t>
  </si>
  <si>
    <t>120212</t>
  </si>
  <si>
    <t>MD DE NUEVE DE JULIO</t>
  </si>
  <si>
    <t>120213</t>
  </si>
  <si>
    <t>MD DE ORCOTUNA</t>
  </si>
  <si>
    <t>120214</t>
  </si>
  <si>
    <t>MD DE SAN JOSE DE QUERO</t>
  </si>
  <si>
    <t>120215</t>
  </si>
  <si>
    <t>MD DE SANTA ROSA DE OCOPA</t>
  </si>
  <si>
    <t>120301</t>
  </si>
  <si>
    <t>MP DE CHANCHAMAYO</t>
  </si>
  <si>
    <t>120302</t>
  </si>
  <si>
    <t>MD DE PERENE</t>
  </si>
  <si>
    <t>120303</t>
  </si>
  <si>
    <t>MD DE PICHANAQUI</t>
  </si>
  <si>
    <t>120304</t>
  </si>
  <si>
    <t>MD DE SAN LUIS DE SHUARO</t>
  </si>
  <si>
    <t>120305</t>
  </si>
  <si>
    <t>MD DE SAN RAMON</t>
  </si>
  <si>
    <t>120306</t>
  </si>
  <si>
    <t>MD DE VITOC</t>
  </si>
  <si>
    <t>120401</t>
  </si>
  <si>
    <t>MP DE JAUJA</t>
  </si>
  <si>
    <t>120402</t>
  </si>
  <si>
    <t>MD DE ACOLLA</t>
  </si>
  <si>
    <t>120403</t>
  </si>
  <si>
    <t>MD DE APATA</t>
  </si>
  <si>
    <t>120404</t>
  </si>
  <si>
    <t>MD DE ATAURA</t>
  </si>
  <si>
    <t>120405</t>
  </si>
  <si>
    <t>MD DE CANCHAYLLO</t>
  </si>
  <si>
    <t>120406</t>
  </si>
  <si>
    <t>MD DE CURICACA</t>
  </si>
  <si>
    <t>120407</t>
  </si>
  <si>
    <t>MD DE EL MANTARO</t>
  </si>
  <si>
    <t>120408</t>
  </si>
  <si>
    <t>MD DE HUAMALI</t>
  </si>
  <si>
    <t>120409</t>
  </si>
  <si>
    <t>MD DE HUARIPAMPA</t>
  </si>
  <si>
    <t>120410</t>
  </si>
  <si>
    <t>MD DE HUERTAS</t>
  </si>
  <si>
    <t>120411</t>
  </si>
  <si>
    <t>MD DE JANJAILLO</t>
  </si>
  <si>
    <t>120412</t>
  </si>
  <si>
    <t>MD DE JULCAN</t>
  </si>
  <si>
    <t>120413</t>
  </si>
  <si>
    <t>MD DE LEONOR ORDO¥EZ</t>
  </si>
  <si>
    <t>120414</t>
  </si>
  <si>
    <t>MD DE LLOCLLAPAMPA</t>
  </si>
  <si>
    <t>120415</t>
  </si>
  <si>
    <t>MD DE MARCO</t>
  </si>
  <si>
    <t>120416</t>
  </si>
  <si>
    <t>MD DE MASMA</t>
  </si>
  <si>
    <t>120417</t>
  </si>
  <si>
    <t>MD DE MASMA CHICCHE</t>
  </si>
  <si>
    <t>120418</t>
  </si>
  <si>
    <t>120419</t>
  </si>
  <si>
    <t>MD DE MONOBAMBA</t>
  </si>
  <si>
    <t>120420</t>
  </si>
  <si>
    <t>MD DE MUQUI</t>
  </si>
  <si>
    <t>120421</t>
  </si>
  <si>
    <t>MD DE MUQUIYAUYO</t>
  </si>
  <si>
    <t>120422</t>
  </si>
  <si>
    <t>MD DE PACA</t>
  </si>
  <si>
    <t>120423</t>
  </si>
  <si>
    <t>120424</t>
  </si>
  <si>
    <t>MD DE PANCAN</t>
  </si>
  <si>
    <t>120425</t>
  </si>
  <si>
    <t>MD DE PARCO</t>
  </si>
  <si>
    <t>120426</t>
  </si>
  <si>
    <t>MD DE POMACANCHA</t>
  </si>
  <si>
    <t>120427</t>
  </si>
  <si>
    <t>MD DE RICRAN</t>
  </si>
  <si>
    <t>120428</t>
  </si>
  <si>
    <t>MD DE SAN LORENZO</t>
  </si>
  <si>
    <t>120429</t>
  </si>
  <si>
    <t>MD DE SAN PEDRO DE CHUNAN</t>
  </si>
  <si>
    <t>120430</t>
  </si>
  <si>
    <t>MD DE SAUSA</t>
  </si>
  <si>
    <t>120431</t>
  </si>
  <si>
    <t>MD DE SINCOS</t>
  </si>
  <si>
    <t>120432</t>
  </si>
  <si>
    <t>MD DE TUNAN MARCA</t>
  </si>
  <si>
    <t>120433</t>
  </si>
  <si>
    <t>120434</t>
  </si>
  <si>
    <t>MD DE YAUYOS</t>
  </si>
  <si>
    <t>120501</t>
  </si>
  <si>
    <t>MP DE JUNIN</t>
  </si>
  <si>
    <t>120502</t>
  </si>
  <si>
    <t>MD DE CARHUAMAYO</t>
  </si>
  <si>
    <t>120503</t>
  </si>
  <si>
    <t>MD DE ONDORES</t>
  </si>
  <si>
    <t>120504</t>
  </si>
  <si>
    <t>MD DE ULCUMAYO</t>
  </si>
  <si>
    <t>120601</t>
  </si>
  <si>
    <t>MP DE SATIPO</t>
  </si>
  <si>
    <t>120602</t>
  </si>
  <si>
    <t>MD DE COVIRIALI</t>
  </si>
  <si>
    <t>120603</t>
  </si>
  <si>
    <t>MD DE LLAYLLA</t>
  </si>
  <si>
    <t>120604</t>
  </si>
  <si>
    <t>MD DE MAZAMARI</t>
  </si>
  <si>
    <t>120605</t>
  </si>
  <si>
    <t>MD DE PAMPA HERMOZA</t>
  </si>
  <si>
    <t>120606</t>
  </si>
  <si>
    <t>MD DE PANGOA</t>
  </si>
  <si>
    <t>120607</t>
  </si>
  <si>
    <t>MD DE RIO NEGRO</t>
  </si>
  <si>
    <t>120608</t>
  </si>
  <si>
    <t>MD DE RIO TAMBO</t>
  </si>
  <si>
    <t>120701</t>
  </si>
  <si>
    <t>MP DE TARMA</t>
  </si>
  <si>
    <t>120702</t>
  </si>
  <si>
    <t>120703</t>
  </si>
  <si>
    <t>MD DE HUARICOLCA</t>
  </si>
  <si>
    <t>120704</t>
  </si>
  <si>
    <t>MD DE HUASAHUASI</t>
  </si>
  <si>
    <t>120705</t>
  </si>
  <si>
    <t>MD DE LA UNION</t>
  </si>
  <si>
    <t>120706</t>
  </si>
  <si>
    <t>120707</t>
  </si>
  <si>
    <t>MD DE PALCAMAYO</t>
  </si>
  <si>
    <t>120708</t>
  </si>
  <si>
    <t>MD DE SAN PEDRO DE CAJAS</t>
  </si>
  <si>
    <t>120709</t>
  </si>
  <si>
    <t>MD DE TAPO</t>
  </si>
  <si>
    <t>120801</t>
  </si>
  <si>
    <t>MP DE YAULI - LA OROYA</t>
  </si>
  <si>
    <t>120802</t>
  </si>
  <si>
    <t>MD DE CHACAPALPA</t>
  </si>
  <si>
    <t>120803</t>
  </si>
  <si>
    <t>MD DE HUAY - HUAY</t>
  </si>
  <si>
    <t>120804</t>
  </si>
  <si>
    <t>MD DE MARCAPOMACOCHA</t>
  </si>
  <si>
    <t>120805</t>
  </si>
  <si>
    <t>MD DE MOROCOCHA</t>
  </si>
  <si>
    <t>120806</t>
  </si>
  <si>
    <t>120807</t>
  </si>
  <si>
    <t>MD DE SANTA BARBARA DE CARHUACAYAN</t>
  </si>
  <si>
    <t>120808</t>
  </si>
  <si>
    <t>MD DE SANTA ROSA DE SACCO</t>
  </si>
  <si>
    <t>120809</t>
  </si>
  <si>
    <t>MD DE SUITUCANCHA</t>
  </si>
  <si>
    <t>120810</t>
  </si>
  <si>
    <t>120901</t>
  </si>
  <si>
    <t>MP DE CHUPACA</t>
  </si>
  <si>
    <t>120902</t>
  </si>
  <si>
    <t>MD DE AHUAC</t>
  </si>
  <si>
    <t>120903</t>
  </si>
  <si>
    <t>MD DE CHONGOS BAJO</t>
  </si>
  <si>
    <t>120904</t>
  </si>
  <si>
    <t>MD DE HUACHAC</t>
  </si>
  <si>
    <t>120905</t>
  </si>
  <si>
    <t>MD DE HUAMANCACA CHICO</t>
  </si>
  <si>
    <t>120906</t>
  </si>
  <si>
    <t>MD SAN JUAN DE YSCOS</t>
  </si>
  <si>
    <t>120907</t>
  </si>
  <si>
    <t>MD DE SAN JUAN DE JARPA</t>
  </si>
  <si>
    <t>120908</t>
  </si>
  <si>
    <t>MD DE TRES DE DICIEMBRE</t>
  </si>
  <si>
    <t>120909</t>
  </si>
  <si>
    <t>MD DE YANACANCHA</t>
  </si>
  <si>
    <t>130101</t>
  </si>
  <si>
    <t>MP DE TRUJILLO</t>
  </si>
  <si>
    <t>130102</t>
  </si>
  <si>
    <t>MD DE EL PORVENIR</t>
  </si>
  <si>
    <t>130103</t>
  </si>
  <si>
    <t>MD DE FLORENCIA DE MORA</t>
  </si>
  <si>
    <t>130104</t>
  </si>
  <si>
    <t>MD DE HUANCHACO</t>
  </si>
  <si>
    <t>130105</t>
  </si>
  <si>
    <t>130106</t>
  </si>
  <si>
    <t>MD DE LAREDO</t>
  </si>
  <si>
    <t>130107</t>
  </si>
  <si>
    <t>MD DE MOCHE</t>
  </si>
  <si>
    <t>130108</t>
  </si>
  <si>
    <t>MD DE POROTO</t>
  </si>
  <si>
    <t>130109</t>
  </si>
  <si>
    <t>MD DE SALAVERRY</t>
  </si>
  <si>
    <t>130110</t>
  </si>
  <si>
    <t>MD DE SIMBAL</t>
  </si>
  <si>
    <t>130111</t>
  </si>
  <si>
    <t>MD DE VICTOR LARCO HERRERA</t>
  </si>
  <si>
    <t>130201</t>
  </si>
  <si>
    <t>MP DE ASCOPE</t>
  </si>
  <si>
    <t>130202</t>
  </si>
  <si>
    <t>MD DE CHICAMA</t>
  </si>
  <si>
    <t>130203</t>
  </si>
  <si>
    <t>MD DE CHOCOPE</t>
  </si>
  <si>
    <t>130204</t>
  </si>
  <si>
    <t>MD DE MAGDALENA DE CAO</t>
  </si>
  <si>
    <t>130205</t>
  </si>
  <si>
    <t>MD DE PAIJAN</t>
  </si>
  <si>
    <t>130206</t>
  </si>
  <si>
    <t>MD DE RAZURI</t>
  </si>
  <si>
    <t>130207</t>
  </si>
  <si>
    <t>MD DE SANTIAGO DE CAO</t>
  </si>
  <si>
    <t>130208</t>
  </si>
  <si>
    <t>MD DE CASA GRANDE</t>
  </si>
  <si>
    <t>130301</t>
  </si>
  <si>
    <t>MP DE BOLIVAR</t>
  </si>
  <si>
    <t>130302</t>
  </si>
  <si>
    <t>MD DE BAMBAMARCA</t>
  </si>
  <si>
    <t>130303</t>
  </si>
  <si>
    <t>MD DE CONDORMARCA</t>
  </si>
  <si>
    <t>130304</t>
  </si>
  <si>
    <t>MD DE LONGOTEA</t>
  </si>
  <si>
    <t>130305</t>
  </si>
  <si>
    <t>MD DE UCHUMARCA</t>
  </si>
  <si>
    <t>130306</t>
  </si>
  <si>
    <t>MD DE UCUNCHA</t>
  </si>
  <si>
    <t>130401</t>
  </si>
  <si>
    <t>MP DE CHEPEN</t>
  </si>
  <si>
    <t>130402</t>
  </si>
  <si>
    <t>MD DE PACANGA</t>
  </si>
  <si>
    <t>130403</t>
  </si>
  <si>
    <t>130501</t>
  </si>
  <si>
    <t>MP DE JULCAN</t>
  </si>
  <si>
    <t>130502</t>
  </si>
  <si>
    <t>MD DE CALAMARCA</t>
  </si>
  <si>
    <t>130503</t>
  </si>
  <si>
    <t>MD DE CARABAMBA</t>
  </si>
  <si>
    <t>130504</t>
  </si>
  <si>
    <t>MD DE HUASO</t>
  </si>
  <si>
    <t>130601</t>
  </si>
  <si>
    <t>MP DE OTUZCO</t>
  </si>
  <si>
    <t>130602</t>
  </si>
  <si>
    <t>MD DE AGALLPAMPA</t>
  </si>
  <si>
    <t>130604</t>
  </si>
  <si>
    <t>MD DE CHARAT</t>
  </si>
  <si>
    <t>130605</t>
  </si>
  <si>
    <t>MD DE HUARANCHAL</t>
  </si>
  <si>
    <t>130606</t>
  </si>
  <si>
    <t>MD DE LA CUESTA</t>
  </si>
  <si>
    <t>130608</t>
  </si>
  <si>
    <t>MD DE MACHE</t>
  </si>
  <si>
    <t>130610</t>
  </si>
  <si>
    <t>MD DE PARANDAY</t>
  </si>
  <si>
    <t>130611</t>
  </si>
  <si>
    <t>MD DE SALPO</t>
  </si>
  <si>
    <t>130613</t>
  </si>
  <si>
    <t>MD DE SINSICAP</t>
  </si>
  <si>
    <t>130614</t>
  </si>
  <si>
    <t>MD DE USQUIL</t>
  </si>
  <si>
    <t>130701</t>
  </si>
  <si>
    <t>MP DE PACASMAYO - SAN PEDRO DE LLOC</t>
  </si>
  <si>
    <t>130702</t>
  </si>
  <si>
    <t>MD DE GUADALUPE</t>
  </si>
  <si>
    <t>130703</t>
  </si>
  <si>
    <t>MD DE JEQUETEPEQUE</t>
  </si>
  <si>
    <t>130704</t>
  </si>
  <si>
    <t>MD DE PACASMAYO</t>
  </si>
  <si>
    <t>130705</t>
  </si>
  <si>
    <t>MD DE SAN JOSE</t>
  </si>
  <si>
    <t>130801</t>
  </si>
  <si>
    <t>MP DE PATAZ - TAYABAMBA</t>
  </si>
  <si>
    <t>130802</t>
  </si>
  <si>
    <t>MD DE BULDIBUYO</t>
  </si>
  <si>
    <t>130803</t>
  </si>
  <si>
    <t>MD DE CHILLIA</t>
  </si>
  <si>
    <t>130804</t>
  </si>
  <si>
    <t>MD DE HUANCASPATA</t>
  </si>
  <si>
    <t>130805</t>
  </si>
  <si>
    <t>MD DE HUAYLILLAS</t>
  </si>
  <si>
    <t>130806</t>
  </si>
  <si>
    <t>MD DE HUAYO</t>
  </si>
  <si>
    <t>130807</t>
  </si>
  <si>
    <t>MD DE ONGON</t>
  </si>
  <si>
    <t>130808</t>
  </si>
  <si>
    <t>MD DE PARCOY</t>
  </si>
  <si>
    <t>130809</t>
  </si>
  <si>
    <t>MD DE PATAZ</t>
  </si>
  <si>
    <t>130810</t>
  </si>
  <si>
    <t>MD DE PIAS</t>
  </si>
  <si>
    <t>130811</t>
  </si>
  <si>
    <t>MD DE SANTIAGO DE CHALLAS</t>
  </si>
  <si>
    <t>130812</t>
  </si>
  <si>
    <t>MD DE TAURIJA</t>
  </si>
  <si>
    <t>130813</t>
  </si>
  <si>
    <t>MD DE URPAY</t>
  </si>
  <si>
    <t>130901</t>
  </si>
  <si>
    <t>MP DE SANCHEZ CARRION - HUAMACHUCO</t>
  </si>
  <si>
    <t>130902</t>
  </si>
  <si>
    <t>MD DE CHUGAY</t>
  </si>
  <si>
    <t>130903</t>
  </si>
  <si>
    <t>MD DE COCHORCO</t>
  </si>
  <si>
    <t>130904</t>
  </si>
  <si>
    <t>MD DE CURGOS</t>
  </si>
  <si>
    <t>130905</t>
  </si>
  <si>
    <t>MD DE MARCABAL</t>
  </si>
  <si>
    <t>130906</t>
  </si>
  <si>
    <t>MD DE SANAGORAN</t>
  </si>
  <si>
    <t>130907</t>
  </si>
  <si>
    <t>MD DE SARIN</t>
  </si>
  <si>
    <t>130908</t>
  </si>
  <si>
    <t>MD DE SARTIMBAMBA</t>
  </si>
  <si>
    <t>131001</t>
  </si>
  <si>
    <t>MP DE SANTIAGO DE CHUCO</t>
  </si>
  <si>
    <t>131002</t>
  </si>
  <si>
    <t>MD DE ANGASMARCA</t>
  </si>
  <si>
    <t>131003</t>
  </si>
  <si>
    <t>MD DE CACHICADAN</t>
  </si>
  <si>
    <t>131004</t>
  </si>
  <si>
    <t>MD DE MOLLEBAMBA</t>
  </si>
  <si>
    <t>131005</t>
  </si>
  <si>
    <t>131006</t>
  </si>
  <si>
    <t>MD DE QUIRUVILCA</t>
  </si>
  <si>
    <t>131007</t>
  </si>
  <si>
    <t>MD DE SANTA CRUZ DE CHUCA</t>
  </si>
  <si>
    <t>131008</t>
  </si>
  <si>
    <t>MD DE SITABAMBA</t>
  </si>
  <si>
    <t>131101</t>
  </si>
  <si>
    <t>MP DE CASCAS</t>
  </si>
  <si>
    <t>131102</t>
  </si>
  <si>
    <t>131103</t>
  </si>
  <si>
    <t>MD DE MARMOT</t>
  </si>
  <si>
    <t>131104</t>
  </si>
  <si>
    <t>MD DE SAYAPULLO</t>
  </si>
  <si>
    <t>131201</t>
  </si>
  <si>
    <t>MP DE VIRU</t>
  </si>
  <si>
    <t>131202</t>
  </si>
  <si>
    <t>MD DE CHAO</t>
  </si>
  <si>
    <t>131203</t>
  </si>
  <si>
    <t>MD DE GUADALUPITO</t>
  </si>
  <si>
    <t>140101</t>
  </si>
  <si>
    <t>MP DE CHICLAYO</t>
  </si>
  <si>
    <t>140102</t>
  </si>
  <si>
    <t>MD DE CHONGOYAPE</t>
  </si>
  <si>
    <t>140103</t>
  </si>
  <si>
    <t>MD DE ETEN</t>
  </si>
  <si>
    <t>140104</t>
  </si>
  <si>
    <t>MD DE ETEN PUERTO</t>
  </si>
  <si>
    <t>140105</t>
  </si>
  <si>
    <t>MD DE JOSE LEONARDO ORTIZ</t>
  </si>
  <si>
    <t>140106</t>
  </si>
  <si>
    <t>140107</t>
  </si>
  <si>
    <t>MD DE LAGUNAS</t>
  </si>
  <si>
    <t>140108</t>
  </si>
  <si>
    <t>MD DE MONSEFU</t>
  </si>
  <si>
    <t>140109</t>
  </si>
  <si>
    <t>MD DE NUEVA ARICA</t>
  </si>
  <si>
    <t>140110</t>
  </si>
  <si>
    <t>MD DE OYOTUN</t>
  </si>
  <si>
    <t>140111</t>
  </si>
  <si>
    <t>MD DE PICSI</t>
  </si>
  <si>
    <t>140112</t>
  </si>
  <si>
    <t>MD DE PIMENTEL</t>
  </si>
  <si>
    <t>140113</t>
  </si>
  <si>
    <t>MD DE REQUE</t>
  </si>
  <si>
    <t>140114</t>
  </si>
  <si>
    <t>140115</t>
  </si>
  <si>
    <t>MD DE ZAÑA</t>
  </si>
  <si>
    <t>140116</t>
  </si>
  <si>
    <t>MD DE CAYALTI</t>
  </si>
  <si>
    <t>140117</t>
  </si>
  <si>
    <t>MD DE PATAPO</t>
  </si>
  <si>
    <t>140118</t>
  </si>
  <si>
    <t>MD DE POMALCA</t>
  </si>
  <si>
    <t>140119</t>
  </si>
  <si>
    <t>MD DE PUCALA</t>
  </si>
  <si>
    <t>140120</t>
  </si>
  <si>
    <t>MD DE TUMAN</t>
  </si>
  <si>
    <t>140201</t>
  </si>
  <si>
    <t>MP DE FERREÑAFE</t>
  </si>
  <si>
    <t>140202</t>
  </si>
  <si>
    <t>MD DE CAÑARIS</t>
  </si>
  <si>
    <t>140203</t>
  </si>
  <si>
    <t>MD DE INCAHUASI</t>
  </si>
  <si>
    <t>140204</t>
  </si>
  <si>
    <t>MD DE MANUEL ANTONIO MESONES MURO</t>
  </si>
  <si>
    <t>140205</t>
  </si>
  <si>
    <t>MD DE PITIPO</t>
  </si>
  <si>
    <t>140206</t>
  </si>
  <si>
    <t>140301</t>
  </si>
  <si>
    <t>MP DE LAMBAYEQUE</t>
  </si>
  <si>
    <t>140302</t>
  </si>
  <si>
    <t>MD DE CHOCHOPE</t>
  </si>
  <si>
    <t>140303</t>
  </si>
  <si>
    <t>MD DE ILLIMO</t>
  </si>
  <si>
    <t>140304</t>
  </si>
  <si>
    <t>MD DE JAYANCA</t>
  </si>
  <si>
    <t>140305</t>
  </si>
  <si>
    <t>MD DE MOCHUMI</t>
  </si>
  <si>
    <t>140306</t>
  </si>
  <si>
    <t>MD DE MORROPE</t>
  </si>
  <si>
    <t>140307</t>
  </si>
  <si>
    <t>MD DE MOTUPE</t>
  </si>
  <si>
    <t>140308</t>
  </si>
  <si>
    <t>MD DE OLMOS</t>
  </si>
  <si>
    <t>140309</t>
  </si>
  <si>
    <t>MD DE PACORA</t>
  </si>
  <si>
    <t>140310</t>
  </si>
  <si>
    <t>140311</t>
  </si>
  <si>
    <t>140312</t>
  </si>
  <si>
    <t>MD DE TUCUME</t>
  </si>
  <si>
    <t>150101</t>
  </si>
  <si>
    <t>150102</t>
  </si>
  <si>
    <t>MD DE ANCON</t>
  </si>
  <si>
    <t>150103</t>
  </si>
  <si>
    <t>MD DE ATE - VITARTE</t>
  </si>
  <si>
    <t>150104</t>
  </si>
  <si>
    <t>MD DE BARRANCO</t>
  </si>
  <si>
    <t>150105</t>
  </si>
  <si>
    <t>MD DE BREÑA</t>
  </si>
  <si>
    <t>150106</t>
  </si>
  <si>
    <t>MD DE CARABAYLLO</t>
  </si>
  <si>
    <t>150107</t>
  </si>
  <si>
    <t>MD DE CHACLACAYO</t>
  </si>
  <si>
    <t>150108</t>
  </si>
  <si>
    <t>MD DE CHORRILLOS</t>
  </si>
  <si>
    <t>150109</t>
  </si>
  <si>
    <t>MD DE CIENEGUILLA</t>
  </si>
  <si>
    <t>150110</t>
  </si>
  <si>
    <t>150111</t>
  </si>
  <si>
    <t>MD DE EL AGUSTINO</t>
  </si>
  <si>
    <t>150112</t>
  </si>
  <si>
    <t>150113</t>
  </si>
  <si>
    <t>MD DE JESUS MARIA</t>
  </si>
  <si>
    <t>150114</t>
  </si>
  <si>
    <t>MD DE LA MOLINA</t>
  </si>
  <si>
    <t>150115</t>
  </si>
  <si>
    <t>MD DE LA VICTORIA</t>
  </si>
  <si>
    <t>150116</t>
  </si>
  <si>
    <t>MD DE LINCE</t>
  </si>
  <si>
    <t>150117</t>
  </si>
  <si>
    <t>MD DE LOS OLIVOS (LAS PALMERAS)</t>
  </si>
  <si>
    <t>150118</t>
  </si>
  <si>
    <t>MD DE LURIGANCHO (CHOSICA)</t>
  </si>
  <si>
    <t>150119</t>
  </si>
  <si>
    <t>MD DE LURIN</t>
  </si>
  <si>
    <t>150120</t>
  </si>
  <si>
    <t>MD DE MAGDALENA DEL MAR</t>
  </si>
  <si>
    <t>150121</t>
  </si>
  <si>
    <t>150122</t>
  </si>
  <si>
    <t>150123</t>
  </si>
  <si>
    <t>MD DE PACHACAMAC</t>
  </si>
  <si>
    <t>150124</t>
  </si>
  <si>
    <t>MD DE PUCUSANA</t>
  </si>
  <si>
    <t>150125</t>
  </si>
  <si>
    <t>MD DE PUENTE PIEDRA</t>
  </si>
  <si>
    <t>150126</t>
  </si>
  <si>
    <t>MD DE PUNTA HERMOSA</t>
  </si>
  <si>
    <t>150127</t>
  </si>
  <si>
    <t>MD DE PUNTA NEGRA</t>
  </si>
  <si>
    <t>150128</t>
  </si>
  <si>
    <t>150129</t>
  </si>
  <si>
    <t>MD DE SAN BARTOLO</t>
  </si>
  <si>
    <t>150130</t>
  </si>
  <si>
    <t>MD DE SAN BORJA</t>
  </si>
  <si>
    <t>150131</t>
  </si>
  <si>
    <t>MD DE SAN ISIDRO</t>
  </si>
  <si>
    <t>150132</t>
  </si>
  <si>
    <t>MD DE SAN JUAN DE LURIGANCHO</t>
  </si>
  <si>
    <t>150133</t>
  </si>
  <si>
    <t>MD DE SAN JUAN DE MIRAFLORES</t>
  </si>
  <si>
    <t>150134</t>
  </si>
  <si>
    <t>150135</t>
  </si>
  <si>
    <t>MD DE SAN MARTIN DE PORRES</t>
  </si>
  <si>
    <t>150136</t>
  </si>
  <si>
    <t>MD DE SAN MIGUEL</t>
  </si>
  <si>
    <t>150137</t>
  </si>
  <si>
    <t>MD DE SANTA ANITA</t>
  </si>
  <si>
    <t>150138</t>
  </si>
  <si>
    <t>MD DE SANTA MARIA DEL MAR</t>
  </si>
  <si>
    <t>150139</t>
  </si>
  <si>
    <t>150140</t>
  </si>
  <si>
    <t>MD DE SANTIAGO DE SURCO</t>
  </si>
  <si>
    <t>150141</t>
  </si>
  <si>
    <t>MD DE SURQUILLO</t>
  </si>
  <si>
    <t>150142</t>
  </si>
  <si>
    <t>MD DE VILLA EL SALVADOR</t>
  </si>
  <si>
    <t>150143</t>
  </si>
  <si>
    <t>MD DE VILLA MARIA DEL TRIUNFO</t>
  </si>
  <si>
    <t>150201</t>
  </si>
  <si>
    <t>MP DE BARRANCA</t>
  </si>
  <si>
    <t>150202</t>
  </si>
  <si>
    <t>MD DE PARAMONGA</t>
  </si>
  <si>
    <t>150203</t>
  </si>
  <si>
    <t>MD DE PATIVILCA</t>
  </si>
  <si>
    <t>150204</t>
  </si>
  <si>
    <t>MD DE SUPE PUEBLO</t>
  </si>
  <si>
    <t>150205</t>
  </si>
  <si>
    <t>MD DE SUPE PUERTO</t>
  </si>
  <si>
    <t>150301</t>
  </si>
  <si>
    <t>MP DE CAJATAMBO</t>
  </si>
  <si>
    <t>150302</t>
  </si>
  <si>
    <t>MD DE COPA</t>
  </si>
  <si>
    <t>150303</t>
  </si>
  <si>
    <t>MD DE GORGOR</t>
  </si>
  <si>
    <t>150304</t>
  </si>
  <si>
    <t>MD DE HUANCAPON</t>
  </si>
  <si>
    <t>150305</t>
  </si>
  <si>
    <t>MD DE MANAS</t>
  </si>
  <si>
    <t>150401</t>
  </si>
  <si>
    <t>MP DE CANTA</t>
  </si>
  <si>
    <t>150402</t>
  </si>
  <si>
    <t>MD DE ARAHUAY</t>
  </si>
  <si>
    <t>150403</t>
  </si>
  <si>
    <t>MD DE HUAMANTANGA</t>
  </si>
  <si>
    <t>150404</t>
  </si>
  <si>
    <t>MD DE HUAROS</t>
  </si>
  <si>
    <t>150405</t>
  </si>
  <si>
    <t>MD DE LACHAQUI</t>
  </si>
  <si>
    <t>150406</t>
  </si>
  <si>
    <t>150407</t>
  </si>
  <si>
    <t>MD DE SANTA ROSA DE QUIVES</t>
  </si>
  <si>
    <t>150501</t>
  </si>
  <si>
    <t>MP DE CAÑETE - SAN VICENTE DE CAÑETE</t>
  </si>
  <si>
    <t>150502</t>
  </si>
  <si>
    <t>MD DE ASIA</t>
  </si>
  <si>
    <t>150503</t>
  </si>
  <si>
    <t>MD DE CALANGO</t>
  </si>
  <si>
    <t>150504</t>
  </si>
  <si>
    <t>MD DE CERRO AZUL</t>
  </si>
  <si>
    <t>150505</t>
  </si>
  <si>
    <t>150506</t>
  </si>
  <si>
    <t>MD DE COAYLLO</t>
  </si>
  <si>
    <t>150507</t>
  </si>
  <si>
    <t>MD DE IMPERIAL</t>
  </si>
  <si>
    <t>150508</t>
  </si>
  <si>
    <t>MD DE LUNAHUANA</t>
  </si>
  <si>
    <t>150509</t>
  </si>
  <si>
    <t>MD DE MALA</t>
  </si>
  <si>
    <t>150510</t>
  </si>
  <si>
    <t>MD DE NUEVO IMPERIAL</t>
  </si>
  <si>
    <t>150511</t>
  </si>
  <si>
    <t>MD DE PACARAN</t>
  </si>
  <si>
    <t>150512</t>
  </si>
  <si>
    <t>MD DE QUILMANA</t>
  </si>
  <si>
    <t>150513</t>
  </si>
  <si>
    <t>150514</t>
  </si>
  <si>
    <t>150515</t>
  </si>
  <si>
    <t>MD DE SANTA CRUZ DE FLORES</t>
  </si>
  <si>
    <t>150516</t>
  </si>
  <si>
    <t>MD DE ZUÑIGA</t>
  </si>
  <si>
    <t>150601</t>
  </si>
  <si>
    <t>MP DE HUARAL</t>
  </si>
  <si>
    <t>150602</t>
  </si>
  <si>
    <t>MD DE ATAVILLOS ALTO</t>
  </si>
  <si>
    <t>150603</t>
  </si>
  <si>
    <t>MD DE ATAVILLOS BAJO</t>
  </si>
  <si>
    <t>150604</t>
  </si>
  <si>
    <t>MD DE AUCALLAMA</t>
  </si>
  <si>
    <t>150605</t>
  </si>
  <si>
    <t>150606</t>
  </si>
  <si>
    <t>MD DE IHUARI</t>
  </si>
  <si>
    <t>150607</t>
  </si>
  <si>
    <t>MD DE LAMPIAN</t>
  </si>
  <si>
    <t>150608</t>
  </si>
  <si>
    <t>MD DE PACARAOS</t>
  </si>
  <si>
    <t>150609</t>
  </si>
  <si>
    <t>MD DE SAN MIGUEL DE ACOS</t>
  </si>
  <si>
    <t>150610</t>
  </si>
  <si>
    <t>MD DE SANTA CRUZ DE ANDAMARCA</t>
  </si>
  <si>
    <t>150611</t>
  </si>
  <si>
    <t>MD DE SUMBILCA</t>
  </si>
  <si>
    <t>150612</t>
  </si>
  <si>
    <t>MD VEINTISIETE DE NOVIEMBRE</t>
  </si>
  <si>
    <t>150701</t>
  </si>
  <si>
    <t>MP DE HUAROCHIRI - MATUCANA</t>
  </si>
  <si>
    <t>150702</t>
  </si>
  <si>
    <t>MD DE ANTIOQUIA</t>
  </si>
  <si>
    <t>150703</t>
  </si>
  <si>
    <t>MD DE CALLAHUANCA</t>
  </si>
  <si>
    <t>150704</t>
  </si>
  <si>
    <t>MD DE CARAMPOMA</t>
  </si>
  <si>
    <t>150705</t>
  </si>
  <si>
    <t>MD DE CHICLA</t>
  </si>
  <si>
    <t>150706</t>
  </si>
  <si>
    <t>150707</t>
  </si>
  <si>
    <t>MD DE HUACHUPAMPA</t>
  </si>
  <si>
    <t>150708</t>
  </si>
  <si>
    <t>MD DE HUANZA</t>
  </si>
  <si>
    <t>150709</t>
  </si>
  <si>
    <t>MD DE HUAROCHIRI</t>
  </si>
  <si>
    <t>150710</t>
  </si>
  <si>
    <t>MD DE LAHUAYTAMBO</t>
  </si>
  <si>
    <t>150711</t>
  </si>
  <si>
    <t>MD DE LANGA</t>
  </si>
  <si>
    <t>150712</t>
  </si>
  <si>
    <t>MD DE LARAOS</t>
  </si>
  <si>
    <t>150713</t>
  </si>
  <si>
    <t>MD DE MARIATANA</t>
  </si>
  <si>
    <t>150714</t>
  </si>
  <si>
    <t>MD DE RICARDO PALMA</t>
  </si>
  <si>
    <t>150715</t>
  </si>
  <si>
    <t>MD DE SAN ANDRES DE TUPICOCHA</t>
  </si>
  <si>
    <t>150716</t>
  </si>
  <si>
    <t>150717</t>
  </si>
  <si>
    <t>MD DE SAN BARTOLOME</t>
  </si>
  <si>
    <t>150718</t>
  </si>
  <si>
    <t>MD DE SAN DAMIAN</t>
  </si>
  <si>
    <t>150719</t>
  </si>
  <si>
    <t>MD DE SAN JUAN DE IRIS</t>
  </si>
  <si>
    <t>150720</t>
  </si>
  <si>
    <t>MD DE SAN JUAN DE TANTARANCHE</t>
  </si>
  <si>
    <t>150721</t>
  </si>
  <si>
    <t>MD DE SAN LORENZO DE QUINTI</t>
  </si>
  <si>
    <t>150722</t>
  </si>
  <si>
    <t>MD DE SAN MATEO</t>
  </si>
  <si>
    <t>150723</t>
  </si>
  <si>
    <t>MD DE SAN MATEO DE OTAO</t>
  </si>
  <si>
    <t>150724</t>
  </si>
  <si>
    <t>MD DE CASTA</t>
  </si>
  <si>
    <t>150725</t>
  </si>
  <si>
    <t>MD DE SAN PEDRO DE HUANCAYRE</t>
  </si>
  <si>
    <t>150726</t>
  </si>
  <si>
    <t>MD DE SANGALLAYA</t>
  </si>
  <si>
    <t>150727</t>
  </si>
  <si>
    <t>MD DE SANTA CRUZ DE COCACHACRA</t>
  </si>
  <si>
    <t>150728</t>
  </si>
  <si>
    <t>MD DE SANTA EULALIA</t>
  </si>
  <si>
    <t>150729</t>
  </si>
  <si>
    <t>MD DE SANTIAGO DE ANCHUCAYA</t>
  </si>
  <si>
    <t>150730</t>
  </si>
  <si>
    <t>MD DE SANTIAGO DE TUNA</t>
  </si>
  <si>
    <t>150731</t>
  </si>
  <si>
    <t>MD DE SANTO DOMINGO DE LOS OLLEROS</t>
  </si>
  <si>
    <t>150732</t>
  </si>
  <si>
    <t>MD DE SURCO</t>
  </si>
  <si>
    <t>150801</t>
  </si>
  <si>
    <t>MP DE HUACHO</t>
  </si>
  <si>
    <t>150802</t>
  </si>
  <si>
    <t>MD DE AMBAR</t>
  </si>
  <si>
    <t>150803</t>
  </si>
  <si>
    <t>MD DE CALETA DE CARQUIN</t>
  </si>
  <si>
    <t>150804</t>
  </si>
  <si>
    <t>MD DE CHECRAS</t>
  </si>
  <si>
    <t>150805</t>
  </si>
  <si>
    <t>MD DE HUALMAY</t>
  </si>
  <si>
    <t>150806</t>
  </si>
  <si>
    <t>MD DE HUAURA</t>
  </si>
  <si>
    <t>150807</t>
  </si>
  <si>
    <t>150808</t>
  </si>
  <si>
    <t>MD DE PACCHO</t>
  </si>
  <si>
    <t>150809</t>
  </si>
  <si>
    <t>MD DE SANTA LEONOR</t>
  </si>
  <si>
    <t>150810</t>
  </si>
  <si>
    <t>MD DE SANTA MARIA</t>
  </si>
  <si>
    <t>150811</t>
  </si>
  <si>
    <t>MD DE SAYAN</t>
  </si>
  <si>
    <t>150812</t>
  </si>
  <si>
    <t>MD DE VEGUETA</t>
  </si>
  <si>
    <t>150901</t>
  </si>
  <si>
    <t>MP DE OYON</t>
  </si>
  <si>
    <t>150902</t>
  </si>
  <si>
    <t>MD DE ANDAJES</t>
  </si>
  <si>
    <t>150903</t>
  </si>
  <si>
    <t>MD DE CAUJUL</t>
  </si>
  <si>
    <t>150904</t>
  </si>
  <si>
    <t>MD DE COCHAMARCA</t>
  </si>
  <si>
    <t>150905</t>
  </si>
  <si>
    <t>MD DE NAVAN</t>
  </si>
  <si>
    <t>150906</t>
  </si>
  <si>
    <t>MD DE PACHANGARA</t>
  </si>
  <si>
    <t>151001</t>
  </si>
  <si>
    <t>MP DE YAUYOS</t>
  </si>
  <si>
    <t>151002</t>
  </si>
  <si>
    <t>MD DE ALIS</t>
  </si>
  <si>
    <t>151003</t>
  </si>
  <si>
    <t>MD DE AYAUCA</t>
  </si>
  <si>
    <t>151004</t>
  </si>
  <si>
    <t>MD DE AYAVIRI</t>
  </si>
  <si>
    <t>151005</t>
  </si>
  <si>
    <t>MD DE AZANGARO</t>
  </si>
  <si>
    <t>151006</t>
  </si>
  <si>
    <t>MD DE CACRA</t>
  </si>
  <si>
    <t>151007</t>
  </si>
  <si>
    <t>MD DE CARANIA</t>
  </si>
  <si>
    <t>151008</t>
  </si>
  <si>
    <t>MD DE CATAHUASI</t>
  </si>
  <si>
    <t>151009</t>
  </si>
  <si>
    <t>MD DE CHOCOS</t>
  </si>
  <si>
    <t>151010</t>
  </si>
  <si>
    <t>151011</t>
  </si>
  <si>
    <t>MD DE COLONIA</t>
  </si>
  <si>
    <t>151012</t>
  </si>
  <si>
    <t>MD DE HONGOS</t>
  </si>
  <si>
    <t>151013</t>
  </si>
  <si>
    <t>MD DE HUAMPARA</t>
  </si>
  <si>
    <t>151014</t>
  </si>
  <si>
    <t>MD DE HUANCAYA</t>
  </si>
  <si>
    <t>151015</t>
  </si>
  <si>
    <t>MD DE HUANGASCAR</t>
  </si>
  <si>
    <t>151016</t>
  </si>
  <si>
    <t>MD DE HUANTAN</t>
  </si>
  <si>
    <t>151017</t>
  </si>
  <si>
    <t>MD DE HUAÑEC</t>
  </si>
  <si>
    <t>151018</t>
  </si>
  <si>
    <t>151019</t>
  </si>
  <si>
    <t>MD DE LINCHA</t>
  </si>
  <si>
    <t>151020</t>
  </si>
  <si>
    <t>MD DE MADEAN</t>
  </si>
  <si>
    <t>151021</t>
  </si>
  <si>
    <t>151022</t>
  </si>
  <si>
    <t>MD DE OMAS</t>
  </si>
  <si>
    <t>151023</t>
  </si>
  <si>
    <t>MD DE PUTINZA</t>
  </si>
  <si>
    <t>151024</t>
  </si>
  <si>
    <t>MD DE QUINCHES</t>
  </si>
  <si>
    <t>151025</t>
  </si>
  <si>
    <t>MD DE QUINOCAY</t>
  </si>
  <si>
    <t>151026</t>
  </si>
  <si>
    <t>MD DE SAN JOAQUIN</t>
  </si>
  <si>
    <t>151027</t>
  </si>
  <si>
    <t>MD DE SAN PEDRO DE PILAS</t>
  </si>
  <si>
    <t>151028</t>
  </si>
  <si>
    <t>MD DE TANTA</t>
  </si>
  <si>
    <t>151029</t>
  </si>
  <si>
    <t>MD DE TAURIPAMPA</t>
  </si>
  <si>
    <t>151030</t>
  </si>
  <si>
    <t>MD DE TOMAS</t>
  </si>
  <si>
    <t>151031</t>
  </si>
  <si>
    <t>MD DE TUPE</t>
  </si>
  <si>
    <t>151032</t>
  </si>
  <si>
    <t>MD DE VIÑAC</t>
  </si>
  <si>
    <t>151033</t>
  </si>
  <si>
    <t>MD DE VITIS</t>
  </si>
  <si>
    <t>160101</t>
  </si>
  <si>
    <t>MP DE MAYNAS - IQUITOS</t>
  </si>
  <si>
    <t>160102</t>
  </si>
  <si>
    <t>MD DE ALTO NANAY</t>
  </si>
  <si>
    <t>160103</t>
  </si>
  <si>
    <t>MD DE FERNANDO LORES</t>
  </si>
  <si>
    <t>160104</t>
  </si>
  <si>
    <t>MD DE INDIANA</t>
  </si>
  <si>
    <t>160105</t>
  </si>
  <si>
    <t>MD DE LAS AMAZONAS</t>
  </si>
  <si>
    <t>160106</t>
  </si>
  <si>
    <t>MD DE MAZAN</t>
  </si>
  <si>
    <t>160107</t>
  </si>
  <si>
    <t>MD DE NAPO</t>
  </si>
  <si>
    <t>160108</t>
  </si>
  <si>
    <t>MD DE PUNCHANA</t>
  </si>
  <si>
    <t>160110</t>
  </si>
  <si>
    <t>MD DE TORRES CAUSANA</t>
  </si>
  <si>
    <t>160112</t>
  </si>
  <si>
    <t>160113</t>
  </si>
  <si>
    <t>160201</t>
  </si>
  <si>
    <t>MP DEL ALTO AMAZONAS - YURIMAGUAS</t>
  </si>
  <si>
    <t>160202</t>
  </si>
  <si>
    <t>MD DE BALSAPUERTO</t>
  </si>
  <si>
    <t>160205</t>
  </si>
  <si>
    <t>MD DE JEBEROS</t>
  </si>
  <si>
    <t>160206</t>
  </si>
  <si>
    <t>MD LAGUNAS</t>
  </si>
  <si>
    <t>160210</t>
  </si>
  <si>
    <t>160211</t>
  </si>
  <si>
    <t>MD DE TENIENTE CESAR LOPEZ ROJAS</t>
  </si>
  <si>
    <t>160301</t>
  </si>
  <si>
    <t>MP DE LORETO - NAUTA</t>
  </si>
  <si>
    <t>160302</t>
  </si>
  <si>
    <t>MD DE PARINARI</t>
  </si>
  <si>
    <t>160303</t>
  </si>
  <si>
    <t>MD DE TIGRE</t>
  </si>
  <si>
    <t>160304</t>
  </si>
  <si>
    <t>MD DE TROMPETEROS</t>
  </si>
  <si>
    <t>160305</t>
  </si>
  <si>
    <t>MD DE URARINAS</t>
  </si>
  <si>
    <t>160401</t>
  </si>
  <si>
    <t>MP DE MARISCAL RAMON CASTILLA</t>
  </si>
  <si>
    <t>160402</t>
  </si>
  <si>
    <t>MD PEVAS</t>
  </si>
  <si>
    <t>160403</t>
  </si>
  <si>
    <t>MD DE YAVARI</t>
  </si>
  <si>
    <t>160404</t>
  </si>
  <si>
    <t>160501</t>
  </si>
  <si>
    <t>MP DE REQUENA</t>
  </si>
  <si>
    <t>160502</t>
  </si>
  <si>
    <t>MD DE ALTO TAPICHE</t>
  </si>
  <si>
    <t>160503</t>
  </si>
  <si>
    <t>MD DE CAPELO</t>
  </si>
  <si>
    <t>160504</t>
  </si>
  <si>
    <t>MD DE EMILIO SAN MARTIN</t>
  </si>
  <si>
    <t>160505</t>
  </si>
  <si>
    <t>MD DE MAQUIA</t>
  </si>
  <si>
    <t>160506</t>
  </si>
  <si>
    <t>MD DE PUINAHUA</t>
  </si>
  <si>
    <t>160507</t>
  </si>
  <si>
    <t>MD DE SAPUENA</t>
  </si>
  <si>
    <t>160508</t>
  </si>
  <si>
    <t>MD DE SOPLIN</t>
  </si>
  <si>
    <t>160509</t>
  </si>
  <si>
    <t>MD DE TAPICHE</t>
  </si>
  <si>
    <t>160510</t>
  </si>
  <si>
    <t>MD DE JENARO HERRERA</t>
  </si>
  <si>
    <t>160511</t>
  </si>
  <si>
    <t>MD DE YAQUERANA</t>
  </si>
  <si>
    <t>160601</t>
  </si>
  <si>
    <t>MP DE UCAYALI - CONTAMANA</t>
  </si>
  <si>
    <t>160602</t>
  </si>
  <si>
    <t>MD DE INAHUAYA</t>
  </si>
  <si>
    <t>160603</t>
  </si>
  <si>
    <t>MD DE PADRE MARQUEZ</t>
  </si>
  <si>
    <t>160604</t>
  </si>
  <si>
    <t>160605</t>
  </si>
  <si>
    <t>MD DE SARAYACU</t>
  </si>
  <si>
    <t>160606</t>
  </si>
  <si>
    <t>MD DE VARGAS GUERRA</t>
  </si>
  <si>
    <t>160701</t>
  </si>
  <si>
    <t>MP DATEM DEL MARAÑON</t>
  </si>
  <si>
    <t>160702</t>
  </si>
  <si>
    <t>MD DE CAHUAPANAS</t>
  </si>
  <si>
    <t>160703</t>
  </si>
  <si>
    <t>MD DE MANSERICHE</t>
  </si>
  <si>
    <t>160704</t>
  </si>
  <si>
    <t>MD DE MORONA</t>
  </si>
  <si>
    <t>160705</t>
  </si>
  <si>
    <t>MD DE PASTAZA</t>
  </si>
  <si>
    <t>160706</t>
  </si>
  <si>
    <t>MD DE ANDOAS</t>
  </si>
  <si>
    <t>160801</t>
  </si>
  <si>
    <t>MP DE PUTUMAYO</t>
  </si>
  <si>
    <t>160803</t>
  </si>
  <si>
    <t>MD DE TENIENTE MANUEL CLAVERO</t>
  </si>
  <si>
    <t>170101</t>
  </si>
  <si>
    <t>MP DE TAMBOPATA</t>
  </si>
  <si>
    <t>170102</t>
  </si>
  <si>
    <t>MD DE INAMBARI</t>
  </si>
  <si>
    <t>170103</t>
  </si>
  <si>
    <t>MD DE LAS PIEDRAS</t>
  </si>
  <si>
    <t>170104</t>
  </si>
  <si>
    <t>MD DE LABERINTO</t>
  </si>
  <si>
    <t>170201</t>
  </si>
  <si>
    <t>MP DE MANU</t>
  </si>
  <si>
    <t>170202</t>
  </si>
  <si>
    <t>MD DE FITZCARRALD</t>
  </si>
  <si>
    <t>170203</t>
  </si>
  <si>
    <t>MD DE MADRE DE DIOS</t>
  </si>
  <si>
    <t>170204</t>
  </si>
  <si>
    <t>MD DE HUEPETUHE</t>
  </si>
  <si>
    <t>170301</t>
  </si>
  <si>
    <t>MP DE TAHUAMANU - IÑAPARI</t>
  </si>
  <si>
    <t>170302</t>
  </si>
  <si>
    <t>MD DE IBERIA</t>
  </si>
  <si>
    <t>170303</t>
  </si>
  <si>
    <t>MD DE TAHUAMANU</t>
  </si>
  <si>
    <t>180101</t>
  </si>
  <si>
    <t>MP DE MARISCAL NIETO - MOQUEGUA</t>
  </si>
  <si>
    <t>180102</t>
  </si>
  <si>
    <t>MD DE CARUMAS</t>
  </si>
  <si>
    <t>180103</t>
  </si>
  <si>
    <t>MD DE CUCHUMBAYA</t>
  </si>
  <si>
    <t>180104</t>
  </si>
  <si>
    <t>MD DE SAMEGUA</t>
  </si>
  <si>
    <t>180105</t>
  </si>
  <si>
    <t>180106</t>
  </si>
  <si>
    <t>MD DE TORATA</t>
  </si>
  <si>
    <t>180201</t>
  </si>
  <si>
    <t>MP DE SANCHEZ CERRO - OMATE</t>
  </si>
  <si>
    <t>180202</t>
  </si>
  <si>
    <t>MD DE CHOJATA</t>
  </si>
  <si>
    <t>180203</t>
  </si>
  <si>
    <t>MD DE COALAQUE</t>
  </si>
  <si>
    <t>180204</t>
  </si>
  <si>
    <t>MD DE ICHUÑA</t>
  </si>
  <si>
    <t>180205</t>
  </si>
  <si>
    <t>MD DE LA CAPILLA</t>
  </si>
  <si>
    <t>180206</t>
  </si>
  <si>
    <t>MD DE LLOQUE</t>
  </si>
  <si>
    <t>180207</t>
  </si>
  <si>
    <t>MD DE MATALAQUE</t>
  </si>
  <si>
    <t>180208</t>
  </si>
  <si>
    <t>MD DE PUQUINA</t>
  </si>
  <si>
    <t>180209</t>
  </si>
  <si>
    <t>MD DE QUINISTAQUILLAS</t>
  </si>
  <si>
    <t>180210</t>
  </si>
  <si>
    <t>MD DE UBINAS</t>
  </si>
  <si>
    <t>180211</t>
  </si>
  <si>
    <t>MD DE YUNGA</t>
  </si>
  <si>
    <t>180301</t>
  </si>
  <si>
    <t>MP DE ILO</t>
  </si>
  <si>
    <t>180302</t>
  </si>
  <si>
    <t>MD DE EL ALGARROBAL</t>
  </si>
  <si>
    <t>180303</t>
  </si>
  <si>
    <t>MD DE PACOCHA</t>
  </si>
  <si>
    <t>190101</t>
  </si>
  <si>
    <t>MP DE PASCO - CHAPIMARCA</t>
  </si>
  <si>
    <t>190102</t>
  </si>
  <si>
    <t>MD DE HUACHON</t>
  </si>
  <si>
    <t>190103</t>
  </si>
  <si>
    <t>MD DE HUARIACA</t>
  </si>
  <si>
    <t>190104</t>
  </si>
  <si>
    <t>MD DE HUAYLLAY</t>
  </si>
  <si>
    <t>190105</t>
  </si>
  <si>
    <t>MD DE NINACACA</t>
  </si>
  <si>
    <t>190106</t>
  </si>
  <si>
    <t>MD DE PALLANCHACRA</t>
  </si>
  <si>
    <t>190107</t>
  </si>
  <si>
    <t>MD DE PAUCARTAMBO</t>
  </si>
  <si>
    <t>190108</t>
  </si>
  <si>
    <t>MD DE SAN FRANCISCO DE ASIS DE YARUSYACAN</t>
  </si>
  <si>
    <t>190109</t>
  </si>
  <si>
    <t>MD DE SIMON BOLIVAR</t>
  </si>
  <si>
    <t>190110</t>
  </si>
  <si>
    <t>MD DE TICLACAYAN</t>
  </si>
  <si>
    <t>190111</t>
  </si>
  <si>
    <t>MD DE TINYAHUARCO</t>
  </si>
  <si>
    <t>190112</t>
  </si>
  <si>
    <t>MD DE VICCO</t>
  </si>
  <si>
    <t>190113</t>
  </si>
  <si>
    <t>190201</t>
  </si>
  <si>
    <t>MP DE DANIEL CARRION - YANAHUANCA</t>
  </si>
  <si>
    <t>190202</t>
  </si>
  <si>
    <t>MD DE CHACAYAN</t>
  </si>
  <si>
    <t>190203</t>
  </si>
  <si>
    <t>MD DE GOYLLARISQUIZGA</t>
  </si>
  <si>
    <t>190204</t>
  </si>
  <si>
    <t>MD DE PAUCAR</t>
  </si>
  <si>
    <t>190205</t>
  </si>
  <si>
    <t>MD DE SAN PEDRO DE PILLAO</t>
  </si>
  <si>
    <t>190206</t>
  </si>
  <si>
    <t>MD DE SANTA ANA DE TUSI</t>
  </si>
  <si>
    <t>190207</t>
  </si>
  <si>
    <t>MD DE TAPUC</t>
  </si>
  <si>
    <t>190208</t>
  </si>
  <si>
    <t>190301</t>
  </si>
  <si>
    <t>MP DE OXAPAMPA</t>
  </si>
  <si>
    <t>190302</t>
  </si>
  <si>
    <t>MD DE CHONTABAMBA</t>
  </si>
  <si>
    <t>190303</t>
  </si>
  <si>
    <t>MD DE HUANCABAMBA</t>
  </si>
  <si>
    <t>190304</t>
  </si>
  <si>
    <t>MD DE PALCAZU</t>
  </si>
  <si>
    <t>190305</t>
  </si>
  <si>
    <t>MD DE POZUZO</t>
  </si>
  <si>
    <t>190306</t>
  </si>
  <si>
    <t>MD DE PUERTO BERMUDEZ</t>
  </si>
  <si>
    <t>190307</t>
  </si>
  <si>
    <t>MD DE VILLA RICA</t>
  </si>
  <si>
    <t>200101</t>
  </si>
  <si>
    <t>MP DE PIURA</t>
  </si>
  <si>
    <t>200104</t>
  </si>
  <si>
    <t>MD DE CASTILLA</t>
  </si>
  <si>
    <t>200105</t>
  </si>
  <si>
    <t>MD DE CATACAOS</t>
  </si>
  <si>
    <t>200107</t>
  </si>
  <si>
    <t>MD DE CURA MORI</t>
  </si>
  <si>
    <t>200108</t>
  </si>
  <si>
    <t>MD DE EL TALLAN</t>
  </si>
  <si>
    <t>200109</t>
  </si>
  <si>
    <t>MD DE LA ARENA</t>
  </si>
  <si>
    <t>200110</t>
  </si>
  <si>
    <t>200111</t>
  </si>
  <si>
    <t>MD DE LAS LOMAS</t>
  </si>
  <si>
    <t>200114</t>
  </si>
  <si>
    <t>MD DE TAMBO GRANDE</t>
  </si>
  <si>
    <t>200201</t>
  </si>
  <si>
    <t>MP DE AYABACA</t>
  </si>
  <si>
    <t>200202</t>
  </si>
  <si>
    <t>MD DE FRIAS</t>
  </si>
  <si>
    <t>200203</t>
  </si>
  <si>
    <t>MD DE JILILI</t>
  </si>
  <si>
    <t>200204</t>
  </si>
  <si>
    <t>200205</t>
  </si>
  <si>
    <t>MD DE MONTERO</t>
  </si>
  <si>
    <t>200206</t>
  </si>
  <si>
    <t>MD DE PACAIPAMPA</t>
  </si>
  <si>
    <t>200207</t>
  </si>
  <si>
    <t>MD DE PAIMAS</t>
  </si>
  <si>
    <t>200208</t>
  </si>
  <si>
    <t>MD DE SAPILLICA</t>
  </si>
  <si>
    <t>200209</t>
  </si>
  <si>
    <t>MD DE SICCHEZ</t>
  </si>
  <si>
    <t>200210</t>
  </si>
  <si>
    <t>MD DE SUYO</t>
  </si>
  <si>
    <t>200301</t>
  </si>
  <si>
    <t>MP DE HUANCABAMBA</t>
  </si>
  <si>
    <t>200302</t>
  </si>
  <si>
    <t>MD DE CANCHAQUE</t>
  </si>
  <si>
    <t>200303</t>
  </si>
  <si>
    <t>MD DE EL CARMEN DE LA FRONTERA</t>
  </si>
  <si>
    <t>200304</t>
  </si>
  <si>
    <t>MD DE HUARMACA</t>
  </si>
  <si>
    <t>200305</t>
  </si>
  <si>
    <t>MD DE LALAQUIZ</t>
  </si>
  <si>
    <t>200306</t>
  </si>
  <si>
    <t>MD DE SAN MIGUEL DE EL FAIQUE</t>
  </si>
  <si>
    <t>200307</t>
  </si>
  <si>
    <t>MD DE SONDOR</t>
  </si>
  <si>
    <t>200308</t>
  </si>
  <si>
    <t>MD DE SONDORILLO</t>
  </si>
  <si>
    <t>200401</t>
  </si>
  <si>
    <t>MP DE MORROPON - CHULUCANAS</t>
  </si>
  <si>
    <t>200402</t>
  </si>
  <si>
    <t>MD DE BUENOS AIRES</t>
  </si>
  <si>
    <t>200403</t>
  </si>
  <si>
    <t>MD DE CHALACO</t>
  </si>
  <si>
    <t>200404</t>
  </si>
  <si>
    <t>MD DE LA MATANZA</t>
  </si>
  <si>
    <t>200405</t>
  </si>
  <si>
    <t>MD DE MORROPON</t>
  </si>
  <si>
    <t>200406</t>
  </si>
  <si>
    <t>MD DE SALITRAL</t>
  </si>
  <si>
    <t>200407</t>
  </si>
  <si>
    <t>MD DE SAN JUAN DE BIGOTE</t>
  </si>
  <si>
    <t>200408</t>
  </si>
  <si>
    <t>MD DE SANTA CATALINA DE MOSSA</t>
  </si>
  <si>
    <t>200409</t>
  </si>
  <si>
    <t>MD DE SANTO DOMINGO</t>
  </si>
  <si>
    <t>200410</t>
  </si>
  <si>
    <t>MD DE YAMANGO</t>
  </si>
  <si>
    <t>200501</t>
  </si>
  <si>
    <t>MP DE PAITA</t>
  </si>
  <si>
    <t>200502</t>
  </si>
  <si>
    <t>MD DE AMOTAPE</t>
  </si>
  <si>
    <t>200503</t>
  </si>
  <si>
    <t>MD DE ARENAL</t>
  </si>
  <si>
    <t>200504</t>
  </si>
  <si>
    <t>MD DE COLAN</t>
  </si>
  <si>
    <t>200505</t>
  </si>
  <si>
    <t>MD DE LA HUACA</t>
  </si>
  <si>
    <t>200506</t>
  </si>
  <si>
    <t>MD DE TAMARINDO</t>
  </si>
  <si>
    <t>200507</t>
  </si>
  <si>
    <t>MD DE VICHAYAL</t>
  </si>
  <si>
    <t>200601</t>
  </si>
  <si>
    <t>MP DE SULLANA</t>
  </si>
  <si>
    <t>200602</t>
  </si>
  <si>
    <t>200603</t>
  </si>
  <si>
    <t>MD DE IGNACIO ESCUDERO</t>
  </si>
  <si>
    <t>200604</t>
  </si>
  <si>
    <t>MD DE LANCONES</t>
  </si>
  <si>
    <t>200605</t>
  </si>
  <si>
    <t>MD DE MARCAVELICA</t>
  </si>
  <si>
    <t>200606</t>
  </si>
  <si>
    <t>MD DE MIGUEL CHECA</t>
  </si>
  <si>
    <t>200607</t>
  </si>
  <si>
    <t>MD DE QUERECOTILLO</t>
  </si>
  <si>
    <t>200608</t>
  </si>
  <si>
    <t>200701</t>
  </si>
  <si>
    <t>MP DE TALARA - PARIÑAS</t>
  </si>
  <si>
    <t>200702</t>
  </si>
  <si>
    <t>MD DE EL ALTO</t>
  </si>
  <si>
    <t>200703</t>
  </si>
  <si>
    <t>MD DE LA BREA</t>
  </si>
  <si>
    <t>200704</t>
  </si>
  <si>
    <t>MD DE LOBITOS</t>
  </si>
  <si>
    <t>200705</t>
  </si>
  <si>
    <t>MD DE LOS ORGANOS</t>
  </si>
  <si>
    <t>200706</t>
  </si>
  <si>
    <t>MD DE MANCORA</t>
  </si>
  <si>
    <t>200801</t>
  </si>
  <si>
    <t>MP DE SECHURA</t>
  </si>
  <si>
    <t>200802</t>
  </si>
  <si>
    <t>MD DE BELLAVISTA DE LA UNION</t>
  </si>
  <si>
    <t>200803</t>
  </si>
  <si>
    <t>MD DE BERNAL</t>
  </si>
  <si>
    <t>200804</t>
  </si>
  <si>
    <t>MD DE CRISTO NOS VALGA</t>
  </si>
  <si>
    <t>200805</t>
  </si>
  <si>
    <t>MD DE VICE</t>
  </si>
  <si>
    <t>200806</t>
  </si>
  <si>
    <t>MD DE RINCONADA LLICUAR</t>
  </si>
  <si>
    <t>210101</t>
  </si>
  <si>
    <t>MP DE PUNO</t>
  </si>
  <si>
    <t>210102</t>
  </si>
  <si>
    <t>MD DE ACORA</t>
  </si>
  <si>
    <t>210103</t>
  </si>
  <si>
    <t>MD DE AMANTANI</t>
  </si>
  <si>
    <t>210104</t>
  </si>
  <si>
    <t>MD DE ATUNCOLLA</t>
  </si>
  <si>
    <t>210105</t>
  </si>
  <si>
    <t>MD DE CAPACHICA</t>
  </si>
  <si>
    <t>210106</t>
  </si>
  <si>
    <t>MD DE CHUCUITO</t>
  </si>
  <si>
    <t>210107</t>
  </si>
  <si>
    <t>MD DE COATA</t>
  </si>
  <si>
    <t>210108</t>
  </si>
  <si>
    <t>210109</t>
  </si>
  <si>
    <t>MD DE MAÑAZO</t>
  </si>
  <si>
    <t>210110</t>
  </si>
  <si>
    <t>MD DE PAUCARCOLLA</t>
  </si>
  <si>
    <t>210111</t>
  </si>
  <si>
    <t>MD DE PICHACANI</t>
  </si>
  <si>
    <t>210112</t>
  </si>
  <si>
    <t>MD DE PLATERIA</t>
  </si>
  <si>
    <t>210113</t>
  </si>
  <si>
    <t>210114</t>
  </si>
  <si>
    <t>MD DE TIQUILLACA</t>
  </si>
  <si>
    <t>210115</t>
  </si>
  <si>
    <t>MD DE VILQUE</t>
  </si>
  <si>
    <t>210201</t>
  </si>
  <si>
    <t>MP DE AZANGARO</t>
  </si>
  <si>
    <t>210202</t>
  </si>
  <si>
    <t>MD DE ACHAYA</t>
  </si>
  <si>
    <t>210203</t>
  </si>
  <si>
    <t>MD DE ARAPA</t>
  </si>
  <si>
    <t>210204</t>
  </si>
  <si>
    <t>MD DE ASILLO</t>
  </si>
  <si>
    <t>210205</t>
  </si>
  <si>
    <t>MD DE CAMINACA</t>
  </si>
  <si>
    <t>210206</t>
  </si>
  <si>
    <t>MD DE CHUPA</t>
  </si>
  <si>
    <t>210207</t>
  </si>
  <si>
    <t>MD DE JOSE DOMINGO CHOQUEHUANCA</t>
  </si>
  <si>
    <t>210208</t>
  </si>
  <si>
    <t>MD DE MUÑANI</t>
  </si>
  <si>
    <t>210209</t>
  </si>
  <si>
    <t>MD DE POTONI</t>
  </si>
  <si>
    <t>210210</t>
  </si>
  <si>
    <t>MD DE SAMAN</t>
  </si>
  <si>
    <t>210211</t>
  </si>
  <si>
    <t>MD DE SAN ANTON</t>
  </si>
  <si>
    <t>210212</t>
  </si>
  <si>
    <t>210213</t>
  </si>
  <si>
    <t>MD DE SAN JUAN DE SALINAS</t>
  </si>
  <si>
    <t>210214</t>
  </si>
  <si>
    <t>MD DE SANTIAGO DE PUPUJA</t>
  </si>
  <si>
    <t>210215</t>
  </si>
  <si>
    <t>MD DE TIRAPATA</t>
  </si>
  <si>
    <t>210301</t>
  </si>
  <si>
    <t>MP DE CARABAYA - MACUSANI</t>
  </si>
  <si>
    <t>210302</t>
  </si>
  <si>
    <t>MD DE AJOYANI</t>
  </si>
  <si>
    <t>210303</t>
  </si>
  <si>
    <t>MD DE AYAPATA</t>
  </si>
  <si>
    <t>210304</t>
  </si>
  <si>
    <t>MD DE COASA</t>
  </si>
  <si>
    <t>210305</t>
  </si>
  <si>
    <t>MD DE CORANI</t>
  </si>
  <si>
    <t>210306</t>
  </si>
  <si>
    <t>MD DE CRUCERO</t>
  </si>
  <si>
    <t>210307</t>
  </si>
  <si>
    <t>MD DE ITUATA</t>
  </si>
  <si>
    <t>210308</t>
  </si>
  <si>
    <t>MD DE OLLACHEA</t>
  </si>
  <si>
    <t>210309</t>
  </si>
  <si>
    <t>MD DE SAN GABAN</t>
  </si>
  <si>
    <t>210310</t>
  </si>
  <si>
    <t>MD DE USICAYOS</t>
  </si>
  <si>
    <t>210401</t>
  </si>
  <si>
    <t>MP DE CHUCUITO - JULI</t>
  </si>
  <si>
    <t>210402</t>
  </si>
  <si>
    <t>MD DE DESAGUADERO</t>
  </si>
  <si>
    <t>210403</t>
  </si>
  <si>
    <t>MD DE HUACULLANI</t>
  </si>
  <si>
    <t>210404</t>
  </si>
  <si>
    <t>MD DE KELLUYO</t>
  </si>
  <si>
    <t>210405</t>
  </si>
  <si>
    <t>MD DE PISACOMA</t>
  </si>
  <si>
    <t>210406</t>
  </si>
  <si>
    <t>MD DE POMATA</t>
  </si>
  <si>
    <t>210407</t>
  </si>
  <si>
    <t>MD DE ZEPITA</t>
  </si>
  <si>
    <t>210501</t>
  </si>
  <si>
    <t>MP EL COLLAO</t>
  </si>
  <si>
    <t>210502</t>
  </si>
  <si>
    <t>MD DE CAPASO</t>
  </si>
  <si>
    <t>210503</t>
  </si>
  <si>
    <t>MD DE PILCUYO</t>
  </si>
  <si>
    <t>210504</t>
  </si>
  <si>
    <t>210505</t>
  </si>
  <si>
    <t>MD DE CONDURIRI</t>
  </si>
  <si>
    <t>210601</t>
  </si>
  <si>
    <t>MP DE HUANCANE</t>
  </si>
  <si>
    <t>210602</t>
  </si>
  <si>
    <t>MD DE COJATA</t>
  </si>
  <si>
    <t>210603</t>
  </si>
  <si>
    <t>MD DE HUATASANI</t>
  </si>
  <si>
    <t>210604</t>
  </si>
  <si>
    <t>MD DE INCHUPALLA</t>
  </si>
  <si>
    <t>210605</t>
  </si>
  <si>
    <t>MD DE PUSI</t>
  </si>
  <si>
    <t>210606</t>
  </si>
  <si>
    <t>MD DE ROSASPATA</t>
  </si>
  <si>
    <t>210607</t>
  </si>
  <si>
    <t>MD DE TARACO</t>
  </si>
  <si>
    <t>210608</t>
  </si>
  <si>
    <t>MD DE VILQUE CHICO</t>
  </si>
  <si>
    <t>210701</t>
  </si>
  <si>
    <t>MP DE LAMPA</t>
  </si>
  <si>
    <t>210702</t>
  </si>
  <si>
    <t>MD DE CABANILLA</t>
  </si>
  <si>
    <t>210703</t>
  </si>
  <si>
    <t>MD DE CALAPUJA</t>
  </si>
  <si>
    <t>210704</t>
  </si>
  <si>
    <t>MD DE NICASIO</t>
  </si>
  <si>
    <t>210705</t>
  </si>
  <si>
    <t>MD DE OCUVIRI</t>
  </si>
  <si>
    <t>210706</t>
  </si>
  <si>
    <t>210707</t>
  </si>
  <si>
    <t>MD DE PARATIA</t>
  </si>
  <si>
    <t>210708</t>
  </si>
  <si>
    <t>210709</t>
  </si>
  <si>
    <t>210710</t>
  </si>
  <si>
    <t>MD DE VILAVILA</t>
  </si>
  <si>
    <t>210801</t>
  </si>
  <si>
    <t>MP DE MELGAR - AYAVIRI</t>
  </si>
  <si>
    <t>210802</t>
  </si>
  <si>
    <t>MD DE ANTAUTA</t>
  </si>
  <si>
    <t>210803</t>
  </si>
  <si>
    <t>MD DE CUPI</t>
  </si>
  <si>
    <t>210804</t>
  </si>
  <si>
    <t>MD DE LLALLI</t>
  </si>
  <si>
    <t>210805</t>
  </si>
  <si>
    <t>MD DE MACARI</t>
  </si>
  <si>
    <t>210806</t>
  </si>
  <si>
    <t>MD DE NUÑOA</t>
  </si>
  <si>
    <t>210807</t>
  </si>
  <si>
    <t>MD DE ORURILLO</t>
  </si>
  <si>
    <t>210808</t>
  </si>
  <si>
    <t>210809</t>
  </si>
  <si>
    <t>MD DE UMACHIRI</t>
  </si>
  <si>
    <t>210901</t>
  </si>
  <si>
    <t>MP DE MOHO</t>
  </si>
  <si>
    <t>210902</t>
  </si>
  <si>
    <t>MD DE CONIMA</t>
  </si>
  <si>
    <t>210903</t>
  </si>
  <si>
    <t>MD DE HUAYRAPATA</t>
  </si>
  <si>
    <t>210904</t>
  </si>
  <si>
    <t>MD DE TILALI</t>
  </si>
  <si>
    <t>211001</t>
  </si>
  <si>
    <t>MP DE SAN ANTONIO DE PUTINA</t>
  </si>
  <si>
    <t>211002</t>
  </si>
  <si>
    <t>MD DE ANANEA</t>
  </si>
  <si>
    <t>211003</t>
  </si>
  <si>
    <t>MD DE PEDRO VILCA APAZA</t>
  </si>
  <si>
    <t>211004</t>
  </si>
  <si>
    <t>MD DE QUILCAPUNCU</t>
  </si>
  <si>
    <t>211005</t>
  </si>
  <si>
    <t>MD DE SINA</t>
  </si>
  <si>
    <t>211101</t>
  </si>
  <si>
    <t>MP DE SAN ROMAN - JULIACA</t>
  </si>
  <si>
    <t>211102</t>
  </si>
  <si>
    <t>211103</t>
  </si>
  <si>
    <t>MD DE CABANILLAS</t>
  </si>
  <si>
    <t>211104</t>
  </si>
  <si>
    <t>MD DE CARACOTO</t>
  </si>
  <si>
    <t>211201</t>
  </si>
  <si>
    <t>MP DE SANDIA</t>
  </si>
  <si>
    <t>211202</t>
  </si>
  <si>
    <t>MD DE CUYOCUYO</t>
  </si>
  <si>
    <t>211203</t>
  </si>
  <si>
    <t>MD DE LIMBANI</t>
  </si>
  <si>
    <t>211204</t>
  </si>
  <si>
    <t>MD DE PATAMBUCO</t>
  </si>
  <si>
    <t>211205</t>
  </si>
  <si>
    <t>MD DE PHARA</t>
  </si>
  <si>
    <t>211206</t>
  </si>
  <si>
    <t>MD DE QUIACA</t>
  </si>
  <si>
    <t>211207</t>
  </si>
  <si>
    <t>MD DE SAN JUAN DEL ORO</t>
  </si>
  <si>
    <t>211208</t>
  </si>
  <si>
    <t>MD DE YANAHUAYA</t>
  </si>
  <si>
    <t>211209</t>
  </si>
  <si>
    <t>MD DE ALTO INAMBARI</t>
  </si>
  <si>
    <t>211210</t>
  </si>
  <si>
    <t>MD DE SAN PEDRO DE PUTINA PUNCO</t>
  </si>
  <si>
    <t>211301</t>
  </si>
  <si>
    <t>MP DE YUNGUYO</t>
  </si>
  <si>
    <t>211302</t>
  </si>
  <si>
    <t>MD DE ANAPIA</t>
  </si>
  <si>
    <t>211303</t>
  </si>
  <si>
    <t>MD DE COPANI</t>
  </si>
  <si>
    <t>211304</t>
  </si>
  <si>
    <t>MD DE CUTURAPI</t>
  </si>
  <si>
    <t>211305</t>
  </si>
  <si>
    <t>MD DE OLLARAYA</t>
  </si>
  <si>
    <t>211306</t>
  </si>
  <si>
    <t>MD DE TINICACHI</t>
  </si>
  <si>
    <t>211307</t>
  </si>
  <si>
    <t>MD DE UNICACHI</t>
  </si>
  <si>
    <t>220101</t>
  </si>
  <si>
    <t>SAN MARTÍN</t>
  </si>
  <si>
    <t>MP DE MOYOBAMBA</t>
  </si>
  <si>
    <t>220102</t>
  </si>
  <si>
    <t>MD DE CALZADA</t>
  </si>
  <si>
    <t>220103</t>
  </si>
  <si>
    <t>MD DE HABANA</t>
  </si>
  <si>
    <t>220104</t>
  </si>
  <si>
    <t>MD DE JEPELACIO</t>
  </si>
  <si>
    <t>220105</t>
  </si>
  <si>
    <t>MD DE SORITOR</t>
  </si>
  <si>
    <t>220106</t>
  </si>
  <si>
    <t>MD DE YANTALO</t>
  </si>
  <si>
    <t>220201</t>
  </si>
  <si>
    <t>MP DE BELLAVISTA</t>
  </si>
  <si>
    <t>220202</t>
  </si>
  <si>
    <t>MD DE ALTO BIAVO</t>
  </si>
  <si>
    <t>220203</t>
  </si>
  <si>
    <t>MD DE BAJO BIAVO</t>
  </si>
  <si>
    <t>220204</t>
  </si>
  <si>
    <t>MD DE HUALLAGA</t>
  </si>
  <si>
    <t>220205</t>
  </si>
  <si>
    <t>220206</t>
  </si>
  <si>
    <t>220301</t>
  </si>
  <si>
    <t>MP EL DORADO</t>
  </si>
  <si>
    <t>220302</t>
  </si>
  <si>
    <t>MD DE AGUA BLANCA</t>
  </si>
  <si>
    <t>220303</t>
  </si>
  <si>
    <t>MD DE SAN MARTIN</t>
  </si>
  <si>
    <t>220304</t>
  </si>
  <si>
    <t>220305</t>
  </si>
  <si>
    <t>MD DE SHATOJA</t>
  </si>
  <si>
    <t>220401</t>
  </si>
  <si>
    <t>MP DE HUALLAGA - SAPOSOA</t>
  </si>
  <si>
    <t>220402</t>
  </si>
  <si>
    <t>MD DE ALTO SAPOSOA</t>
  </si>
  <si>
    <t>220403</t>
  </si>
  <si>
    <t>MD DE EL ESLABON</t>
  </si>
  <si>
    <t>220404</t>
  </si>
  <si>
    <t>MD DE PISCOYACU</t>
  </si>
  <si>
    <t>220405</t>
  </si>
  <si>
    <t>MD DE SACANCHE</t>
  </si>
  <si>
    <t>220406</t>
  </si>
  <si>
    <t>MD DE TINGO DE SAPOSOA</t>
  </si>
  <si>
    <t>220501</t>
  </si>
  <si>
    <t>MP DE LAMAS</t>
  </si>
  <si>
    <t>220502</t>
  </si>
  <si>
    <t>MD DE ALONSO DE ALVARADO</t>
  </si>
  <si>
    <t>220503</t>
  </si>
  <si>
    <t>MD DE BARRANQUITA</t>
  </si>
  <si>
    <t>220504</t>
  </si>
  <si>
    <t>MD DE CAYNARACHI</t>
  </si>
  <si>
    <t>220505</t>
  </si>
  <si>
    <t>MD DE CUÑUMBUQUI</t>
  </si>
  <si>
    <t>220506</t>
  </si>
  <si>
    <t>MD DE PINTO RECODO</t>
  </si>
  <si>
    <t>220507</t>
  </si>
  <si>
    <t>MD DE RUMISAPA</t>
  </si>
  <si>
    <t>220508</t>
  </si>
  <si>
    <t>MD DE SAN ROQUE DE CUMBAZA</t>
  </si>
  <si>
    <t>220509</t>
  </si>
  <si>
    <t>MD DE SHANAO</t>
  </si>
  <si>
    <t>220510</t>
  </si>
  <si>
    <t>MD DE TABALOSOS</t>
  </si>
  <si>
    <t>220511</t>
  </si>
  <si>
    <t>MD DE ZAPATERO</t>
  </si>
  <si>
    <t>220601</t>
  </si>
  <si>
    <t>MP DE MARISCAL CACERES - JUANJUI</t>
  </si>
  <si>
    <t>220602</t>
  </si>
  <si>
    <t>MD DE CAMPANILLA</t>
  </si>
  <si>
    <t>220603</t>
  </si>
  <si>
    <t>MD DE HUICUNGO</t>
  </si>
  <si>
    <t>220604</t>
  </si>
  <si>
    <t>MD DE PACHIZA</t>
  </si>
  <si>
    <t>220605</t>
  </si>
  <si>
    <t>MD DE PAJARILLO</t>
  </si>
  <si>
    <t>220701</t>
  </si>
  <si>
    <t>MP DE PICOTA</t>
  </si>
  <si>
    <t>220702</t>
  </si>
  <si>
    <t>220703</t>
  </si>
  <si>
    <t>MD DE CASPISAPA</t>
  </si>
  <si>
    <t>220704</t>
  </si>
  <si>
    <t>MD DE PILLUANA</t>
  </si>
  <si>
    <t>220705</t>
  </si>
  <si>
    <t>MD DE PUCACACA</t>
  </si>
  <si>
    <t>220706</t>
  </si>
  <si>
    <t>220707</t>
  </si>
  <si>
    <t>MD DE SAN HILARION</t>
  </si>
  <si>
    <t>220708</t>
  </si>
  <si>
    <t>MD DE SHAMBOYACU</t>
  </si>
  <si>
    <t>220709</t>
  </si>
  <si>
    <t>MD DE TINGO DE PONASA</t>
  </si>
  <si>
    <t>220710</t>
  </si>
  <si>
    <t>MD DE TRES UNIDOS</t>
  </si>
  <si>
    <t>220801</t>
  </si>
  <si>
    <t>MP DE RIOJA</t>
  </si>
  <si>
    <t>220802</t>
  </si>
  <si>
    <t>MD DE AWAJUN</t>
  </si>
  <si>
    <t>220803</t>
  </si>
  <si>
    <t>MD DE ELIAS SOPLIN VARGAS</t>
  </si>
  <si>
    <t>220804</t>
  </si>
  <si>
    <t>MD DE NUEVA CAJAMARCA</t>
  </si>
  <si>
    <t>220805</t>
  </si>
  <si>
    <t>MD DE PARDO MIGUEL</t>
  </si>
  <si>
    <t>220806</t>
  </si>
  <si>
    <t>MD DE POSIC</t>
  </si>
  <si>
    <t>220807</t>
  </si>
  <si>
    <t>MD DE SAN FERNANDO</t>
  </si>
  <si>
    <t>220808</t>
  </si>
  <si>
    <t>MD DE YORONGOS</t>
  </si>
  <si>
    <t>220809</t>
  </si>
  <si>
    <t>MD DE YURACYACU</t>
  </si>
  <si>
    <t>220901</t>
  </si>
  <si>
    <t>MP DE SAN MARTIN - TARAPOTO</t>
  </si>
  <si>
    <t>220902</t>
  </si>
  <si>
    <t>MD DE ALBERTO LEVEAU</t>
  </si>
  <si>
    <t>220903</t>
  </si>
  <si>
    <t>MD DE CACATACHI</t>
  </si>
  <si>
    <t>220904</t>
  </si>
  <si>
    <t>MD DE CHAZUTA</t>
  </si>
  <si>
    <t>220905</t>
  </si>
  <si>
    <t>MD DE CHIPURANA</t>
  </si>
  <si>
    <t>220906</t>
  </si>
  <si>
    <t>220907</t>
  </si>
  <si>
    <t>MD DE HUIMBAYOC</t>
  </si>
  <si>
    <t>220908</t>
  </si>
  <si>
    <t>MD DE JUAN GUERRA</t>
  </si>
  <si>
    <t>220909</t>
  </si>
  <si>
    <t>MD DE LA BANDA DE SHILCAYO</t>
  </si>
  <si>
    <t>220910</t>
  </si>
  <si>
    <t>MD DE MORALES</t>
  </si>
  <si>
    <t>220911</t>
  </si>
  <si>
    <t>MD DE PAPAPLAYA</t>
  </si>
  <si>
    <t>220912</t>
  </si>
  <si>
    <t>220913</t>
  </si>
  <si>
    <t>MD DE SAUCE</t>
  </si>
  <si>
    <t>220914</t>
  </si>
  <si>
    <t>MD DE SHAPAJA</t>
  </si>
  <si>
    <t>221001</t>
  </si>
  <si>
    <t>MP DE TOCACHE</t>
  </si>
  <si>
    <t>221002</t>
  </si>
  <si>
    <t>MD DE NUEVO PROGRESO</t>
  </si>
  <si>
    <t>221003</t>
  </si>
  <si>
    <t>MD DE POLVORA</t>
  </si>
  <si>
    <t>221004</t>
  </si>
  <si>
    <t>MD DE SHUNTE</t>
  </si>
  <si>
    <t>221005</t>
  </si>
  <si>
    <t>MD DE UCHIZA</t>
  </si>
  <si>
    <t>230101</t>
  </si>
  <si>
    <t>MP DE TACNA</t>
  </si>
  <si>
    <t>230102</t>
  </si>
  <si>
    <t>MD DE ALTO DE LA ALIANZA</t>
  </si>
  <si>
    <t>230103</t>
  </si>
  <si>
    <t>MD DE CALANA</t>
  </si>
  <si>
    <t>230104</t>
  </si>
  <si>
    <t>MD DE CIUDAD NUEVA</t>
  </si>
  <si>
    <t>230105</t>
  </si>
  <si>
    <t>MD DE INCLAN</t>
  </si>
  <si>
    <t>230106</t>
  </si>
  <si>
    <t>MD DE PACHIA</t>
  </si>
  <si>
    <t>230107</t>
  </si>
  <si>
    <t>230108</t>
  </si>
  <si>
    <t>MD DE POCOLLAY</t>
  </si>
  <si>
    <t>230109</t>
  </si>
  <si>
    <t>MD DE SAMA</t>
  </si>
  <si>
    <t>230110</t>
  </si>
  <si>
    <t>MD DE CORONEL GREGORIO ALBARRACIN LANCHIPA</t>
  </si>
  <si>
    <t>230201</t>
  </si>
  <si>
    <t>MP DE CANDARAVE</t>
  </si>
  <si>
    <t>230202</t>
  </si>
  <si>
    <t>MD DE CAIRANI</t>
  </si>
  <si>
    <t>230203</t>
  </si>
  <si>
    <t>MD DE CAMILACA</t>
  </si>
  <si>
    <t>230204</t>
  </si>
  <si>
    <t>MD DE CURIBAYA</t>
  </si>
  <si>
    <t>230205</t>
  </si>
  <si>
    <t>MD DE HUANAHUARA</t>
  </si>
  <si>
    <t>230206</t>
  </si>
  <si>
    <t>MD DE QUILAHUANI</t>
  </si>
  <si>
    <t>230301</t>
  </si>
  <si>
    <t>MP DE JORGE BASADRE - LOCUMBA</t>
  </si>
  <si>
    <t>230302</t>
  </si>
  <si>
    <t>MD DE ILABAYA</t>
  </si>
  <si>
    <t>230303</t>
  </si>
  <si>
    <t>MD DE ITE</t>
  </si>
  <si>
    <t>230401</t>
  </si>
  <si>
    <t>MP DE TARATA</t>
  </si>
  <si>
    <t>230402</t>
  </si>
  <si>
    <t>MD DE HEROES ALBARRACIN-CHUCATAMANI</t>
  </si>
  <si>
    <t>230403</t>
  </si>
  <si>
    <t>MD DE ESTIQUE PUEBLO</t>
  </si>
  <si>
    <t>230404</t>
  </si>
  <si>
    <t>MD DE ESTIQUE PAMPA</t>
  </si>
  <si>
    <t>230405</t>
  </si>
  <si>
    <t>MD DE SITAJARA</t>
  </si>
  <si>
    <t>230406</t>
  </si>
  <si>
    <t>MD DE SUSAPAYA</t>
  </si>
  <si>
    <t>230407</t>
  </si>
  <si>
    <t>MD DE TARUCACHI</t>
  </si>
  <si>
    <t>230408</t>
  </si>
  <si>
    <t>MD DE TICACO</t>
  </si>
  <si>
    <t>240101</t>
  </si>
  <si>
    <t>MP DE TUMBES</t>
  </si>
  <si>
    <t>240102</t>
  </si>
  <si>
    <t>MD DE CORRALES</t>
  </si>
  <si>
    <t>240103</t>
  </si>
  <si>
    <t>MD DE LA CRUZ</t>
  </si>
  <si>
    <t>240104</t>
  </si>
  <si>
    <t>MD DE PAMPAS DE HOSPITAL</t>
  </si>
  <si>
    <t>240105</t>
  </si>
  <si>
    <t>MD DE SAN JACINTO</t>
  </si>
  <si>
    <t>240106</t>
  </si>
  <si>
    <t>MD SAN JUAN DE LA VIRGEN</t>
  </si>
  <si>
    <t>240201</t>
  </si>
  <si>
    <t>MP DE CONTRALMIRANTE VILLAR</t>
  </si>
  <si>
    <t>240202</t>
  </si>
  <si>
    <t>MD DE CASITAS</t>
  </si>
  <si>
    <t>240203</t>
  </si>
  <si>
    <t>MD DE CANOAS DE PUNTA SAL</t>
  </si>
  <si>
    <t>240301</t>
  </si>
  <si>
    <t>MP DE ZARUMILLA</t>
  </si>
  <si>
    <t>240302</t>
  </si>
  <si>
    <t>MD DE AGUAS VERDES</t>
  </si>
  <si>
    <t>240303</t>
  </si>
  <si>
    <t>MD DE MATAPALO</t>
  </si>
  <si>
    <t>240304</t>
  </si>
  <si>
    <t>MD DE PAPAYAL</t>
  </si>
  <si>
    <t>250101</t>
  </si>
  <si>
    <t>MP DE CORONEL PORTILLO</t>
  </si>
  <si>
    <t>250102</t>
  </si>
  <si>
    <t>MD DE CAMPOVERDE</t>
  </si>
  <si>
    <t>250103</t>
  </si>
  <si>
    <t>MD DE IPARIA</t>
  </si>
  <si>
    <t>250104</t>
  </si>
  <si>
    <t>MD DE MASISEA</t>
  </si>
  <si>
    <t>250105</t>
  </si>
  <si>
    <t>MD DE YARINACOCHA</t>
  </si>
  <si>
    <t>250106</t>
  </si>
  <si>
    <t>MD DE NUEVA REQUENA</t>
  </si>
  <si>
    <t>250107</t>
  </si>
  <si>
    <t>MD DE MANANTAY</t>
  </si>
  <si>
    <t>250201</t>
  </si>
  <si>
    <t>MP DE ATALAYA - RAYMONDI</t>
  </si>
  <si>
    <t>250202</t>
  </si>
  <si>
    <t>MD DE SEPAHUA</t>
  </si>
  <si>
    <t>250203</t>
  </si>
  <si>
    <t>MD DE TAHUANIA</t>
  </si>
  <si>
    <t>250204</t>
  </si>
  <si>
    <t>MD DE YURUA</t>
  </si>
  <si>
    <t>250301</t>
  </si>
  <si>
    <t>MP DE PADRE ABAD - AGUAITIA</t>
  </si>
  <si>
    <t>250302</t>
  </si>
  <si>
    <t>MD DE IRAZOLA</t>
  </si>
  <si>
    <t>250303</t>
  </si>
  <si>
    <t>MD DE CURIMANA</t>
  </si>
  <si>
    <t>250401</t>
  </si>
  <si>
    <t>MP DE PURUS</t>
  </si>
  <si>
    <t>050116</t>
  </si>
  <si>
    <t>MD DE ANDRES AVELINO CACERES DORREGAY</t>
  </si>
  <si>
    <t>050409</t>
  </si>
  <si>
    <t>MD DE CANAYRE</t>
  </si>
  <si>
    <t>050410</t>
  </si>
  <si>
    <t>MD DE UCHURACCAY</t>
  </si>
  <si>
    <t>050509</t>
  </si>
  <si>
    <t>MD SAMUGARI</t>
  </si>
  <si>
    <t>050510</t>
  </si>
  <si>
    <t>MD DE ANCHIHUAY</t>
  </si>
  <si>
    <t>070107</t>
  </si>
  <si>
    <t>MD DE MI PERU</t>
  </si>
  <si>
    <t>080911</t>
  </si>
  <si>
    <t>MD DE INKAWASI</t>
  </si>
  <si>
    <t>080912</t>
  </si>
  <si>
    <t>MD DE VILLA VIRGEN</t>
  </si>
  <si>
    <t>090511</t>
  </si>
  <si>
    <t>MD DE COSME</t>
  </si>
  <si>
    <t>100112</t>
  </si>
  <si>
    <t>MD DE YACUS</t>
  </si>
  <si>
    <t>160802</t>
  </si>
  <si>
    <t>MD DE ROSA PANDURO</t>
  </si>
  <si>
    <t>160804</t>
  </si>
  <si>
    <t>MD DE YAGUAS</t>
  </si>
  <si>
    <t>190308</t>
  </si>
  <si>
    <t>MD CONSTITUCION</t>
  </si>
  <si>
    <t>200115</t>
  </si>
  <si>
    <t>MD 26 DE OCTUBRE</t>
  </si>
  <si>
    <t>090719</t>
  </si>
  <si>
    <t>MD QUICHUAS</t>
  </si>
  <si>
    <t>090720</t>
  </si>
  <si>
    <t>MD ANDAYMARCA</t>
  </si>
  <si>
    <t>030220</t>
  </si>
  <si>
    <t>MD JOSE MARIA ARGUEDAS</t>
  </si>
  <si>
    <t>250304</t>
  </si>
  <si>
    <t xml:space="preserve">MD NESHUYA </t>
  </si>
  <si>
    <t>250305</t>
  </si>
  <si>
    <t>MD ALEXANDER VON HUMBOLDT</t>
  </si>
  <si>
    <t>050411</t>
  </si>
  <si>
    <t>MD PUCACOLPA</t>
  </si>
  <si>
    <t>120609</t>
  </si>
  <si>
    <t>MD VIZCATÁN DEL ENE</t>
  </si>
  <si>
    <t>080913</t>
  </si>
  <si>
    <t>MD VILLA KINTIARINA</t>
  </si>
  <si>
    <t>230111</t>
  </si>
  <si>
    <t>MD LA YARADA LOS PALOS</t>
  </si>
  <si>
    <t>100704</t>
  </si>
  <si>
    <t>MD LA MORADA</t>
  </si>
  <si>
    <t>100608</t>
  </si>
  <si>
    <t>MD CASTILLO GRANDE</t>
  </si>
  <si>
    <t>100607</t>
  </si>
  <si>
    <t>MD PUCAYACU</t>
  </si>
  <si>
    <t>100705</t>
  </si>
  <si>
    <t>MD SANTA ROSA DE ALTO YANAJANCA</t>
  </si>
  <si>
    <t>100113</t>
  </si>
  <si>
    <t>MD SAN PABLO DE PILLAO</t>
  </si>
  <si>
    <t>050412</t>
  </si>
  <si>
    <t>MD DE CHACA</t>
  </si>
  <si>
    <t>090721</t>
  </si>
  <si>
    <t>MD DE ROBLE</t>
  </si>
  <si>
    <t>090722</t>
  </si>
  <si>
    <t>MD DE PICHOS</t>
  </si>
  <si>
    <t>030609</t>
  </si>
  <si>
    <t>MD DE ROCCHACC</t>
  </si>
  <si>
    <t>030610</t>
  </si>
  <si>
    <t>MD DEL PORVENIR</t>
  </si>
  <si>
    <t>100609</t>
  </si>
  <si>
    <t>090723</t>
  </si>
  <si>
    <t>MD DE SANTIAGO DE TUCUMA</t>
  </si>
  <si>
    <t>030611</t>
  </si>
  <si>
    <t>MD DE CHANKAS</t>
  </si>
  <si>
    <t>050511</t>
  </si>
  <si>
    <t>MD DE ORONCCOY</t>
  </si>
  <si>
    <t>080914</t>
  </si>
  <si>
    <t>MD DE MEGANTONI</t>
  </si>
  <si>
    <t>100610</t>
  </si>
  <si>
    <t>MD DE SANTO DOMINGO DE ANDA</t>
  </si>
  <si>
    <t>211105</t>
  </si>
  <si>
    <t>DEPARTAMENTO</t>
  </si>
  <si>
    <t>ENTIDAD</t>
  </si>
  <si>
    <t>010000 : GOBIERNO REGIONAL DE AMAZONAS</t>
  </si>
  <si>
    <t>020000 : GOBIERNO REGIONAL DE ANCASH</t>
  </si>
  <si>
    <t>030000 : GOBIERNO REGIONAL DE APURIMAC</t>
  </si>
  <si>
    <t>040000 : GOBIERNO REGIONAL DE AREQUIPA</t>
  </si>
  <si>
    <t>050000 : GOBIERNO REGIONAL DE AYACUCHO</t>
  </si>
  <si>
    <t>060000 : GOBIERNO REGIONAL DE CAJAMARCA</t>
  </si>
  <si>
    <t>070000 : GOBIERNO REGIONAL DEL CALLAO</t>
  </si>
  <si>
    <t>080000 : GOBIERNO REGIONAL DE CUSCO</t>
  </si>
  <si>
    <t>090000 : GOBIERNO REGIONAL DE  HUANCAVELICA</t>
  </si>
  <si>
    <t>100000 : GOBIERNO REGIONAL DE  HUANUCO</t>
  </si>
  <si>
    <t>110000 : GOBIERNO REGIONAL DE ICA</t>
  </si>
  <si>
    <t>120000 : GOBIERNO REGIONAL DE JUNIN</t>
  </si>
  <si>
    <t>130000 : GOBIERNO REGIONAL DE LA LIBERTAD</t>
  </si>
  <si>
    <t>140000 : GOBIERNO REGIONAL DE LAMBAYEQUE</t>
  </si>
  <si>
    <t>150000 : GOBIERNO REGIONAL DE LIMA</t>
  </si>
  <si>
    <t>160000 : GOBIERNO REGIONAL DE LORETO</t>
  </si>
  <si>
    <t>170000 : GOBIERNO REGIONAL DE MADRE DE DIOS</t>
  </si>
  <si>
    <t>180000 : GOBIERNO REGIONAL DE MOQUEGUA</t>
  </si>
  <si>
    <t>190000 : GOBIERNO REGIONAL DE PASCO</t>
  </si>
  <si>
    <t>200000 : GOBIERNO REGIONAL DE PIURA</t>
  </si>
  <si>
    <t>210000 : GOBIERNO REGIONAL DE PUNO</t>
  </si>
  <si>
    <t>220000 : GOBIERNO REGIONAL DE SAN MARTIN</t>
  </si>
  <si>
    <t>230000 : GOBIERNO REGIONAL DE TACNA</t>
  </si>
  <si>
    <t>240000 : GOBIERNO REGIONAL DE TUMBES</t>
  </si>
  <si>
    <t>250000 : GOBIERNO REGIONAL DE UCAYALI</t>
  </si>
  <si>
    <t>260000 : REGION LIMA METROPOLITANA</t>
  </si>
  <si>
    <t>010101 : MP DE CHACHAPOYAS</t>
  </si>
  <si>
    <t>010102 : MD DE ASUNCION</t>
  </si>
  <si>
    <t>010103 : MD DE BALSAS</t>
  </si>
  <si>
    <t>010104 : MD DE CHETO</t>
  </si>
  <si>
    <t>010105 : MD DE CHILIQUIN</t>
  </si>
  <si>
    <t>010106 : MD DE CHUQUIBAMBA</t>
  </si>
  <si>
    <t>010107 : MD DE GRANADA</t>
  </si>
  <si>
    <t>010108 : MD DE HUANCAS</t>
  </si>
  <si>
    <t>010109 : MD DE JALCA GRANDE</t>
  </si>
  <si>
    <t>010110 : MD DE LEIMEBAMBA</t>
  </si>
  <si>
    <t>010111 : MD DE LEVANTO</t>
  </si>
  <si>
    <t>010112 : MD DE MAGDALENA</t>
  </si>
  <si>
    <t>010113 : MD DE MARISCAL CASTILLA</t>
  </si>
  <si>
    <t>010114 : MD DE MOLINOPAMPA</t>
  </si>
  <si>
    <t>010115 : MD DE MONTEVIDEO</t>
  </si>
  <si>
    <t>010116 : MD DE OLLEROS</t>
  </si>
  <si>
    <t>010117 : MD DE QUINJALCA</t>
  </si>
  <si>
    <t>010118 : MD DE SAN FRANCISCO DE DAGUAS</t>
  </si>
  <si>
    <t>010119 : MD DE SAN ISIDRO DE MAYNO</t>
  </si>
  <si>
    <t>010120 : MD DE SOLOCO</t>
  </si>
  <si>
    <t>010121 : MD DE SONCHE</t>
  </si>
  <si>
    <t>010201 : MP DE BAGUA - LA PECA</t>
  </si>
  <si>
    <t>010202 : MD DE ARAMANGO</t>
  </si>
  <si>
    <t>010203 : MD DE COPALLIN</t>
  </si>
  <si>
    <t>010204 : MD DE EL PARCO</t>
  </si>
  <si>
    <t>010205 : MD DE IMAZA</t>
  </si>
  <si>
    <t>010206 : MD DE LA PECA</t>
  </si>
  <si>
    <t>010301 : MP DE BONGARA - JUMBILLA</t>
  </si>
  <si>
    <t>010302 : MD DE CHISQUILLA</t>
  </si>
  <si>
    <t>010303 : MD DE CHURUJA</t>
  </si>
  <si>
    <t>010304 : MD DE COROSHA</t>
  </si>
  <si>
    <t>010305 : MD DE CUISPES</t>
  </si>
  <si>
    <t>010306 : MD DE FLORIDA</t>
  </si>
  <si>
    <t>010307 : MD DE JAZAN</t>
  </si>
  <si>
    <t>010308 : MD DE RECTA</t>
  </si>
  <si>
    <t>010309 : MD DE SAN CARLOS</t>
  </si>
  <si>
    <t>010310 : MD DE SHIPASBAMBA</t>
  </si>
  <si>
    <t>010311 : MD DE VALERA</t>
  </si>
  <si>
    <t>010312 : MD DE YAMBRASBAMBA</t>
  </si>
  <si>
    <t>010401 : MP DE CONDORCANQUI - NIEVA</t>
  </si>
  <si>
    <t>010402 : MD DE EL CENEPA</t>
  </si>
  <si>
    <t>010403 : MD DE RIO SANTIAGO</t>
  </si>
  <si>
    <t>010501 : MP DE LUYA - LAMUD</t>
  </si>
  <si>
    <t>010502 : MD DE CAMPORREDONDO</t>
  </si>
  <si>
    <t>010503 : MD DE COCABAMBA</t>
  </si>
  <si>
    <t>010504 : MD DE COLCAMAR</t>
  </si>
  <si>
    <t>010505 : MD DE CONILA</t>
  </si>
  <si>
    <t>010506 : MD DE INGUILPATA</t>
  </si>
  <si>
    <t>010507 : MD DE LONGUITA</t>
  </si>
  <si>
    <t>010508 : MD DE LONYA CHICO</t>
  </si>
  <si>
    <t>010509 : MD DE LUYA</t>
  </si>
  <si>
    <t>010510 : MD DE LUYA VIEJO</t>
  </si>
  <si>
    <t>010511 : MD DE MARIA</t>
  </si>
  <si>
    <t>010512 : MD DE OCALLI</t>
  </si>
  <si>
    <t>010513 : MD DE OCUMAL</t>
  </si>
  <si>
    <t>010514 : MD DE PIZUQUIA</t>
  </si>
  <si>
    <t>010515 : MD DE PROVIDENCIA</t>
  </si>
  <si>
    <t>010516 : MD DE SAN CRISTOBAL DE OLTO</t>
  </si>
  <si>
    <t>010517 : MD DE SAN FRANCISCO DE YESO</t>
  </si>
  <si>
    <t>010518 : MD DE SAN JERONIMO DE PACLAS</t>
  </si>
  <si>
    <t>010519 : MD DE SAN JUAN DE LOPECANCHA</t>
  </si>
  <si>
    <t>010520 : MD DE SANTA CATALINA</t>
  </si>
  <si>
    <t>010521 : MD DE SANTO TOMAS</t>
  </si>
  <si>
    <t>010522 : MD DE TINGO</t>
  </si>
  <si>
    <t>010523 : MD DE TRITA</t>
  </si>
  <si>
    <t>010601 : MP DE RODRIGUEZ DE MENDOZA - SAN NICOLAS</t>
  </si>
  <si>
    <t>010602 : MD DE CHIRIMOTO</t>
  </si>
  <si>
    <t>010603 : MD DE COCHAMAL</t>
  </si>
  <si>
    <t>010604 : MD DE HUAMBO</t>
  </si>
  <si>
    <t>010605 : MD DE LIMABAMBA</t>
  </si>
  <si>
    <t>010606 : MD DE LONGAR</t>
  </si>
  <si>
    <t>010607 : MD DE MARISCAL BENAVIDES</t>
  </si>
  <si>
    <t>010608 : MD DE MILPUC</t>
  </si>
  <si>
    <t>010609 : MD DE OMIA</t>
  </si>
  <si>
    <t>010610 : MD DE SANTA ROSA</t>
  </si>
  <si>
    <t>010611 : MD DE TOTORA</t>
  </si>
  <si>
    <t>010612 : MD DE VISTA ALEGRE</t>
  </si>
  <si>
    <t>010701 : MP DE UTCUBAMBA - BAGUA GRANDE</t>
  </si>
  <si>
    <t>010702 : MD DE CAJARURO</t>
  </si>
  <si>
    <t>010703 : MD DE CUMBA</t>
  </si>
  <si>
    <t>010704 : MD DE EL MILAGRO</t>
  </si>
  <si>
    <t>010705 : MD DE JAMALCA</t>
  </si>
  <si>
    <t>010706 : MD DE LONYA GRANDE</t>
  </si>
  <si>
    <t>010707 : MD DE YAMON</t>
  </si>
  <si>
    <t>020101 : MP DE HUARAZ</t>
  </si>
  <si>
    <t>020102 : MD DE COCHABAMBA</t>
  </si>
  <si>
    <t>020103 : MD DE COLCABAMBA</t>
  </si>
  <si>
    <t>020104 : MD DE HUANCHAY</t>
  </si>
  <si>
    <t>020105 : MD DE INDEPENDENCIA</t>
  </si>
  <si>
    <t>020106 : MD DE JANGAS</t>
  </si>
  <si>
    <t>020107 : MD DE LA LIBERTAD</t>
  </si>
  <si>
    <t>020108 : MD DE OLLEROS</t>
  </si>
  <si>
    <t>020109 : MD DE PAMPAS</t>
  </si>
  <si>
    <t>020110 : MD DE PARIACOTO</t>
  </si>
  <si>
    <t>020111 : MD DE PIRA</t>
  </si>
  <si>
    <t>020112 : MD DE TARICA</t>
  </si>
  <si>
    <t>020201 : MP DE AIJA</t>
  </si>
  <si>
    <t>020202 : MD DE CORIS</t>
  </si>
  <si>
    <t>020203 : MD DE HUACLLAN</t>
  </si>
  <si>
    <t>020204 : MD DE LA MERCED</t>
  </si>
  <si>
    <t>020205 : MD DE SUCCHA</t>
  </si>
  <si>
    <t>020301 : MP DE ANTONIO RAYMONDI - LLAMELLIN</t>
  </si>
  <si>
    <t>020302 : MD DE ACSO</t>
  </si>
  <si>
    <t>020303 : MD DE CHACCHO</t>
  </si>
  <si>
    <t>020304 : MD DE CHINGAS</t>
  </si>
  <si>
    <t>020305 : MD DE MIRGAS</t>
  </si>
  <si>
    <t>020306 : MD DE SAN JUAN DE RONTOY</t>
  </si>
  <si>
    <t>020401 : MP DE ASUNCION - CHACAS</t>
  </si>
  <si>
    <t>020402 : MD DE ACOCHACA</t>
  </si>
  <si>
    <t>020501 : MP DE BOLOGNESI - CHIQUIAN</t>
  </si>
  <si>
    <t>020502 : MD DE ABELARDO PARDO LAZAMETA</t>
  </si>
  <si>
    <t>020503 : MD DE ANTONIO RAYMONDI</t>
  </si>
  <si>
    <t>020504 : MD DE AQUIA</t>
  </si>
  <si>
    <t>020505 : MD DE CAJACAY</t>
  </si>
  <si>
    <t>020506 : MD DE CANIS</t>
  </si>
  <si>
    <t>020507 : MD DE COLQUIOC</t>
  </si>
  <si>
    <t>020508 : MD DE HUALLANCA</t>
  </si>
  <si>
    <t>020509 : MD DE HUASTA</t>
  </si>
  <si>
    <t>020510 : MD DE HUAYLLACAYAN</t>
  </si>
  <si>
    <t>020511 : MD DE LA PRIMAVERA</t>
  </si>
  <si>
    <t>020512 : MD DE MANGAS</t>
  </si>
  <si>
    <t>020513 : MD DE PACLLON</t>
  </si>
  <si>
    <t>020514 : MD DE SAN MIGUEL DE CORPANQUI</t>
  </si>
  <si>
    <t>020515 : MD DE TICLLOS</t>
  </si>
  <si>
    <t>020601 : MP DE CARHUAZ</t>
  </si>
  <si>
    <t>020602 : MD DE ACOPAMPA</t>
  </si>
  <si>
    <t>020603 : MD DE AMASHCA</t>
  </si>
  <si>
    <t>020604 : MD DE ANTA</t>
  </si>
  <si>
    <t>020605 : MD DE ATAQUERO</t>
  </si>
  <si>
    <t>020606 : MD DE MARCARA</t>
  </si>
  <si>
    <t>020607 : MD DE PARIAHUANCA</t>
  </si>
  <si>
    <t>020608 : MD DE SAN MIGUEL DE ACO</t>
  </si>
  <si>
    <t>020609 : MD DE SHILLA</t>
  </si>
  <si>
    <t>020610 : MD DE TINCO</t>
  </si>
  <si>
    <t>020611 : MD DE YUNGAR</t>
  </si>
  <si>
    <t>020701 : MP DE CARLOS FERMIN FITZCARRALD</t>
  </si>
  <si>
    <t>020702 : MD DE SAN NICOLAS</t>
  </si>
  <si>
    <t>020703 : MD DE YAUYA</t>
  </si>
  <si>
    <t>020801 : MP DE CASMA</t>
  </si>
  <si>
    <t>020802 : MD DE BUENA VISTA ALTA</t>
  </si>
  <si>
    <t>020803 : MD DE COMANDANTE NOEL</t>
  </si>
  <si>
    <t>020804 : MD DE YAUTAN</t>
  </si>
  <si>
    <t>020901 : MP DE CORONGO</t>
  </si>
  <si>
    <t>020902 : MD DE ACO</t>
  </si>
  <si>
    <t>020903 : MD DE BAMBAS</t>
  </si>
  <si>
    <t>020904 : MD DE CUSCA</t>
  </si>
  <si>
    <t>020905 : MD DE LA PAMPA</t>
  </si>
  <si>
    <t>020906 : MD DE YANAC</t>
  </si>
  <si>
    <t>020907 : MD DE YUPAN</t>
  </si>
  <si>
    <t>021001 : MP DE HUARI</t>
  </si>
  <si>
    <t>021002 : MD DE ANRA</t>
  </si>
  <si>
    <t>021003 : MD DE CAJAY</t>
  </si>
  <si>
    <t>021004 : MD DE CHAVIN DE HUANTAR</t>
  </si>
  <si>
    <t>021005 : MD DE HUACACHI</t>
  </si>
  <si>
    <t>021006 : MD DE HUACCHIS</t>
  </si>
  <si>
    <t>021007 : MD DE HUACHIS</t>
  </si>
  <si>
    <t>021008 : MD DE HUANTAR</t>
  </si>
  <si>
    <t>021009 : MD DE MASIN</t>
  </si>
  <si>
    <t>021010 : MD DE PAUCAS</t>
  </si>
  <si>
    <t>021011 : MD DE PONTO</t>
  </si>
  <si>
    <t>021012 : MD DE RAHUAPAMPA</t>
  </si>
  <si>
    <t>021013 : MD DE RAPAYAN</t>
  </si>
  <si>
    <t>021014 : MD DE SAN MARCOS</t>
  </si>
  <si>
    <t>021015 : MD DE SAN PEDRO DE CHANA</t>
  </si>
  <si>
    <t>021016 : MD DE UCO</t>
  </si>
  <si>
    <t>021101 : MP DE HUARMEY</t>
  </si>
  <si>
    <t>021102 : MD DE COCHAPETI</t>
  </si>
  <si>
    <t>021103 : MD DE CULEBRAS</t>
  </si>
  <si>
    <t>021104 : MD DE HUAYAN</t>
  </si>
  <si>
    <t>021105 : MD DE MALVAS</t>
  </si>
  <si>
    <t>021201 : MP DE HUAYLAS - CARAZ</t>
  </si>
  <si>
    <t>021202 : MD DE HUALLANCA</t>
  </si>
  <si>
    <t>021203 : MD DE HUATA</t>
  </si>
  <si>
    <t>021204 : MD DE HUAYLAS</t>
  </si>
  <si>
    <t>021205 : MD DE MATO</t>
  </si>
  <si>
    <t>021206 : MD DE PAMPAROMAS</t>
  </si>
  <si>
    <t>021207 : MD DE PUEBLO LIBRE</t>
  </si>
  <si>
    <t>021208 : MD DE SANTA CRUZ</t>
  </si>
  <si>
    <t>021209 : MD DE SANTO TORIBIO</t>
  </si>
  <si>
    <t>021210 : MD DE YURACMARCA</t>
  </si>
  <si>
    <t>021301 : MP DE MARISCAL LUZURIAGA - PISCOBAMBA</t>
  </si>
  <si>
    <t>021302 : MD DE CASCA</t>
  </si>
  <si>
    <t>021303 : MD DE ELEAZAR GUZMAN BARRON</t>
  </si>
  <si>
    <t>021304 : MD DE FIDEL OLIVAS ESCUDERO</t>
  </si>
  <si>
    <t>021305 : MD DE LLAMA</t>
  </si>
  <si>
    <t>021306 : MD DE LLUMPA</t>
  </si>
  <si>
    <t>021307 : MD DE LUCMA</t>
  </si>
  <si>
    <t>021308 : MD DE MUSGA</t>
  </si>
  <si>
    <t>021401 : MP DE OCROS</t>
  </si>
  <si>
    <t>021402 : MD DE ACAS</t>
  </si>
  <si>
    <t>021403 : MD DE CAJAMARQUILLA</t>
  </si>
  <si>
    <t>021404 : MD DE CARHUAPAMPA</t>
  </si>
  <si>
    <t>021405 : MD DE COCHAS</t>
  </si>
  <si>
    <t>021406 : MD DE CONGAS</t>
  </si>
  <si>
    <t>021407 : MD DE LLIPA</t>
  </si>
  <si>
    <t>021408 : MD DE SAN CRISTOBAL DE RAJAN</t>
  </si>
  <si>
    <t>021409 : MD DE SAN PEDRO</t>
  </si>
  <si>
    <t>021410 : MD DE SANTIAGO DE CHILCAS</t>
  </si>
  <si>
    <t>021501 : MP DE PALLASCA - CABANA</t>
  </si>
  <si>
    <t>021502 : MD DE BOLOGNESI</t>
  </si>
  <si>
    <t>021503 : MD DE CONCHUCOS</t>
  </si>
  <si>
    <t>021504 : MD DE HUACASCHUQUE</t>
  </si>
  <si>
    <t>021505 : MD DE HUANDOVAL</t>
  </si>
  <si>
    <t>021506 : MD DE LACABAMBA</t>
  </si>
  <si>
    <t>021507 : MD DE LLAPO</t>
  </si>
  <si>
    <t>021508 : MD DE PALLASCA</t>
  </si>
  <si>
    <t>021509 : MD DE PAMPAS</t>
  </si>
  <si>
    <t>021510 : MD DE SANTA ROSA</t>
  </si>
  <si>
    <t>021511 : MD DE TAUCA</t>
  </si>
  <si>
    <t>021601 : MP DE POMABAMBA</t>
  </si>
  <si>
    <t>021602 : MD DE HUAYLLAN</t>
  </si>
  <si>
    <t>021603 : MD DE PAROBAMBA</t>
  </si>
  <si>
    <t>021604 : MD DE QUINUABAMBA</t>
  </si>
  <si>
    <t>021701 : MP DE RECUAY</t>
  </si>
  <si>
    <t>021702 : MD DE CATAC</t>
  </si>
  <si>
    <t>021703 : MD DE COTAPARACO</t>
  </si>
  <si>
    <t>021704 : MD DE HUAYLLAPAMPA</t>
  </si>
  <si>
    <t>021705 : MD DE LLACLLIN</t>
  </si>
  <si>
    <t>021706 : MD DE MARCA</t>
  </si>
  <si>
    <t>021707 : MD DE PAMPAS CHICO</t>
  </si>
  <si>
    <t>021708 : MD DE PARARIN</t>
  </si>
  <si>
    <t>021709 : MD DE TAPACOCHA</t>
  </si>
  <si>
    <t>021710 : MD DE TICAPAMPA</t>
  </si>
  <si>
    <t>021801 : MP DE SANTA - CHIMBOTE</t>
  </si>
  <si>
    <t>021802 : MD DE CACERES DEL PERU</t>
  </si>
  <si>
    <t>021803 : MD DE COISHCO</t>
  </si>
  <si>
    <t>021804 : MD DE MACATE</t>
  </si>
  <si>
    <t>021805 : MD DE MORO</t>
  </si>
  <si>
    <t>021806 : MD DE NEPEÑA</t>
  </si>
  <si>
    <t>021807 : MD DE SAMANCO</t>
  </si>
  <si>
    <t>021808 : MD DE SANTA</t>
  </si>
  <si>
    <t>021809 : MD DE NUEVO CHIMBOTE</t>
  </si>
  <si>
    <t>021901 : MP DE SIHUAS</t>
  </si>
  <si>
    <t>021902 : MD DE ACOBAMBA</t>
  </si>
  <si>
    <t>021903 : MD DE ALFONSO UGARTE</t>
  </si>
  <si>
    <t>021904 : MD DE CASHAPAMPA</t>
  </si>
  <si>
    <t>021905 : MD DE CHINGALPO</t>
  </si>
  <si>
    <t>021906 : MD DE HUAYLLABAMBA</t>
  </si>
  <si>
    <t>021907 : MD DE QUICHES</t>
  </si>
  <si>
    <t>021908 : MD DE RAGASH</t>
  </si>
  <si>
    <t>021909 : MD DE SAN JUAN</t>
  </si>
  <si>
    <t>021910 : MD DE SICSIBAMBA</t>
  </si>
  <si>
    <t>022001 : MP DE YUNGAY</t>
  </si>
  <si>
    <t>022002 : MD DE CASCAPARA</t>
  </si>
  <si>
    <t>022003 : MD DE MANCOS</t>
  </si>
  <si>
    <t>022004 : MD DE MATACOTA</t>
  </si>
  <si>
    <t>022005 : MD DE QUILLO</t>
  </si>
  <si>
    <t>022006 : MD DE RANRAHIRCA</t>
  </si>
  <si>
    <t>022007 : MD DE SHUPLUY</t>
  </si>
  <si>
    <t>022008 : MD DE YANAMA</t>
  </si>
  <si>
    <t>030101 : MP DE ABANCAY</t>
  </si>
  <si>
    <t>030102 : MD DE CHACOCHE</t>
  </si>
  <si>
    <t>030103 : MD DE CIRCA</t>
  </si>
  <si>
    <t>030104 : MD DE CURAHUASI</t>
  </si>
  <si>
    <t>030105 : MD DE HUANIPACA</t>
  </si>
  <si>
    <t>030106 : MD DE LAMBRAMA</t>
  </si>
  <si>
    <t>030107 : MD DE PICHIRHUA</t>
  </si>
  <si>
    <t>030108 : MD DE SAN PEDRO DE CACHORA</t>
  </si>
  <si>
    <t>030109 : MD DE TAMBURCO</t>
  </si>
  <si>
    <t>030201 : MP DE ANDAHUAYLAS</t>
  </si>
  <si>
    <t>030202 : MD DE ANDARAPA</t>
  </si>
  <si>
    <t>030203 : MD DE CHIARA</t>
  </si>
  <si>
    <t>030204 : MD DE HUANCARAMA</t>
  </si>
  <si>
    <t>030205 : MD DE HUANCARAY</t>
  </si>
  <si>
    <t>030206 : MD DE HUAYANA</t>
  </si>
  <si>
    <t>030207 : MD DE KISHUARA</t>
  </si>
  <si>
    <t>030208 : MD DE PACOBAMBA</t>
  </si>
  <si>
    <t>030209 : MD DE PACUCHA</t>
  </si>
  <si>
    <t>030210 : MD DE PAMPACHIRI</t>
  </si>
  <si>
    <t>030211 : MD DE POMACOCHA</t>
  </si>
  <si>
    <t>030212 : MD DE SAN ANTONIO DE CACHI</t>
  </si>
  <si>
    <t>030213 : MD DE SAN JERONIMO</t>
  </si>
  <si>
    <t>030214 : MD DE SAN MIGUEL CHACCRAMPA</t>
  </si>
  <si>
    <t>030215 : MD DE SANTA MARIA DE CHICMO</t>
  </si>
  <si>
    <t>030216 : MD DE TALAVERA</t>
  </si>
  <si>
    <t>030217 : MD DE TUMAY HUARACA</t>
  </si>
  <si>
    <t>030218 : MD DE TURPO</t>
  </si>
  <si>
    <t>030219 : MD DE KAQUIABAMBA</t>
  </si>
  <si>
    <t>030301 : MP DE ANTABAMBA</t>
  </si>
  <si>
    <t>030302 : MD DE EL ORO</t>
  </si>
  <si>
    <t>030303 : MD DE HUAQUIRCA</t>
  </si>
  <si>
    <t>030304 : MD DE JUAN ESPINOZA MEDRANO</t>
  </si>
  <si>
    <t>030305 : MD DE OROPESA</t>
  </si>
  <si>
    <t>030306 : MD DE PACHACONAS</t>
  </si>
  <si>
    <t>030307 : MD DE SABAINO</t>
  </si>
  <si>
    <t>030401 : MP DE AYMARAES - CHALHUANCA</t>
  </si>
  <si>
    <t>030402 : MD DE CAPAYA</t>
  </si>
  <si>
    <t>030403 : MD DE CARAYBAMBA</t>
  </si>
  <si>
    <t>030404 : MD DE CHAPIMARCA</t>
  </si>
  <si>
    <t>030405 : MD DE COLCABAMBA</t>
  </si>
  <si>
    <t>030406 : MD DE COTARUSE</t>
  </si>
  <si>
    <t>030407 : MD DE IHUAYLLO</t>
  </si>
  <si>
    <t>030408 : MD DE JUSTO APU SAHUARAURA</t>
  </si>
  <si>
    <t>030409 : MD DE LUCRE</t>
  </si>
  <si>
    <t>030410 : MD DE POCOHUANCA</t>
  </si>
  <si>
    <t>030411 : MD DE SAN JUAN DE CHACÑA</t>
  </si>
  <si>
    <t>030412 : MD DE SAÑAYCA</t>
  </si>
  <si>
    <t>030413 : MD DE SORAYA</t>
  </si>
  <si>
    <t>030414 : MD DE TAPAIRIHUA</t>
  </si>
  <si>
    <t>030415 : MD DE TINTAY</t>
  </si>
  <si>
    <t>030416 : MD DE TORAYA</t>
  </si>
  <si>
    <t>030417 : MD DE YANACA</t>
  </si>
  <si>
    <t>030501 : MP DE COTABAMBAS - TAMBOBAMBA</t>
  </si>
  <si>
    <t>030502 : MD DE COTABAMBAS</t>
  </si>
  <si>
    <t>030503 : MD DE COYLLURQUI</t>
  </si>
  <si>
    <t>030504 : MD DE HAQUIRA</t>
  </si>
  <si>
    <t>030505 : MD DE MARA</t>
  </si>
  <si>
    <t>030506 : MD DE CHALLHUAHUACHO</t>
  </si>
  <si>
    <t>030601 : MP DE CHINCHEROS</t>
  </si>
  <si>
    <t>030602 : MD DE ANCO HUALLO</t>
  </si>
  <si>
    <t>030603 : MD DE COCHARCAS</t>
  </si>
  <si>
    <t>030604 : MD DE HUACCANA</t>
  </si>
  <si>
    <t>030605 : MD DE OCOBAMBA</t>
  </si>
  <si>
    <t>030606 : MD DE ONGOY</t>
  </si>
  <si>
    <t>030607 : MD DE URANMARCA</t>
  </si>
  <si>
    <t>030608 : MD DE RANRACANCHA</t>
  </si>
  <si>
    <t>030701 : MP DE GRAU - CHUQUIBAMBILLA</t>
  </si>
  <si>
    <t>030702 : MD DE CURPAHUASI</t>
  </si>
  <si>
    <t>030703 : MD DE GAMARRA</t>
  </si>
  <si>
    <t>030704 : MD DE HUAYLLATI</t>
  </si>
  <si>
    <t>030705 : MD DE MAMARA</t>
  </si>
  <si>
    <t>030706 : MD DE MICAELA BASTIDAS</t>
  </si>
  <si>
    <t>030707 : MD DE PATAYPAMPA</t>
  </si>
  <si>
    <t>030708 : MD DE PROGRESO</t>
  </si>
  <si>
    <t>030709 : MD DE SAN ANTONIO</t>
  </si>
  <si>
    <t>030710 : MD DE SANTA ROSA</t>
  </si>
  <si>
    <t>030711 : MD DE TURPAY</t>
  </si>
  <si>
    <t>030712 : MD DE VILCABAMBA</t>
  </si>
  <si>
    <t>030713 : MD DE VIRUNDO</t>
  </si>
  <si>
    <t>030714 : MD DE CURASCO</t>
  </si>
  <si>
    <t>040101 : MP DE AREQUIPA</t>
  </si>
  <si>
    <t>040102 : MD DE ALTO SELVA ALEGRE</t>
  </si>
  <si>
    <t>040103 : MD DE CAYMA</t>
  </si>
  <si>
    <t>040104 : MD DE CERRO COLORADO</t>
  </si>
  <si>
    <t>040105 : MD DE CHARACATO</t>
  </si>
  <si>
    <t>040106 : MD DE CHIGUATA</t>
  </si>
  <si>
    <t>040107 : MD DE JACOBO HUNTER</t>
  </si>
  <si>
    <t>040108 : MD DE LA JOYA</t>
  </si>
  <si>
    <t>040109 : MD DE MARIANO MELGAR</t>
  </si>
  <si>
    <t>040110 : MD DE MIRAFLORES</t>
  </si>
  <si>
    <t>040111 : MD DE MOLLEBAYA</t>
  </si>
  <si>
    <t>040112 : MD DE PAUCARPATA</t>
  </si>
  <si>
    <t>040113 : MD DE POCSI</t>
  </si>
  <si>
    <t>040114 : MD DE POLOBAYA</t>
  </si>
  <si>
    <t>040115 : MD DE QUEQUEÑA</t>
  </si>
  <si>
    <t>040116 : MD DE SABANDIA</t>
  </si>
  <si>
    <t>040117 : MD DE SACHACA</t>
  </si>
  <si>
    <t>040118 : MD DE SAN JUAN DE SIGUAS</t>
  </si>
  <si>
    <t>040119 : MD DE SAN JUAN DE TARUCANI</t>
  </si>
  <si>
    <t>040120 : MD DE SANTA ISABEL DE SIGUAS</t>
  </si>
  <si>
    <t>040121 : MD DE SANTA RITA DE SIGUAS</t>
  </si>
  <si>
    <t>040122 : MD DE SOCABAYA</t>
  </si>
  <si>
    <t>040123 : MD DE TIABAYA</t>
  </si>
  <si>
    <t>040124 : MD DE UCHUMAYO</t>
  </si>
  <si>
    <t>040125 : MD DE VITOR</t>
  </si>
  <si>
    <t>040126 : MD DE YANAHUARA</t>
  </si>
  <si>
    <t>040127 : MD DE YARABAMBA</t>
  </si>
  <si>
    <t>040128 : MD DE YURA</t>
  </si>
  <si>
    <t>040129 : MD DE JOSE LUIS BUSTAMANTE Y RIVERO</t>
  </si>
  <si>
    <t>040201 : MP DE CAMANA</t>
  </si>
  <si>
    <t>040202 : MD DE JOSE MARIA QUIMPER</t>
  </si>
  <si>
    <t>040203 : MD DE MARIANO NICOLAS VALCARCEL</t>
  </si>
  <si>
    <t>040204 : MD DE MARISCAL CACERES</t>
  </si>
  <si>
    <t>040205 : MD DE NICOLAS DE PIEROLA</t>
  </si>
  <si>
    <t>040206 : MD DE OCOÑA</t>
  </si>
  <si>
    <t>040207 : MD DE QUILCA</t>
  </si>
  <si>
    <t>040208 : MD DE SAMUEL PASTOR</t>
  </si>
  <si>
    <t>040301 : MP DE CARAVELI</t>
  </si>
  <si>
    <t>040302 : MD DE ACARI</t>
  </si>
  <si>
    <t>040303 : MD DE ATICO</t>
  </si>
  <si>
    <t>040304 : MD DE ATIQUIPA</t>
  </si>
  <si>
    <t>040305 : MD DE BELLA UNION</t>
  </si>
  <si>
    <t>040306 : MD DE CAHUACHO</t>
  </si>
  <si>
    <t>040307 : MD DE CHALA</t>
  </si>
  <si>
    <t>040308 : MD DE CHAPARRA</t>
  </si>
  <si>
    <t>040309 : MD DE HUANUHUANU</t>
  </si>
  <si>
    <t>040310 : MD DE JAQUI</t>
  </si>
  <si>
    <t>040311 : MD DE LOMAS</t>
  </si>
  <si>
    <t>040312 : MD DE QUICACHA</t>
  </si>
  <si>
    <t>040313 : MD DE YAUCA</t>
  </si>
  <si>
    <t>040401 : MP DE CASTILLA - APLAO</t>
  </si>
  <si>
    <t>040402 : MD DE ANDAGUA</t>
  </si>
  <si>
    <t>040403 : MD DE AYO</t>
  </si>
  <si>
    <t>040404 : MD DE CHACHAS</t>
  </si>
  <si>
    <t>040405 : MD DE CHILCAYMARCA</t>
  </si>
  <si>
    <t>040406 : MD DE CHOCO</t>
  </si>
  <si>
    <t>040407 : MD DE HUANCARQUI</t>
  </si>
  <si>
    <t>040408 : MD DE MACHAGUAY</t>
  </si>
  <si>
    <t>040409 : MD DE ORCOPAMPA</t>
  </si>
  <si>
    <t>040410 : MD DE PAMPACOLCA</t>
  </si>
  <si>
    <t>040411 : MD DE TIPAN</t>
  </si>
  <si>
    <t>040412 : MD DE UÑON</t>
  </si>
  <si>
    <t>040413 : MD DE URACA</t>
  </si>
  <si>
    <t>040414 : MD DE VIRACO</t>
  </si>
  <si>
    <t>040501 : MP DE CAYLLOMA - CHIVAY</t>
  </si>
  <si>
    <t>040502 : MD DE ACHOMA</t>
  </si>
  <si>
    <t>040503 : MD DE CABANACONDE</t>
  </si>
  <si>
    <t>040504 : MD DE CALLALLI</t>
  </si>
  <si>
    <t>040505 : MD DE CAYLLOMA</t>
  </si>
  <si>
    <t>040506 : MD DE COPORAQUE</t>
  </si>
  <si>
    <t>040507 : MD DE HUAMBO</t>
  </si>
  <si>
    <t>040508 : MD DE HUANCA</t>
  </si>
  <si>
    <t>040509 : MD DE ICHUPAMPA</t>
  </si>
  <si>
    <t>040510 : MD DE LARI</t>
  </si>
  <si>
    <t>040511 : MD DE LLUTA</t>
  </si>
  <si>
    <t>040512 : MD DE MACA</t>
  </si>
  <si>
    <t>040513 : MD DE MADRIGAL</t>
  </si>
  <si>
    <t>040514 : MD DE SAN ANTONIO DE CHUCA</t>
  </si>
  <si>
    <t>040515 : MD DE SIBAYO</t>
  </si>
  <si>
    <t>040516 : MD DE TAPAY</t>
  </si>
  <si>
    <t>040517 : MD DE TISCO</t>
  </si>
  <si>
    <t>040518 : MD DE TUTI</t>
  </si>
  <si>
    <t>040519 : MD DE YANQUE</t>
  </si>
  <si>
    <t>040520 : MD DE MAJES</t>
  </si>
  <si>
    <t>040601 : MP DE CONDESUYOS - CHUQUIBAMBA</t>
  </si>
  <si>
    <t>040602 : MD DE ANDARAY</t>
  </si>
  <si>
    <t>040603 : MD DE CAYARANI</t>
  </si>
  <si>
    <t>040604 : MD DE CHICHAS</t>
  </si>
  <si>
    <t>040605 : MD DE IRAY</t>
  </si>
  <si>
    <t>040606 : MD DE RIO GRANDE</t>
  </si>
  <si>
    <t>040607 : MD DE SALAMANCA</t>
  </si>
  <si>
    <t>040608 : MD DE YANAQUIHUA</t>
  </si>
  <si>
    <t>040701 : MP DE ISLAY - MOLLENDO</t>
  </si>
  <si>
    <t>040702 : MD DE COCACHACRA</t>
  </si>
  <si>
    <t>040703 : MD DE DEAN VALDIVIA</t>
  </si>
  <si>
    <t>040704 : MD DE ISLAY</t>
  </si>
  <si>
    <t>040705 : MD DE MEJIA</t>
  </si>
  <si>
    <t>040706 : MD DE PUNTA DE BOMBON</t>
  </si>
  <si>
    <t>040801 : MP DE LA UNION - COTAHUASI</t>
  </si>
  <si>
    <t>040802 : MD DE ALCA</t>
  </si>
  <si>
    <t>040803 : MD DE CHARCANA</t>
  </si>
  <si>
    <t>040804 : MD DE HUAYNACOTAS</t>
  </si>
  <si>
    <t>040805 : MD DE PAMPAMARCA</t>
  </si>
  <si>
    <t>040806 : MD DE PUYCA</t>
  </si>
  <si>
    <t>040807 : MD DE QUECHUALLA</t>
  </si>
  <si>
    <t>040808 : MD DE SAYLA</t>
  </si>
  <si>
    <t>040809 : MD DE TAURIA</t>
  </si>
  <si>
    <t>040810 : MD DE TOMEPAMPA</t>
  </si>
  <si>
    <t>040811 : MD DE TORO</t>
  </si>
  <si>
    <t>050101 : MP DE HUAMANGA</t>
  </si>
  <si>
    <t>050102 : MD DE ACOCRO</t>
  </si>
  <si>
    <t>050103 : MD DE ACOS VINCHOS</t>
  </si>
  <si>
    <t>050104 : MD DE CARMEN ALTO</t>
  </si>
  <si>
    <t>050105 : MD DE CHIARA</t>
  </si>
  <si>
    <t>050106 : MD DE OCROS</t>
  </si>
  <si>
    <t>050107 : MD DE PACAYCASA</t>
  </si>
  <si>
    <t>050108 : MD DE QUINUA</t>
  </si>
  <si>
    <t>050109 : MD DE SAN JOSE DE TICLLAS</t>
  </si>
  <si>
    <t>050110 : MD DE SAN JUAN BAUTISTA</t>
  </si>
  <si>
    <t>050111 : MD DE SANTIAGO DE PISCHA</t>
  </si>
  <si>
    <t>050112 : MD DE SOCOS</t>
  </si>
  <si>
    <t>050113 : MD DE TAMBILLO</t>
  </si>
  <si>
    <t>050114 : MD DE VINCHOS</t>
  </si>
  <si>
    <t>050115 : MD DE JESUS DE NAZARENO</t>
  </si>
  <si>
    <t>050201 : MP DE CANGALLO</t>
  </si>
  <si>
    <t>050202 : MD DE CHUSCHI</t>
  </si>
  <si>
    <t>050203 : MD DE LOS MOROCHUCOS</t>
  </si>
  <si>
    <t>050204 : MD DE MARIA PARADO DE BELLIDO</t>
  </si>
  <si>
    <t>050205 : MD DE PARAS</t>
  </si>
  <si>
    <t>050206 : MD DE TOTOS</t>
  </si>
  <si>
    <t>050301 : MP DE HUANCA SANCOS - SANCOS</t>
  </si>
  <si>
    <t>050302 : MD DE CARAPO</t>
  </si>
  <si>
    <t>050303 : MD DE SACSAMARCA</t>
  </si>
  <si>
    <t>050304 : MD DE SANTIAGO DE LUCANAMARCA</t>
  </si>
  <si>
    <t>050401 : MP DE HUANTA</t>
  </si>
  <si>
    <t>050402 : MD DE AYAHUANCO</t>
  </si>
  <si>
    <t>050403 : MD DE HUAMANGUILLA</t>
  </si>
  <si>
    <t>050404 : MD DE IGUAIN</t>
  </si>
  <si>
    <t>050405 : MD DE LURICOCHA</t>
  </si>
  <si>
    <t>050406 : MD DE SANTILLANA</t>
  </si>
  <si>
    <t>050407 : MD DE SIVIA</t>
  </si>
  <si>
    <t>050408 : MD DE LLOCHEGUA</t>
  </si>
  <si>
    <t>050501 : MP DE LA MAR - SAN MIGUEL</t>
  </si>
  <si>
    <t>050502 : MD DE ANCO</t>
  </si>
  <si>
    <t>050503 : MD DE AYNA</t>
  </si>
  <si>
    <t>050504 : MD DE CHILCAS</t>
  </si>
  <si>
    <t>050505 : MD DE CHUNGUI</t>
  </si>
  <si>
    <t>050506 : MD DE LUIS CARRANZA</t>
  </si>
  <si>
    <t>050507 : MD DE SANTA ROSA</t>
  </si>
  <si>
    <t>050508 : MD DE TAMBO</t>
  </si>
  <si>
    <t>050601 : MP DE LUCANAS - PUQUIO</t>
  </si>
  <si>
    <t>050602 : MD DE AUCARA</t>
  </si>
  <si>
    <t>050603 : MD DE CABANA</t>
  </si>
  <si>
    <t>050604 : MD DE CARMEN SALCEDO</t>
  </si>
  <si>
    <t>050605 : MD DE CHAVI¥A</t>
  </si>
  <si>
    <t>050606 : MD DE CHIPAO</t>
  </si>
  <si>
    <t>050607 : MD DE HUAC - HUAS</t>
  </si>
  <si>
    <t>050608 : MD DE LARAMATE</t>
  </si>
  <si>
    <t>050609 : MD DE LEONCIO PRADO</t>
  </si>
  <si>
    <t>050610 : MD DE LLAUTA</t>
  </si>
  <si>
    <t>050611 : MD DE LUCANAS</t>
  </si>
  <si>
    <t>050612 : MD DE OCAÑA</t>
  </si>
  <si>
    <t>050613 : MD DE OTOCA</t>
  </si>
  <si>
    <t>050614 : MD DE SAISA</t>
  </si>
  <si>
    <t>050615 : MD DE SAN CRISTOBAL</t>
  </si>
  <si>
    <t>050616 : MD DE SAN JUAN</t>
  </si>
  <si>
    <t>050617 : MD DE SAN PEDRO</t>
  </si>
  <si>
    <t>050618 : MD DE SAN PEDRO DE PALCO</t>
  </si>
  <si>
    <t>050619 : MD DE SANCOS</t>
  </si>
  <si>
    <t>050620 : MD DE SANTA ANA DE HUAYCAHUACHO</t>
  </si>
  <si>
    <t>050621 : MD DE SANTA LUCIA</t>
  </si>
  <si>
    <t>050701 : MP DE PARINACOCHAS - CORACORA</t>
  </si>
  <si>
    <t>050702 : MD DE CHUMPI</t>
  </si>
  <si>
    <t>050703 : MD DE CORONEL CASTA¥EDA</t>
  </si>
  <si>
    <t>050704 : MD DE PACAPAUSA</t>
  </si>
  <si>
    <t>050705 : MD DE PULLO</t>
  </si>
  <si>
    <t>050706 : MD DE PUYUSCA</t>
  </si>
  <si>
    <t>050707 : MD DE SAN FRANCISCO DE RAVACAYCO</t>
  </si>
  <si>
    <t>050708 : MD DE UPAHUACHO</t>
  </si>
  <si>
    <t>050801 : MP DE PAUCAR DEL SARA SARA - PAUSA</t>
  </si>
  <si>
    <t>050802 : MD DE COLTA</t>
  </si>
  <si>
    <t>050803 : MD DE CORCULLA</t>
  </si>
  <si>
    <t>050804 : MD DE LAMPA</t>
  </si>
  <si>
    <t>050805 : MD DE MARCABAMBA</t>
  </si>
  <si>
    <t>050806 : MD DE OYOLO</t>
  </si>
  <si>
    <t>050807 : MD DE PARARCA</t>
  </si>
  <si>
    <t>050808 : MD DE SAN JAVIER DE ALPABAMBA</t>
  </si>
  <si>
    <t>050809 : MD DE SAN JOSE DE USHUA</t>
  </si>
  <si>
    <t>050810 : MD DE SARA SARA</t>
  </si>
  <si>
    <t>050901 : MP DE SUCRE - QUEROBAMBA</t>
  </si>
  <si>
    <t>050902 : MD DE BELEN</t>
  </si>
  <si>
    <t>050903 : MD DE CHALCOS</t>
  </si>
  <si>
    <t>050904 : MD DE CHILCAYOC</t>
  </si>
  <si>
    <t>050905 : MD DE HUACA¥A</t>
  </si>
  <si>
    <t>050906 : MD DE MORCOLLA</t>
  </si>
  <si>
    <t>050907 : MD DE PAICO</t>
  </si>
  <si>
    <t>050908 : MD DE SAN PEDRO DE LARCAY</t>
  </si>
  <si>
    <t>050909 : MD DE SAN SALVADOR DE QUIJE</t>
  </si>
  <si>
    <t>050910 : MD DE SANTIAGO DE PAUCARAY</t>
  </si>
  <si>
    <t>050911 : MD DE SORAS</t>
  </si>
  <si>
    <t>051001 : MP DE VICTOR FAJARDO - HUANCAPI</t>
  </si>
  <si>
    <t>051002 : MD DE ALCAMENCA</t>
  </si>
  <si>
    <t>051003 : MD DE APONGO</t>
  </si>
  <si>
    <t>051004 : MD DE ASQUIPATA</t>
  </si>
  <si>
    <t>051005 : MD DE CANARIA</t>
  </si>
  <si>
    <t>051006 : MD DE CAYARA</t>
  </si>
  <si>
    <t>051007 : MD DE COLCA</t>
  </si>
  <si>
    <t>051008 : MD DE HUAMANQUIQUIA</t>
  </si>
  <si>
    <t>051009 : MD DE HUANCARAYLLA</t>
  </si>
  <si>
    <t>051010 : MD DE HUALLA</t>
  </si>
  <si>
    <t>051011 : MD DE SARHUA</t>
  </si>
  <si>
    <t>051012 : MD DE VILCANCHOS</t>
  </si>
  <si>
    <t>051101 : MP DE VILCAS HUAMAN</t>
  </si>
  <si>
    <t>051102 : MD DE ACCOMARCA</t>
  </si>
  <si>
    <t>051103 : MD DE CARHUANCA</t>
  </si>
  <si>
    <t>051104 : MD DE CONCEPCION</t>
  </si>
  <si>
    <t>051105 : MD DE HUAMBALPA</t>
  </si>
  <si>
    <t>051106 : MD DE INDEPENDENCIA</t>
  </si>
  <si>
    <t>051107 : MD DE SAURAMA</t>
  </si>
  <si>
    <t>051108 : MD DE VISCHONGO</t>
  </si>
  <si>
    <t>060101 : MP DE CAJAMARCA</t>
  </si>
  <si>
    <t>060102 : MD DE ASUNCION</t>
  </si>
  <si>
    <t>060103 : MD DE CHETILLA</t>
  </si>
  <si>
    <t>060104 : MD DE COSPAN</t>
  </si>
  <si>
    <t>060105 : MD DE ENCAÑADA</t>
  </si>
  <si>
    <t>060106 : MD DE JESUS</t>
  </si>
  <si>
    <t>060107 : MD DE LLACANORA</t>
  </si>
  <si>
    <t>060108 : MD DE LOS BAÑOS DEL INCA</t>
  </si>
  <si>
    <t>060109 : MD DE MAGDALENA</t>
  </si>
  <si>
    <t>060110 : MD DE MATARA</t>
  </si>
  <si>
    <t>060111 : MD DE NAMORA</t>
  </si>
  <si>
    <t>060112 : MD DE SAN JUAN</t>
  </si>
  <si>
    <t>060201 : MP DE CAJABAMBA</t>
  </si>
  <si>
    <t>060202 : MD DE CACHACHI</t>
  </si>
  <si>
    <t>060203 : MD DE CONDEBAMBA</t>
  </si>
  <si>
    <t>060204 : MD DE SITACOCHA</t>
  </si>
  <si>
    <t>060301 : MP DE CELENDIN</t>
  </si>
  <si>
    <t>060302 : MD DE CHUMUCH</t>
  </si>
  <si>
    <t>060303 : MD DE CORTEGANA</t>
  </si>
  <si>
    <t>060304 : MD DE HUASMIN</t>
  </si>
  <si>
    <t>060305 : MD DE JORGE CHAVEZ</t>
  </si>
  <si>
    <t>060306 : MD DE JOSE GALVEZ</t>
  </si>
  <si>
    <t>060307 : MD DE MIGUEL IGLESIAS</t>
  </si>
  <si>
    <t>060308 : MD DE OXAMARCA</t>
  </si>
  <si>
    <t>060309 : MD DE SOROCHUCO</t>
  </si>
  <si>
    <t>060310 : MD DE SUCRE</t>
  </si>
  <si>
    <t>060311 : MD DE UTCO</t>
  </si>
  <si>
    <t>060312 : MD DE LA LIBERTAD DE PALLAN</t>
  </si>
  <si>
    <t>060401 : MP DE CHOTA</t>
  </si>
  <si>
    <t>060402 : MD DE ANGUIA</t>
  </si>
  <si>
    <t>060403 : MD DE CHADIN</t>
  </si>
  <si>
    <t>060404 : MD DE CHIGUIRIP</t>
  </si>
  <si>
    <t>060405 : MD DE CHIMBAN</t>
  </si>
  <si>
    <t>060406 : MD DE CHOROPAMPA</t>
  </si>
  <si>
    <t>060407 : MD DE COCHABAMBA</t>
  </si>
  <si>
    <t>060408 : MD DE CONCHAN</t>
  </si>
  <si>
    <t>060409 : MD DE HUAMBOS</t>
  </si>
  <si>
    <t>060410 : MD DE LAJAS</t>
  </si>
  <si>
    <t>060411 : MD DE LLAMA</t>
  </si>
  <si>
    <t>060412 : MD DE MIRACOSTA</t>
  </si>
  <si>
    <t>060413 : MD DE PACCHA</t>
  </si>
  <si>
    <t>060414 : MD DE PION</t>
  </si>
  <si>
    <t>060415 : MD DE QUEROCOTO</t>
  </si>
  <si>
    <t>060416 : MD DE SAN JUAN DE LICUPIS</t>
  </si>
  <si>
    <t>060417 : MD DE TACABAMBA</t>
  </si>
  <si>
    <t>060418 : MD DE TOCMOCHE</t>
  </si>
  <si>
    <t>060419 : MD DE CHALAMARCA</t>
  </si>
  <si>
    <t>060501 : MP DE CONTUMAZA</t>
  </si>
  <si>
    <t>060502 : MD DE CHILETE</t>
  </si>
  <si>
    <t>060503 : MD DE CUPISNIQUE</t>
  </si>
  <si>
    <t>060504 : MD DE GUZMANGO</t>
  </si>
  <si>
    <t>060505 : MD DE SAN BENITO</t>
  </si>
  <si>
    <t>060506 : MD DE SANTA CRUZ DE TOLEDO</t>
  </si>
  <si>
    <t>060507 : MD DE TANTARICA</t>
  </si>
  <si>
    <t>060508 : MD DE YONAN</t>
  </si>
  <si>
    <t>060601 : MP DE CUTERVO</t>
  </si>
  <si>
    <t>060602 : MD DE CALLAYUC</t>
  </si>
  <si>
    <t>060603 : MD DE CHOROS</t>
  </si>
  <si>
    <t>060604 : MD DE CUJILLO</t>
  </si>
  <si>
    <t>060605 : MD DE LA RAMADA</t>
  </si>
  <si>
    <t>060606 : MD DE PIMPINGOS</t>
  </si>
  <si>
    <t>060607 : MD DE QUEROCOTILLO</t>
  </si>
  <si>
    <t>060608 : MD DE SAN ANDRES DE CUTERVO</t>
  </si>
  <si>
    <t>060609 : MD DE SAN JUAN DE CUTERVO</t>
  </si>
  <si>
    <t>060610 : MD DE SAN LUIS DE LUCMA</t>
  </si>
  <si>
    <t>060611 : MD DE SANTA CRUZ</t>
  </si>
  <si>
    <t>060612 : MD DE SANTO DOMINGO DE LA CAPILLA</t>
  </si>
  <si>
    <t>060613 : MD DE SANTO TOMAS</t>
  </si>
  <si>
    <t>060614 : MD DE SOCOTA</t>
  </si>
  <si>
    <t>060615 : MD DE TORIBIO CASANOVA</t>
  </si>
  <si>
    <t>060701 : MP DE HUALGAYOC - BAMBAMARCA</t>
  </si>
  <si>
    <t>060702 : MD DE CHUGUR</t>
  </si>
  <si>
    <t>060703 : MD DE HUALGAYOC</t>
  </si>
  <si>
    <t>060801 : MP DE JAEN</t>
  </si>
  <si>
    <t>060802 : MD DE BELLAVISTA</t>
  </si>
  <si>
    <t>060803 : MD DE CHONTALI</t>
  </si>
  <si>
    <t>060804 : MD DE COLASAY</t>
  </si>
  <si>
    <t>060805 : MD DE HUABAL</t>
  </si>
  <si>
    <t>060806 : MD DE LAS PIRIAS</t>
  </si>
  <si>
    <t>060807 : MD DE POMAHUACA</t>
  </si>
  <si>
    <t>060808 : MD DE PUCARA</t>
  </si>
  <si>
    <t>060809 : MD DE SALLIQUE</t>
  </si>
  <si>
    <t>060810 : MD DE SAN FELIPE</t>
  </si>
  <si>
    <t>060811 : MD DE SAN JOSE DEL ALTO</t>
  </si>
  <si>
    <t>060812 : MD DE SANTA ROSA</t>
  </si>
  <si>
    <t>060901 : MP DE SAN IGNACIO</t>
  </si>
  <si>
    <t>060902 : MD DE CHIRINOS</t>
  </si>
  <si>
    <t>060903 : MD DE HUARANGO</t>
  </si>
  <si>
    <t>060904 : MD DE LA COIPA</t>
  </si>
  <si>
    <t>060905 : MD DE NAMBALLE</t>
  </si>
  <si>
    <t>060906 : MD DE SAN JOSE DE LOURDES</t>
  </si>
  <si>
    <t>060907 : MD DE TABACONAS</t>
  </si>
  <si>
    <t>061001 : MP DE SAN MARCOS - PEDRO GALVEZ</t>
  </si>
  <si>
    <t>061002 : MD DE CHANCAY</t>
  </si>
  <si>
    <t>061003 : MD DE EDUARDO VILLANUEVA</t>
  </si>
  <si>
    <t>061004 : MD DE GREGORIO PITA</t>
  </si>
  <si>
    <t>061005 : MD DE ICHOCAN</t>
  </si>
  <si>
    <t>061006 : MD DE JOSE MANUEL QUIROZ</t>
  </si>
  <si>
    <t>061007 : MD DE JOSE SABOGAL</t>
  </si>
  <si>
    <t>061101 : MP DE SAN MIGUEL</t>
  </si>
  <si>
    <t>061102 : MD DE BOLIVAR</t>
  </si>
  <si>
    <t>061103 : MD DE CALQUIS</t>
  </si>
  <si>
    <t>061104 : MD DE CATILLUC</t>
  </si>
  <si>
    <t>061105 : MD DE EL PRADO</t>
  </si>
  <si>
    <t>061106 : MD DE LA FLORIDA</t>
  </si>
  <si>
    <t>061107 : MD DE LLAPA</t>
  </si>
  <si>
    <t>061108 : MD DE NANCHOC</t>
  </si>
  <si>
    <t>061109 : MD DE NIEPOS</t>
  </si>
  <si>
    <t>061110 : MD DE SAN GREGORIO</t>
  </si>
  <si>
    <t>061111 : MD DE SAN SILVESTRE DE COCHAN</t>
  </si>
  <si>
    <t>061112 : MD DE TONGOD</t>
  </si>
  <si>
    <t>061113 : MD DE UNION AGUA BLANCA</t>
  </si>
  <si>
    <t>061201 : MP DE SAN PABLO</t>
  </si>
  <si>
    <t>061202 : MD DE SAN BERNARDINO</t>
  </si>
  <si>
    <t>061203 : MD DE SAN LUIS</t>
  </si>
  <si>
    <t>061204 : MD DE TUMBADEN</t>
  </si>
  <si>
    <t>061301 : MP DE SANTA CRUZ</t>
  </si>
  <si>
    <t>061302 : MD DE ANDABAMBA</t>
  </si>
  <si>
    <t>061303 : MD DE CATACHE</t>
  </si>
  <si>
    <t>061304 : MD DE CHANCAYBAÑOS</t>
  </si>
  <si>
    <t>061305 : MD DE LA ESPERANZA</t>
  </si>
  <si>
    <t>061306 : MD DE NINABAMBA</t>
  </si>
  <si>
    <t>061307 : MD DE PULAN</t>
  </si>
  <si>
    <t>061308 : MD DE SAUCEPAMPA</t>
  </si>
  <si>
    <t>061309 : MD DE SEXI</t>
  </si>
  <si>
    <t>061310 : MD DE UTICYACU</t>
  </si>
  <si>
    <t>061311 : MD DE YAUYUCAN</t>
  </si>
  <si>
    <t>070101 : MP DEL CALLAO</t>
  </si>
  <si>
    <t>070102 : MD DE BELLAVISTA</t>
  </si>
  <si>
    <t>070103 : MD DE CARMEN DE LA LEGUA REYNOSO</t>
  </si>
  <si>
    <t>070104 : MD DE LA PERLA</t>
  </si>
  <si>
    <t>070105 : MD DE LA PUNTA</t>
  </si>
  <si>
    <t>070106 : MD DE VENTANILLA</t>
  </si>
  <si>
    <t>080101 : MP DEL CUZCO</t>
  </si>
  <si>
    <t>080102 : MD DE CCORCA</t>
  </si>
  <si>
    <t>080103 : MD DE POROY</t>
  </si>
  <si>
    <t>080104 : MD DE SAN JERONIMO</t>
  </si>
  <si>
    <t>080105 : MD DE SAN SEBASTIAN</t>
  </si>
  <si>
    <t>080106 : MD DE SANTIAGO</t>
  </si>
  <si>
    <t>080107 : MD DE SAYLLA</t>
  </si>
  <si>
    <t>080108 : MD DE WANCHAQ</t>
  </si>
  <si>
    <t>080201 : MP DE ACOMAYO</t>
  </si>
  <si>
    <t>080202 : MD DE ACOPIA</t>
  </si>
  <si>
    <t>080203 : MD DE ACOS</t>
  </si>
  <si>
    <t>080204 : MD DE MOSOC LLACTA</t>
  </si>
  <si>
    <t>080205 : MD DE POMACANCHI</t>
  </si>
  <si>
    <t>080206 : MD DE RONDOCAN</t>
  </si>
  <si>
    <t>080207 : MD DE SANGARARA</t>
  </si>
  <si>
    <t>080301 : MP DE ANTA</t>
  </si>
  <si>
    <t>080302 : MD DE ANCAHUASI</t>
  </si>
  <si>
    <t>080303 : MD DE CACHIMAYO</t>
  </si>
  <si>
    <t>080304 : MD DE CHINCHAYPUJIO</t>
  </si>
  <si>
    <t>080305 : MD DE HUAROCONDO</t>
  </si>
  <si>
    <t>080306 : MD DE LIMATAMBO</t>
  </si>
  <si>
    <t>080307 : MD DE MOLLEPATA</t>
  </si>
  <si>
    <t>080308 : MD DE PUCYURA</t>
  </si>
  <si>
    <t>080309 : MD DE ZURITE</t>
  </si>
  <si>
    <t>080401 : MP DE CALCA</t>
  </si>
  <si>
    <t>080402 : MD DE COYA</t>
  </si>
  <si>
    <t>080403 : MD DE LAMAY</t>
  </si>
  <si>
    <t>080404 : MD DE LARES</t>
  </si>
  <si>
    <t>080405 : MD DE PISAC</t>
  </si>
  <si>
    <t>080406 : MD DE SAN SALVADOR</t>
  </si>
  <si>
    <t>080407 : MD DE TARAY</t>
  </si>
  <si>
    <t>080408 : MD DE YANATILE</t>
  </si>
  <si>
    <t>080501 : MP DE CANAS - YANAOCA</t>
  </si>
  <si>
    <t>080502 : MD DE CHECCA</t>
  </si>
  <si>
    <t>080503 : MD DE KUNTURKANKI</t>
  </si>
  <si>
    <t>080504 : MD DE LANGUI</t>
  </si>
  <si>
    <t>080505 : MD DE LAYO</t>
  </si>
  <si>
    <t>080506 : MD DE PAMPAMARCA</t>
  </si>
  <si>
    <t>080507 : MD DE QUEHUE</t>
  </si>
  <si>
    <t>080508 : MD DE TUPAC AMARU</t>
  </si>
  <si>
    <t>080601 : MP DE CANCHIS - SICUANI</t>
  </si>
  <si>
    <t>080602 : MD DE CHECACUPE</t>
  </si>
  <si>
    <t>080603 : MD DE COMBAPATA</t>
  </si>
  <si>
    <t>080604 : MD DE MARANGANI</t>
  </si>
  <si>
    <t>080605 : MD DE PITUMARCA</t>
  </si>
  <si>
    <t>080606 : MD DE SAN PABLO</t>
  </si>
  <si>
    <t>080607 : MD DE SAN PEDRO</t>
  </si>
  <si>
    <t>080608 : MD DE TINTA</t>
  </si>
  <si>
    <t>080701 : MP DE CHUMBIVILCAS - SANTO TOMAS</t>
  </si>
  <si>
    <t>080702 : MD DE CAPACMARCA</t>
  </si>
  <si>
    <t>080703 : MD DE CHAMACA</t>
  </si>
  <si>
    <t>080704 : MD DE COLQUEMARCA</t>
  </si>
  <si>
    <t>080705 : MD DE LIVITACA</t>
  </si>
  <si>
    <t>080706 : MD DE LLUSCO</t>
  </si>
  <si>
    <t>080707 : MD DE QUIÑOTA</t>
  </si>
  <si>
    <t>080708 : MD DE VELILLE</t>
  </si>
  <si>
    <t>080801 : MP DE ESPINAR</t>
  </si>
  <si>
    <t>080802 : MD DE CONDOROMA</t>
  </si>
  <si>
    <t>080803 : MD DE COPORAQUE</t>
  </si>
  <si>
    <t>080804 : MD DE OCORURO</t>
  </si>
  <si>
    <t>080805 : MD DE PALLPATA</t>
  </si>
  <si>
    <t>080806 : MD DE PICHIGUA</t>
  </si>
  <si>
    <t>080807 : MD DE SUYCKUTAMBO</t>
  </si>
  <si>
    <t>080808 : MD DE ALTO PICHIGUA</t>
  </si>
  <si>
    <t>080901 : MP DE LA CONVENCION - SANTA ANA</t>
  </si>
  <si>
    <t>080902 : MD DE ECHARATE</t>
  </si>
  <si>
    <t>080903 : MD DE HUAYOPATA</t>
  </si>
  <si>
    <t>080904 : MD DE MARANURA</t>
  </si>
  <si>
    <t>080905 : MD DE OCOBAMBA</t>
  </si>
  <si>
    <t>080906 : MD DE QUELLOUNO</t>
  </si>
  <si>
    <t>080907 : MD DE QUIMBIRI</t>
  </si>
  <si>
    <t>080908 : MD DE SANTA TERESA</t>
  </si>
  <si>
    <t>080909 : MD DE VILCABAMBA</t>
  </si>
  <si>
    <t>080910 : MD DE PICHARI</t>
  </si>
  <si>
    <t>081001 : MP DE PARURO</t>
  </si>
  <si>
    <t>081002 : MD DE ACCHA</t>
  </si>
  <si>
    <t>081003 : MD DE CCAPI</t>
  </si>
  <si>
    <t>081004 : MD DE COLCHA</t>
  </si>
  <si>
    <t>081005 : MD DE HUANOQUITE</t>
  </si>
  <si>
    <t>081006 : MD DE OMACHA</t>
  </si>
  <si>
    <t>081007 : MD DE PACCARITAMBO</t>
  </si>
  <si>
    <t>081008 : MD DE PILLPINTO</t>
  </si>
  <si>
    <t>081009 : MD DE YAURISQUE</t>
  </si>
  <si>
    <t>081101 : MP DE PAUCARTAMBO</t>
  </si>
  <si>
    <t>081102 : MD DE CAICAY</t>
  </si>
  <si>
    <t>081103 : MD DE CHALLABAMBA</t>
  </si>
  <si>
    <t>081104 : MD DE COLQUEPATA</t>
  </si>
  <si>
    <t>081105 : MD DE HUANCARANI</t>
  </si>
  <si>
    <t>081106 : MD DE KOSÑIPATA</t>
  </si>
  <si>
    <t>081201 : MP DE QUISPICANCHIS - URCOS</t>
  </si>
  <si>
    <t>081202 : MD DE ANDAHUAYLILLAS</t>
  </si>
  <si>
    <t>081203 : MD DE CAMANTI</t>
  </si>
  <si>
    <t>081204 : MD DE CCARHUAYO</t>
  </si>
  <si>
    <t>081205 : MD DE CCATCA</t>
  </si>
  <si>
    <t>081206 : MD DE CUSIPATA</t>
  </si>
  <si>
    <t>081207 : MD DE HUARO</t>
  </si>
  <si>
    <t>081208 : MD DE LUCRE</t>
  </si>
  <si>
    <t>081209 : MD DE MARCAPATA</t>
  </si>
  <si>
    <t>081210 : MD DE OCONGATE</t>
  </si>
  <si>
    <t>081211 : MD DE OROPESA</t>
  </si>
  <si>
    <t>081212 : MD DE QUIQUIJANA</t>
  </si>
  <si>
    <t>081301 : MP DE URUBAMBA</t>
  </si>
  <si>
    <t>081302 : MD DE CHINCHERO</t>
  </si>
  <si>
    <t>081303 : MD DE HUAYLLABAMBA</t>
  </si>
  <si>
    <t>081304 : MD DE MACHUPICCHU</t>
  </si>
  <si>
    <t>081305 : MD DE MARAS</t>
  </si>
  <si>
    <t>081306 : MD DE OLLANTAYTAMBO</t>
  </si>
  <si>
    <t>081307 : MD DE YUCAY</t>
  </si>
  <si>
    <t>090101 : MP DE HUANCAVELICA</t>
  </si>
  <si>
    <t>090102 : MD DE ACOBAMBILLA</t>
  </si>
  <si>
    <t>090103 : MD DE ACORIA</t>
  </si>
  <si>
    <t>090104 : MD DE CONAYCA</t>
  </si>
  <si>
    <t>090105 : MD DE CUENCA</t>
  </si>
  <si>
    <t>090106 : MD DE HUACHOCOLPA</t>
  </si>
  <si>
    <t>090107 : MD DE HUAYLLAHUARA</t>
  </si>
  <si>
    <t>090108 : MD DE IZCUCHACA</t>
  </si>
  <si>
    <t>090109 : MD DE LARIA</t>
  </si>
  <si>
    <t>090110 : MD DE MANTA</t>
  </si>
  <si>
    <t>090111 : MD DE MARISCAL CÁCERES</t>
  </si>
  <si>
    <t>090112 : MD DE MOYA</t>
  </si>
  <si>
    <t>090113 : MD DE NUEVO OCCORO</t>
  </si>
  <si>
    <t>090114 : MD DE PALCA</t>
  </si>
  <si>
    <t>090115 : MD DE PILCHACA</t>
  </si>
  <si>
    <t>090116 : MD DE VILCA</t>
  </si>
  <si>
    <t>090117 : MD DE YAULI</t>
  </si>
  <si>
    <t>090118 : MD DE ASCENSION</t>
  </si>
  <si>
    <t>090119 : MD DE HUANDO</t>
  </si>
  <si>
    <t>090201 : MP DE ACOBAMBA</t>
  </si>
  <si>
    <t>090202 : MD DE ANDABAMBA</t>
  </si>
  <si>
    <t>090203 : MD DE ANTA</t>
  </si>
  <si>
    <t>090204 : MD DE CAJA</t>
  </si>
  <si>
    <t>090205 : MD DE MARCAS</t>
  </si>
  <si>
    <t>090206 : MD DE PAUCARA</t>
  </si>
  <si>
    <t>090207 : MD DE POMACOCHA</t>
  </si>
  <si>
    <t>090208 : MD DE ROSARIO</t>
  </si>
  <si>
    <t>090301 : MP DE ANGARAES - LIRCAY</t>
  </si>
  <si>
    <t>090302 : MD DE ANCHONGA</t>
  </si>
  <si>
    <t>090303 : MD DE CALLANMARCA</t>
  </si>
  <si>
    <t>090304 : MD DE CCOCHACCASA</t>
  </si>
  <si>
    <t>090305 : MD DE CHINCHO</t>
  </si>
  <si>
    <t>090306 : MD DE CONGALLA</t>
  </si>
  <si>
    <t>090307 : MD DE HUANCA HUANCA</t>
  </si>
  <si>
    <t>090308 : MD DE HUAYLLAY GRANDE</t>
  </si>
  <si>
    <t>090309 : MD DE JULCAMARCA</t>
  </si>
  <si>
    <t>090310 : MD DE SAN ANTONIO DE ANTAPARCO</t>
  </si>
  <si>
    <t>090311 : MD DE SANTO TOMAS DE PATA</t>
  </si>
  <si>
    <t>090312 : MD DE SECCLLA</t>
  </si>
  <si>
    <t>090401 : MP DE CASTROVIRREYNA</t>
  </si>
  <si>
    <t>090402 : MD DE ARMA</t>
  </si>
  <si>
    <t>090403 : MD DE AURAHUA</t>
  </si>
  <si>
    <t>090404 : MD DE CAPILLAS</t>
  </si>
  <si>
    <t>090405 : MD DE CHUPAMARCA</t>
  </si>
  <si>
    <t>090406 : MD DE COCAS</t>
  </si>
  <si>
    <t>090407 : MD DE HUACHOS</t>
  </si>
  <si>
    <t>090408 : MD DE HUAMATAMBO</t>
  </si>
  <si>
    <t>090409 : MD DE MOLLEPAMPA</t>
  </si>
  <si>
    <t>090410 : MD DE SAN JUAN</t>
  </si>
  <si>
    <t>090411 : MD DE SANTA ANA</t>
  </si>
  <si>
    <t>090412 : MD DE TANTARA</t>
  </si>
  <si>
    <t>090413 : MD DE TICRAPO</t>
  </si>
  <si>
    <t>090501 : MP DE CHURCAMPA</t>
  </si>
  <si>
    <t>090502 : MD DE ANCO</t>
  </si>
  <si>
    <t>090503 : MD DE CHINCHIHUASI</t>
  </si>
  <si>
    <t>090504 : MD DE EL CARMEN</t>
  </si>
  <si>
    <t>090505 : MD DE LA MERCED</t>
  </si>
  <si>
    <t>090506 : MD DE LOCROJA</t>
  </si>
  <si>
    <t>090507 : MD DE PAUCARBAMBA</t>
  </si>
  <si>
    <t>090508 : MD DE SAN MIGUEL DE MAYOCC</t>
  </si>
  <si>
    <t>090509 : MD DE SAN PEDRO DE CORIS</t>
  </si>
  <si>
    <t>090510 : MD DE PACHAMARCA</t>
  </si>
  <si>
    <t>090601 : MP DE HUAYTARA</t>
  </si>
  <si>
    <t>090602 : MD DE AYAVI</t>
  </si>
  <si>
    <t>090603 : MD DE CORDOVA</t>
  </si>
  <si>
    <t>090604 : MD DE HUAYACUNDO ARMA</t>
  </si>
  <si>
    <t>090605 : MD DE LARAMARCA</t>
  </si>
  <si>
    <t>090606 : MD DE OCOYO</t>
  </si>
  <si>
    <t>090607 : MD DE PILPICHACA</t>
  </si>
  <si>
    <t>090608 : MD DE QUERCO</t>
  </si>
  <si>
    <t>090609 : MD DE QUITO ARMA</t>
  </si>
  <si>
    <t>090610 : MD DE SAN ANTONIO DE CUSICANCHA</t>
  </si>
  <si>
    <t>090611 : MD DE SAN FRANCISCO DE SANGAYAICO</t>
  </si>
  <si>
    <t>090612 : MD SAN ISIDRO</t>
  </si>
  <si>
    <t>090613 : MD DE SANTIAGO DE CHOCORVOS</t>
  </si>
  <si>
    <t>090614 : MD DE SANTIAGO DE QUIRAHUARA</t>
  </si>
  <si>
    <t>090615 : MD DE SANTO DOMINGO DE CAPILLAS</t>
  </si>
  <si>
    <t>090616 : MD DE TAMBO</t>
  </si>
  <si>
    <t>090701 : MP DE TAYACAJA - PAMPAS</t>
  </si>
  <si>
    <t>090702 : MD DE ACOSTAMBO</t>
  </si>
  <si>
    <t>090703 : MD DE ACRAQUIA</t>
  </si>
  <si>
    <t>090704 : MD DE AHUAYCHA</t>
  </si>
  <si>
    <t>090705 : MD DE COLCABAMBA</t>
  </si>
  <si>
    <t>090706 : MD DANIEL HERNANDEZ</t>
  </si>
  <si>
    <t>090707 : MD DE HUACHOCOLPA</t>
  </si>
  <si>
    <t>090709 : MD DE HUARIBAMBA</t>
  </si>
  <si>
    <t>090710 : MD DE ÑAHUIMPUQUIO</t>
  </si>
  <si>
    <t>090711 : MD DE PAZOS</t>
  </si>
  <si>
    <t>090713 : MD DE QUISHUAR</t>
  </si>
  <si>
    <t>090714 : MD DE SALCABAMBA</t>
  </si>
  <si>
    <t>090715 : MD DE SALCAHUASI</t>
  </si>
  <si>
    <t>090716 : MD DE SAN MARCOS ROCCHAC</t>
  </si>
  <si>
    <t>090717 : MD DE SURCUBAMBA</t>
  </si>
  <si>
    <t>090718 : MD DE TINTAY PUNCU</t>
  </si>
  <si>
    <t>100101 : MP DE HUANUCO</t>
  </si>
  <si>
    <t>100102 : MD DE AMARILIS</t>
  </si>
  <si>
    <t>100103 : MD DE CHINCHAO</t>
  </si>
  <si>
    <t>100104 : MD DE CHURUBAMBA</t>
  </si>
  <si>
    <t>100105 : MD DE MARGOS</t>
  </si>
  <si>
    <t>100106 : MD DE QUISQUI</t>
  </si>
  <si>
    <t>100107 : MD DE SAN FRANCISCO DE CAYRAN</t>
  </si>
  <si>
    <t>100108 : MD DE SAN PEDRO DE CHAULAN</t>
  </si>
  <si>
    <t>100109 : MD DE SANTA MARIA DEL VALLE</t>
  </si>
  <si>
    <t>100110 : MD DE YARUMAYO</t>
  </si>
  <si>
    <t>100111 : MD DE PILLCO MARCA</t>
  </si>
  <si>
    <t>100201 : MP DE AMBO</t>
  </si>
  <si>
    <t>100202 : MD DE CAYNA</t>
  </si>
  <si>
    <t>100203 : MD DE COLPAS</t>
  </si>
  <si>
    <t>100204 : MD DE CONCHAMARCA</t>
  </si>
  <si>
    <t>100205 : MD DE HUACAR</t>
  </si>
  <si>
    <t>100206 : MD DE SAN FRANCISCO</t>
  </si>
  <si>
    <t>100207 : MD DE SAN RAFAEL</t>
  </si>
  <si>
    <t>100208 : MD DE TOMAY KICHWA</t>
  </si>
  <si>
    <t>100301 : MP DE DOS DE MAYO - LA UNION</t>
  </si>
  <si>
    <t>100307 : MD DE CHUQUIS</t>
  </si>
  <si>
    <t>100311 : MD DE MARIAS</t>
  </si>
  <si>
    <t>100313 : MD DE PACHAS</t>
  </si>
  <si>
    <t>100316 : MD DE QUIVILLA</t>
  </si>
  <si>
    <t>100317 : MD DE RIPAN</t>
  </si>
  <si>
    <t>100321 : MD DE SHUNQUI</t>
  </si>
  <si>
    <t>100322 : MD DE SILLAPATA</t>
  </si>
  <si>
    <t>100323 : MD DE YANAS</t>
  </si>
  <si>
    <t>100401 : MP DE HUACAYBAMBA</t>
  </si>
  <si>
    <t>100402 : MD DE CANCHABAMBA</t>
  </si>
  <si>
    <t>100403 : MD DE COCHABAMBA</t>
  </si>
  <si>
    <t>100404 : MD DE PINRA</t>
  </si>
  <si>
    <t>100501 : MP DE HUAMALIES - LLATA</t>
  </si>
  <si>
    <t>100502 : MD DE ARANCAY</t>
  </si>
  <si>
    <t>100503 : MD DE CHAVIN DE PARIARCA</t>
  </si>
  <si>
    <t>100504 : MD DE JACAS GRANDE</t>
  </si>
  <si>
    <t>100505 : MD DE JIRCAN</t>
  </si>
  <si>
    <t>100506 : MD DE MIRAFLORES</t>
  </si>
  <si>
    <t>100507 : MD DE MONZON</t>
  </si>
  <si>
    <t>100508 : MD DE PUNCHAO</t>
  </si>
  <si>
    <t>100509 : MD DE PUÑOS</t>
  </si>
  <si>
    <t>100510 : MD DE SINGA</t>
  </si>
  <si>
    <t>100511 : MD DE TANTAMAYO</t>
  </si>
  <si>
    <t>100601 : MP DE LEONCIO PRADO - RUPA RUPA</t>
  </si>
  <si>
    <t>100602 : MD DE DANIEL ALOMIA ROBLES</t>
  </si>
  <si>
    <t>100603 : MD DE HERMILIO VALDIZAN</t>
  </si>
  <si>
    <t>100604 : MD DE CRESPO Y CASTILLO</t>
  </si>
  <si>
    <t>100605 : MD DE LUYANDO</t>
  </si>
  <si>
    <t>100606 : MD DE MARIANO DAMASO BERAUN</t>
  </si>
  <si>
    <t>100701 : MP DE MARAÑON - HUACRACHUCO</t>
  </si>
  <si>
    <t>100702 : MD DE CHOLON</t>
  </si>
  <si>
    <t>100703 : MD DE SAN BUENAVENTURA</t>
  </si>
  <si>
    <t>100801 : MP DE PACHITEA - PANAO</t>
  </si>
  <si>
    <t>100802 : MD DE CHAGLLA</t>
  </si>
  <si>
    <t>100803 : MD DE MOLINOS</t>
  </si>
  <si>
    <t>100804 : MD DE UMARI</t>
  </si>
  <si>
    <t>100901 : MP DE PUERTO INCA</t>
  </si>
  <si>
    <t>100902 : MD DE CODO DE POZUZO</t>
  </si>
  <si>
    <t>100903 : MD DE HONORIA</t>
  </si>
  <si>
    <t>100904 : MD DE TOURNAVISTA</t>
  </si>
  <si>
    <t>100905 : MD DE YUYAPICHIS</t>
  </si>
  <si>
    <t>101001 : MP DE LAURICOCHA - JESUS</t>
  </si>
  <si>
    <t>101002 : MD DE BAÑOS</t>
  </si>
  <si>
    <t>101003 : MD DE JIVIA</t>
  </si>
  <si>
    <t>101004 : MD DE QUEROPALCA</t>
  </si>
  <si>
    <t>101005 : MD DE RONDOS</t>
  </si>
  <si>
    <t>101006 : MD DE SAN FRANCISCO DE ASIS</t>
  </si>
  <si>
    <t>101007 : MD DE SAN MIGUEL DE CAURI</t>
  </si>
  <si>
    <t>101101 : MP DE YAROWILCA - CHAVINILLO</t>
  </si>
  <si>
    <t>101102 : MD DE CAHUAC</t>
  </si>
  <si>
    <t>101103 : MD DE CHACABAMBA</t>
  </si>
  <si>
    <t>101104 : MD DE APARICIO POMARES</t>
  </si>
  <si>
    <t>101105 : MD DE JACAS CHICO</t>
  </si>
  <si>
    <t>101106 : MD DE OBAS</t>
  </si>
  <si>
    <t>101107 : MD DE PAMPAMARCA</t>
  </si>
  <si>
    <t>101108 : MD DE CHORAS</t>
  </si>
  <si>
    <t>110101 : MP DE ICA</t>
  </si>
  <si>
    <t>110102 : MD DE TINGUIÑA</t>
  </si>
  <si>
    <t>110103 : MD DE LOS AQUIJES</t>
  </si>
  <si>
    <t>110104 : MD DE OCUCAJE</t>
  </si>
  <si>
    <t>110105 : MD DE PACHACUTEC</t>
  </si>
  <si>
    <t>110106 : MD DE PARCONA</t>
  </si>
  <si>
    <t>110107 : MD DE PUEBLO NUEVO</t>
  </si>
  <si>
    <t>110108 : MD DE SALAS</t>
  </si>
  <si>
    <t>110109 : MD DE SAN JOSE DE LOS MOLINOS</t>
  </si>
  <si>
    <t>110110 : MD DE SAN JUAN BAUTISTA</t>
  </si>
  <si>
    <t>110111 : MD DE SANTIAGO</t>
  </si>
  <si>
    <t>110112 : MD DE SUBTANJALLA</t>
  </si>
  <si>
    <t>110113 : MD DE TATE</t>
  </si>
  <si>
    <t>110114 : MD DE YAUCA DEL ROSARIO</t>
  </si>
  <si>
    <t>110201 : MP DE CHINCHA - CHINCHA ALTA</t>
  </si>
  <si>
    <t>110202 : MD DE ALTO LARAN</t>
  </si>
  <si>
    <t>110203 : MD DE CHAVIN</t>
  </si>
  <si>
    <t>110204 : MD DE CHINCHA BAJA</t>
  </si>
  <si>
    <t>110205 : MD DE EL CARMEN</t>
  </si>
  <si>
    <t>110206 : MD DE GROCIO PRADO</t>
  </si>
  <si>
    <t>110207 : MD DE PUEBLO NUEVO</t>
  </si>
  <si>
    <t>110208 : MD DE SAN JUAN DE YANAC</t>
  </si>
  <si>
    <t>110209 : MD DE SAN PEDRO DE HUACARPANA</t>
  </si>
  <si>
    <t>110210 : MD DE SUNAMPE</t>
  </si>
  <si>
    <t>110211 : MD DE TAMBO DE MORA</t>
  </si>
  <si>
    <t>110301 : MP DE NAZCA</t>
  </si>
  <si>
    <t>110302 : MD DE CHANGUILLO</t>
  </si>
  <si>
    <t>110303 : MD DE EL INGENIO</t>
  </si>
  <si>
    <t>110304 : MD DE MARCONA</t>
  </si>
  <si>
    <t>110305 : MD DE VISTA ALEGRE</t>
  </si>
  <si>
    <t>110401 : MP DE PALPA</t>
  </si>
  <si>
    <t>110402 : MD DE LLIPATA</t>
  </si>
  <si>
    <t>110403 : MD DE RIO GRANDE</t>
  </si>
  <si>
    <t>110404 : MD DE SANTA CRUZ</t>
  </si>
  <si>
    <t>110405 : MD DE TIBILLO</t>
  </si>
  <si>
    <t>110501 : MP DE PISCO</t>
  </si>
  <si>
    <t>110502 : MD DE HUANCANO</t>
  </si>
  <si>
    <t>110503 : MD DE HUMAY</t>
  </si>
  <si>
    <t>110504 : MD DE INDEPENDENCIA</t>
  </si>
  <si>
    <t>110505 : MD DE PARACAS</t>
  </si>
  <si>
    <t>110506 : MD DE SAN ANDRES</t>
  </si>
  <si>
    <t>110507 : MD DE SAN CLEMENTE</t>
  </si>
  <si>
    <t>110508 : MD DE TUPAC AMARU INCA</t>
  </si>
  <si>
    <t>120101 : MP DE HUANCAYO</t>
  </si>
  <si>
    <t>120104 : MD DE CARHUACALLANGA</t>
  </si>
  <si>
    <t>120105 : MD DE CHACAPAMPA</t>
  </si>
  <si>
    <t>120106 : MD DE CHICCHE</t>
  </si>
  <si>
    <t>120107 : MD DE CHILCA</t>
  </si>
  <si>
    <t>120108 : MD DE CHONGOS ALTO</t>
  </si>
  <si>
    <t>120111 : MD DE CHUPURO</t>
  </si>
  <si>
    <t>120112 : MD DE COLCA</t>
  </si>
  <si>
    <t>120113 : MD DE CULLHUAS</t>
  </si>
  <si>
    <t>120114 : MD DE EL TAMBO</t>
  </si>
  <si>
    <t>120116 : MD DE HUACRAPUQUIO</t>
  </si>
  <si>
    <t>120117 : MD DE HUALHUAS</t>
  </si>
  <si>
    <t>120119 : MD DE HUANCAN</t>
  </si>
  <si>
    <t>120120 : MD DE HUASICANCHA</t>
  </si>
  <si>
    <t>120121 : MD DE HUAYUCACHI</t>
  </si>
  <si>
    <t>120122 : MD DE INGENIO</t>
  </si>
  <si>
    <t>120124 : MD DE PARIAHUANCA</t>
  </si>
  <si>
    <t>120125 : MD DE PILCOMAYO</t>
  </si>
  <si>
    <t>120126 : MD DE PUCARA</t>
  </si>
  <si>
    <t>120127 : MD DE QUICHUAY</t>
  </si>
  <si>
    <t>120128 : MD DE QUILCAS</t>
  </si>
  <si>
    <t>120129 : MD DE SAN AGUSTIN</t>
  </si>
  <si>
    <t>120130 : MD DE SAN JERONIMO DE TUNAN</t>
  </si>
  <si>
    <t>120132 : MD DE SAÑO</t>
  </si>
  <si>
    <t>120133 : MD DE SAPALLANGA</t>
  </si>
  <si>
    <t>120134 : MD DE SICAYA</t>
  </si>
  <si>
    <t>120135 : MD DE SANTO DOMINGO DE ACOBAMBA</t>
  </si>
  <si>
    <t>120136 : MD DE VIQUES</t>
  </si>
  <si>
    <t>120201 : MP DE CONCEPCION</t>
  </si>
  <si>
    <t>120202 : MD DE ACO</t>
  </si>
  <si>
    <t>120203 : MD DE ANDAMARCA</t>
  </si>
  <si>
    <t>120204 : MD DE CHAMBARA</t>
  </si>
  <si>
    <t>120205 : MD DE COCHAS</t>
  </si>
  <si>
    <t>120206 : MD DE COMAS</t>
  </si>
  <si>
    <t>120207 : MD DE HEROINAS TOLEDO</t>
  </si>
  <si>
    <t>120208 : MD DE MANZANARES</t>
  </si>
  <si>
    <t>120209 : MD DE MARISCAL CASTILLA</t>
  </si>
  <si>
    <t>120210 : MD DE MATAHUASI</t>
  </si>
  <si>
    <t>120211 : MD DE MITO</t>
  </si>
  <si>
    <t>120212 : MD DE NUEVE DE JULIO</t>
  </si>
  <si>
    <t>120213 : MD DE ORCOTUNA</t>
  </si>
  <si>
    <t>120214 : MD DE SAN JOSE DE QUERO</t>
  </si>
  <si>
    <t>120215 : MD DE SANTA ROSA DE OCOPA</t>
  </si>
  <si>
    <t>120301 : MP DE CHANCHAMAYO</t>
  </si>
  <si>
    <t>120302 : MD DE PERENE</t>
  </si>
  <si>
    <t>120303 : MD DE PICHANAQUI</t>
  </si>
  <si>
    <t>120304 : MD DE SAN LUIS DE SHUARO</t>
  </si>
  <si>
    <t>120305 : MD DE SAN RAMON</t>
  </si>
  <si>
    <t>120306 : MD DE VITOC</t>
  </si>
  <si>
    <t>120401 : MP DE JAUJA</t>
  </si>
  <si>
    <t>120402 : MD DE ACOLLA</t>
  </si>
  <si>
    <t>120403 : MD DE APATA</t>
  </si>
  <si>
    <t>120404 : MD DE ATAURA</t>
  </si>
  <si>
    <t>120405 : MD DE CANCHAYLLO</t>
  </si>
  <si>
    <t>120406 : MD DE CURICACA</t>
  </si>
  <si>
    <t>120407 : MD DE EL MANTARO</t>
  </si>
  <si>
    <t>120408 : MD DE HUAMALI</t>
  </si>
  <si>
    <t>120409 : MD DE HUARIPAMPA</t>
  </si>
  <si>
    <t>120410 : MD DE HUERTAS</t>
  </si>
  <si>
    <t>120411 : MD DE JANJAILLO</t>
  </si>
  <si>
    <t>120412 : MD DE JULCAN</t>
  </si>
  <si>
    <t>120413 : MD DE LEONOR ORDO¥EZ</t>
  </si>
  <si>
    <t>120414 : MD DE LLOCLLAPAMPA</t>
  </si>
  <si>
    <t>120415 : MD DE MARCO</t>
  </si>
  <si>
    <t>120416 : MD DE MASMA</t>
  </si>
  <si>
    <t>120417 : MD DE MASMA CHICCHE</t>
  </si>
  <si>
    <t>120418 : MD DE MOLINOS</t>
  </si>
  <si>
    <t>120419 : MD DE MONOBAMBA</t>
  </si>
  <si>
    <t>120420 : MD DE MUQUI</t>
  </si>
  <si>
    <t>120421 : MD DE MUQUIYAUYO</t>
  </si>
  <si>
    <t>120422 : MD DE PACA</t>
  </si>
  <si>
    <t>120423 : MD DE PACCHA</t>
  </si>
  <si>
    <t>120424 : MD DE PANCAN</t>
  </si>
  <si>
    <t>120425 : MD DE PARCO</t>
  </si>
  <si>
    <t>120426 : MD DE POMACANCHA</t>
  </si>
  <si>
    <t>120427 : MD DE RICRAN</t>
  </si>
  <si>
    <t>120428 : MD DE SAN LORENZO</t>
  </si>
  <si>
    <t>120429 : MD DE SAN PEDRO DE CHUNAN</t>
  </si>
  <si>
    <t>120430 : MD DE SAUSA</t>
  </si>
  <si>
    <t>120431 : MD DE SINCOS</t>
  </si>
  <si>
    <t>120432 : MD DE TUNAN MARCA</t>
  </si>
  <si>
    <t>120433 : MD DE YAULI</t>
  </si>
  <si>
    <t>120434 : MD DE YAUYOS</t>
  </si>
  <si>
    <t>120501 : MP DE JUNIN</t>
  </si>
  <si>
    <t>120502 : MD DE CARHUAMAYO</t>
  </si>
  <si>
    <t>120503 : MD DE ONDORES</t>
  </si>
  <si>
    <t>120504 : MD DE ULCUMAYO</t>
  </si>
  <si>
    <t>120601 : MP DE SATIPO</t>
  </si>
  <si>
    <t>120602 : MD DE COVIRIALI</t>
  </si>
  <si>
    <t>120603 : MD DE LLAYLLA</t>
  </si>
  <si>
    <t>120604 : MD DE MAZAMARI</t>
  </si>
  <si>
    <t>120605 : MD DE PAMPA HERMOZA</t>
  </si>
  <si>
    <t>120606 : MD DE PANGOA</t>
  </si>
  <si>
    <t>120607 : MD DE RIO NEGRO</t>
  </si>
  <si>
    <t>120608 : MD DE RIO TAMBO</t>
  </si>
  <si>
    <t>120701 : MP DE TARMA</t>
  </si>
  <si>
    <t>120702 : MD DE ACOBAMBA</t>
  </si>
  <si>
    <t>120703 : MD DE HUARICOLCA</t>
  </si>
  <si>
    <t>120704 : MD DE HUASAHUASI</t>
  </si>
  <si>
    <t>120705 : MD DE LA UNION</t>
  </si>
  <si>
    <t>120706 : MD DE PALCA</t>
  </si>
  <si>
    <t>120707 : MD DE PALCAMAYO</t>
  </si>
  <si>
    <t>120708 : MD DE SAN PEDRO DE CAJAS</t>
  </si>
  <si>
    <t>120709 : MD DE TAPO</t>
  </si>
  <si>
    <t>120801 : MP DE YAULI - LA OROYA</t>
  </si>
  <si>
    <t>120802 : MD DE CHACAPALPA</t>
  </si>
  <si>
    <t>120803 : MD DE HUAY - HUAY</t>
  </si>
  <si>
    <t>120804 : MD DE MARCAPOMACOCHA</t>
  </si>
  <si>
    <t>120805 : MD DE MOROCOCHA</t>
  </si>
  <si>
    <t>120806 : MD DE PACCHA</t>
  </si>
  <si>
    <t>120807 : MD DE SANTA BARBARA DE CARHUACAYAN</t>
  </si>
  <si>
    <t>120808 : MD DE SANTA ROSA DE SACCO</t>
  </si>
  <si>
    <t>120809 : MD DE SUITUCANCHA</t>
  </si>
  <si>
    <t>120810 : MD DE YAULI</t>
  </si>
  <si>
    <t>120901 : MP DE CHUPACA</t>
  </si>
  <si>
    <t>120902 : MD DE AHUAC</t>
  </si>
  <si>
    <t>120903 : MD DE CHONGOS BAJO</t>
  </si>
  <si>
    <t>120904 : MD DE HUACHAC</t>
  </si>
  <si>
    <t>120905 : MD DE HUAMANCACA CHICO</t>
  </si>
  <si>
    <t>120906 : MD SAN JUAN DE YSCOS</t>
  </si>
  <si>
    <t>120907 : MD DE SAN JUAN DE JARPA</t>
  </si>
  <si>
    <t>120908 : MD DE TRES DE DICIEMBRE</t>
  </si>
  <si>
    <t>120909 : MD DE YANACANCHA</t>
  </si>
  <si>
    <t>130101 : MP DE TRUJILLO</t>
  </si>
  <si>
    <t>130102 : MD DE EL PORVENIR</t>
  </si>
  <si>
    <t>130103 : MD DE FLORENCIA DE MORA</t>
  </si>
  <si>
    <t>130104 : MD DE HUANCHACO</t>
  </si>
  <si>
    <t>130105 : MD DE LA ESPERANZA</t>
  </si>
  <si>
    <t>130106 : MD DE LAREDO</t>
  </si>
  <si>
    <t>130107 : MD DE MOCHE</t>
  </si>
  <si>
    <t>130108 : MD DE POROTO</t>
  </si>
  <si>
    <t>130109 : MD DE SALAVERRY</t>
  </si>
  <si>
    <t>130110 : MD DE SIMBAL</t>
  </si>
  <si>
    <t>130111 : MD DE VICTOR LARCO HERRERA</t>
  </si>
  <si>
    <t>130201 : MP DE ASCOPE</t>
  </si>
  <si>
    <t>130202 : MD DE CHICAMA</t>
  </si>
  <si>
    <t>130203 : MD DE CHOCOPE</t>
  </si>
  <si>
    <t>130204 : MD DE MAGDALENA DE CAO</t>
  </si>
  <si>
    <t>130205 : MD DE PAIJAN</t>
  </si>
  <si>
    <t>130206 : MD DE RAZURI</t>
  </si>
  <si>
    <t>130207 : MD DE SANTIAGO DE CAO</t>
  </si>
  <si>
    <t>130208 : MD DE CASA GRANDE</t>
  </si>
  <si>
    <t>130301 : MP DE BOLIVAR</t>
  </si>
  <si>
    <t>130302 : MD DE BAMBAMARCA</t>
  </si>
  <si>
    <t>130303 : MD DE CONDORMARCA</t>
  </si>
  <si>
    <t>130304 : MD DE LONGOTEA</t>
  </si>
  <si>
    <t>130305 : MD DE UCHUMARCA</t>
  </si>
  <si>
    <t>130306 : MD DE UCUNCHA</t>
  </si>
  <si>
    <t>130401 : MP DE CHEPEN</t>
  </si>
  <si>
    <t>130402 : MD DE PACANGA</t>
  </si>
  <si>
    <t>130403 : MD DE PUEBLO NUEVO</t>
  </si>
  <si>
    <t>130501 : MP DE JULCAN</t>
  </si>
  <si>
    <t>130502 : MD DE CALAMARCA</t>
  </si>
  <si>
    <t>130503 : MD DE CARABAMBA</t>
  </si>
  <si>
    <t>130504 : MD DE HUASO</t>
  </si>
  <si>
    <t>130601 : MP DE OTUZCO</t>
  </si>
  <si>
    <t>130602 : MD DE AGALLPAMPA</t>
  </si>
  <si>
    <t>130604 : MD DE CHARAT</t>
  </si>
  <si>
    <t>130605 : MD DE HUARANCHAL</t>
  </si>
  <si>
    <t>130606 : MD DE LA CUESTA</t>
  </si>
  <si>
    <t>130608 : MD DE MACHE</t>
  </si>
  <si>
    <t>130610 : MD DE PARANDAY</t>
  </si>
  <si>
    <t>130611 : MD DE SALPO</t>
  </si>
  <si>
    <t>130613 : MD DE SINSICAP</t>
  </si>
  <si>
    <t>130614 : MD DE USQUIL</t>
  </si>
  <si>
    <t>130701 : MP DE PACASMAYO - SAN PEDRO DE LLOC</t>
  </si>
  <si>
    <t>130702 : MD DE GUADALUPE</t>
  </si>
  <si>
    <t>130703 : MD DE JEQUETEPEQUE</t>
  </si>
  <si>
    <t>130704 : MD DE PACASMAYO</t>
  </si>
  <si>
    <t>130705 : MD DE SAN JOSE</t>
  </si>
  <si>
    <t>130801 : MP DE PATAZ - TAYABAMBA</t>
  </si>
  <si>
    <t>130802 : MD DE BULDIBUYO</t>
  </si>
  <si>
    <t>130803 : MD DE CHILLIA</t>
  </si>
  <si>
    <t>130804 : MD DE HUANCASPATA</t>
  </si>
  <si>
    <t>130805 : MD DE HUAYLILLAS</t>
  </si>
  <si>
    <t>130806 : MD DE HUAYO</t>
  </si>
  <si>
    <t>130807 : MD DE ONGON</t>
  </si>
  <si>
    <t>130808 : MD DE PARCOY</t>
  </si>
  <si>
    <t>130809 : MD DE PATAZ</t>
  </si>
  <si>
    <t>130810 : MD DE PIAS</t>
  </si>
  <si>
    <t>130811 : MD DE SANTIAGO DE CHALLAS</t>
  </si>
  <si>
    <t>130812 : MD DE TAURIJA</t>
  </si>
  <si>
    <t>130813 : MD DE URPAY</t>
  </si>
  <si>
    <t>130901 : MP DE SANCHEZ CARRION - HUAMACHUCO</t>
  </si>
  <si>
    <t>130902 : MD DE CHUGAY</t>
  </si>
  <si>
    <t>130903 : MD DE COCHORCO</t>
  </si>
  <si>
    <t>130904 : MD DE CURGOS</t>
  </si>
  <si>
    <t>130905 : MD DE MARCABAL</t>
  </si>
  <si>
    <t>130906 : MD DE SANAGORAN</t>
  </si>
  <si>
    <t>130907 : MD DE SARIN</t>
  </si>
  <si>
    <t>130908 : MD DE SARTIMBAMBA</t>
  </si>
  <si>
    <t>131001 : MP DE SANTIAGO DE CHUCO</t>
  </si>
  <si>
    <t>131002 : MD DE ANGASMARCA</t>
  </si>
  <si>
    <t>131003 : MD DE CACHICADAN</t>
  </si>
  <si>
    <t>131004 : MD DE MOLLEBAMBA</t>
  </si>
  <si>
    <t>131005 : MD DE MOLLEPATA</t>
  </si>
  <si>
    <t>131006 : MD DE QUIRUVILCA</t>
  </si>
  <si>
    <t>131007 : MD DE SANTA CRUZ DE CHUCA</t>
  </si>
  <si>
    <t>131008 : MD DE SITABAMBA</t>
  </si>
  <si>
    <t>131101 : MP DE CASCAS</t>
  </si>
  <si>
    <t>131102 : MD DE LUCMA</t>
  </si>
  <si>
    <t>131103 : MD DE MARMOT</t>
  </si>
  <si>
    <t>131104 : MD DE SAYAPULLO</t>
  </si>
  <si>
    <t>131201 : MP DE VIRU</t>
  </si>
  <si>
    <t>131202 : MD DE CHAO</t>
  </si>
  <si>
    <t>131203 : MD DE GUADALUPITO</t>
  </si>
  <si>
    <t>140101 : MP DE CHICLAYO</t>
  </si>
  <si>
    <t>140102 : MD DE CHONGOYAPE</t>
  </si>
  <si>
    <t>140103 : MD DE ETEN</t>
  </si>
  <si>
    <t>140104 : MD DE ETEN PUERTO</t>
  </si>
  <si>
    <t>140105 : MD DE JOSE LEONARDO ORTIZ</t>
  </si>
  <si>
    <t>140106 : MD DE LA VICTORIA*</t>
  </si>
  <si>
    <t>140107 : MD DE LAGUNAS</t>
  </si>
  <si>
    <t>140108 : MD DE MONSEFU</t>
  </si>
  <si>
    <t>140109 : MD DE NUEVA ARICA</t>
  </si>
  <si>
    <t>140110 : MD DE OYOTUN</t>
  </si>
  <si>
    <t>140111 : MD DE PICSI</t>
  </si>
  <si>
    <t>140112 : MD DE PIMENTEL</t>
  </si>
  <si>
    <t>140113 : MD DE REQUE</t>
  </si>
  <si>
    <t>140114 : MD DE SANTA ROSA</t>
  </si>
  <si>
    <t>140115 : MD DE ZAÑA</t>
  </si>
  <si>
    <t>140116 : MD DE CAYALTI</t>
  </si>
  <si>
    <t>140117 : MD DE PATAPO</t>
  </si>
  <si>
    <t>140118 : MD DE POMALCA</t>
  </si>
  <si>
    <t>140119 : MD DE PUCALA</t>
  </si>
  <si>
    <t>140120 : MD DE TUMAN</t>
  </si>
  <si>
    <t>140201 : MP DE FERREÑAFE</t>
  </si>
  <si>
    <t>140202 : MD DE CAÑARIS</t>
  </si>
  <si>
    <t>140203 : MD DE INCAHUASI</t>
  </si>
  <si>
    <t>140204 : MD DE MANUEL ANTONIO MESONES MURO</t>
  </si>
  <si>
    <t>140205 : MD DE PITIPO</t>
  </si>
  <si>
    <t>140206 : MD DE PUEBLO NUEVO</t>
  </si>
  <si>
    <t>140301 : MP DE LAMBAYEQUE</t>
  </si>
  <si>
    <t>140302 : MD DE CHOCHOPE</t>
  </si>
  <si>
    <t>140303 : MD DE ILLIMO</t>
  </si>
  <si>
    <t>140304 : MD DE JAYANCA</t>
  </si>
  <si>
    <t>140305 : MD DE MOCHUMI</t>
  </si>
  <si>
    <t>140306 : MD DE MORROPE</t>
  </si>
  <si>
    <t>140307 : MD DE MOTUPE</t>
  </si>
  <si>
    <t>140308 : MD DE OLMOS</t>
  </si>
  <si>
    <t>140309 : MD DE PACORA</t>
  </si>
  <si>
    <t>140310 : MD DE SALAS</t>
  </si>
  <si>
    <t>140311 : MD DE SAN JOSE</t>
  </si>
  <si>
    <t>140312 : MD DE TUCUME</t>
  </si>
  <si>
    <t>150102 : MD DE ANCON</t>
  </si>
  <si>
    <t>150103 : MD DE ATE - VITARTE</t>
  </si>
  <si>
    <t>150104 : MD DE BARRANCO</t>
  </si>
  <si>
    <t>150105 : MD DE BREÑA</t>
  </si>
  <si>
    <t>150106 : MD DE CARABAYLLO</t>
  </si>
  <si>
    <t>150107 : MD DE CHACLACAYO</t>
  </si>
  <si>
    <t>150108 : MD DE CHORRILLOS</t>
  </si>
  <si>
    <t>150109 : MD DE CIENEGUILLA</t>
  </si>
  <si>
    <t>150110 : MD DE COMAS</t>
  </si>
  <si>
    <t>150111 : MD DE EL AGUSTINO</t>
  </si>
  <si>
    <t>150112 : MD DE INDEPENDENCIA</t>
  </si>
  <si>
    <t>150113 : MD DE JESUS MARIA</t>
  </si>
  <si>
    <t>150114 : MD DE LA MOLINA</t>
  </si>
  <si>
    <t>150115 : MD DE LA VICTORIA</t>
  </si>
  <si>
    <t>150116 : MD DE LINCE</t>
  </si>
  <si>
    <t>150117 : MD DE LOS OLIVOS (LAS PALMERAS)</t>
  </si>
  <si>
    <t>150118 : MD DE LURIGANCHO (CHOSICA)</t>
  </si>
  <si>
    <t>150119 : MD DE LURIN</t>
  </si>
  <si>
    <t>150120 : MD DE MAGDALENA DEL MAR</t>
  </si>
  <si>
    <t>150121 : MD DE PUEBLO LIBRE</t>
  </si>
  <si>
    <t>150122 : MD DE MIRAFLORES</t>
  </si>
  <si>
    <t>150123 : MD DE PACHACAMAC</t>
  </si>
  <si>
    <t>150124 : MD DE PUCUSANA</t>
  </si>
  <si>
    <t>150125 : MD DE PUENTE PIEDRA</t>
  </si>
  <si>
    <t>150126 : MD DE PUNTA HERMOSA</t>
  </si>
  <si>
    <t>150127 : MD DE PUNTA NEGRA</t>
  </si>
  <si>
    <t>150129 : MD DE SAN BARTOLO</t>
  </si>
  <si>
    <t>150130 : MD DE SAN BORJA</t>
  </si>
  <si>
    <t>150131 : MD DE SAN ISIDRO</t>
  </si>
  <si>
    <t>150132 : MD DE SAN JUAN DE LURIGANCHO</t>
  </si>
  <si>
    <t>150133 : MD DE SAN JUAN DE MIRAFLORES</t>
  </si>
  <si>
    <t>150134 : MD DE SAN LUIS</t>
  </si>
  <si>
    <t>150135 : MD DE SAN MARTIN DE PORRES</t>
  </si>
  <si>
    <t>150136 : MD DE SAN MIGUEL</t>
  </si>
  <si>
    <t>150137 : MD DE SANTA ANITA</t>
  </si>
  <si>
    <t>150138 : MD DE SANTA MARIA DEL MAR</t>
  </si>
  <si>
    <t>150139 : MD DE SANTA ROSA</t>
  </si>
  <si>
    <t>150140 : MD DE SANTIAGO DE SURCO</t>
  </si>
  <si>
    <t>150141 : MD DE SURQUILLO</t>
  </si>
  <si>
    <t>150142 : MD DE VILLA EL SALVADOR</t>
  </si>
  <si>
    <t>150143 : MD DE VILLA MARIA DEL TRIUNFO</t>
  </si>
  <si>
    <t>150201 : MP DE BARRANCA</t>
  </si>
  <si>
    <t>150202 : MD DE PARAMONGA</t>
  </si>
  <si>
    <t>150203 : MD DE PATIVILCA</t>
  </si>
  <si>
    <t>150204 : MD DE SUPE PUEBLO</t>
  </si>
  <si>
    <t>150205 : MD DE SUPE PUERTO</t>
  </si>
  <si>
    <t>150301 : MP DE CAJATAMBO</t>
  </si>
  <si>
    <t>150302 : MD DE COPA</t>
  </si>
  <si>
    <t>150303 : MD DE GORGOR</t>
  </si>
  <si>
    <t>150304 : MD DE HUANCAPON</t>
  </si>
  <si>
    <t>150305 : MD DE MANAS</t>
  </si>
  <si>
    <t>150401 : MP DE CANTA</t>
  </si>
  <si>
    <t>150402 : MD DE ARAHUAY</t>
  </si>
  <si>
    <t>150403 : MD DE HUAMANTANGA</t>
  </si>
  <si>
    <t>150404 : MD DE HUAROS</t>
  </si>
  <si>
    <t>150405 : MD DE LACHAQUI</t>
  </si>
  <si>
    <t>150406 : MD DE SAN BUENAVENTURA</t>
  </si>
  <si>
    <t>150407 : MD DE SANTA ROSA DE QUIVES</t>
  </si>
  <si>
    <t>150501 : MP DE CAÑETE - SAN VICENTE DE CAÑETE</t>
  </si>
  <si>
    <t>150502 : MD DE ASIA</t>
  </si>
  <si>
    <t>150503 : MD DE CALANGO</t>
  </si>
  <si>
    <t>150504 : MD DE CERRO AZUL</t>
  </si>
  <si>
    <t>150505 : MD DE CHILCA</t>
  </si>
  <si>
    <t>150506 : MD DE COAYLLO</t>
  </si>
  <si>
    <t>150507 : MD DE IMPERIAL</t>
  </si>
  <si>
    <t>150508 : MD DE LUNAHUANA</t>
  </si>
  <si>
    <t>150509 : MD DE MALA</t>
  </si>
  <si>
    <t>150510 : MD DE NUEVO IMPERIAL</t>
  </si>
  <si>
    <t>150511 : MD DE PACARAN</t>
  </si>
  <si>
    <t>150512 : MD DE QUILMANA</t>
  </si>
  <si>
    <t>150513 : MD DE SAN ANTONIO</t>
  </si>
  <si>
    <t>150514 : MD DE SAN LUIS</t>
  </si>
  <si>
    <t>150515 : MD DE SANTA CRUZ DE FLORES</t>
  </si>
  <si>
    <t>150516 : MD DE ZUÑIGA</t>
  </si>
  <si>
    <t>150601 : MP DE HUARAL</t>
  </si>
  <si>
    <t>150602 : MD DE ATAVILLOS ALTO</t>
  </si>
  <si>
    <t>150603 : MD DE ATAVILLOS BAJO</t>
  </si>
  <si>
    <t>150604 : MD DE AUCALLAMA</t>
  </si>
  <si>
    <t>150605 : MD DE CHANCAY</t>
  </si>
  <si>
    <t>150606 : MD DE IHUARI</t>
  </si>
  <si>
    <t>150607 : MD DE LAMPIAN</t>
  </si>
  <si>
    <t>150608 : MD DE PACARAOS</t>
  </si>
  <si>
    <t>150609 : MD DE SAN MIGUEL DE ACOS</t>
  </si>
  <si>
    <t>150610 : MD DE SANTA CRUZ DE ANDAMARCA</t>
  </si>
  <si>
    <t>150611 : MD DE SUMBILCA</t>
  </si>
  <si>
    <t>150612 : MD VEINTISIETE DE NOVIEMBRE</t>
  </si>
  <si>
    <t>150701 : MP DE HUAROCHIRI - MATUCANA</t>
  </si>
  <si>
    <t>150702 : MD DE ANTIOQUIA</t>
  </si>
  <si>
    <t>150703 : MD DE CALLAHUANCA</t>
  </si>
  <si>
    <t>150704 : MD DE CARAMPOMA</t>
  </si>
  <si>
    <t>150705 : MD DE CHICLA</t>
  </si>
  <si>
    <t>150706 : MD DE CUENCA</t>
  </si>
  <si>
    <t>150707 : MD DE HUACHUPAMPA</t>
  </si>
  <si>
    <t>150708 : MD DE HUANZA</t>
  </si>
  <si>
    <t>150709 : MD DE HUAROCHIRI</t>
  </si>
  <si>
    <t>150710 : MD DE LAHUAYTAMBO</t>
  </si>
  <si>
    <t>150711 : MD DE LANGA</t>
  </si>
  <si>
    <t>150712 : MD DE LARAOS</t>
  </si>
  <si>
    <t>150713 : MD DE MARIATANA</t>
  </si>
  <si>
    <t>150714 : MD DE RICARDO PALMA</t>
  </si>
  <si>
    <t>150715 : MD DE SAN ANDRES DE TUPICOCHA</t>
  </si>
  <si>
    <t>150716 : MD DE SAN ANTONIO</t>
  </si>
  <si>
    <t>150717 : MD DE SAN BARTOLOME</t>
  </si>
  <si>
    <t>150718 : MD DE SAN DAMIAN</t>
  </si>
  <si>
    <t>150719 : MD DE SAN JUAN DE IRIS</t>
  </si>
  <si>
    <t>150720 : MD DE SAN JUAN DE TANTARANCHE</t>
  </si>
  <si>
    <t>150721 : MD DE SAN LORENZO DE QUINTI</t>
  </si>
  <si>
    <t>150722 : MD DE SAN MATEO</t>
  </si>
  <si>
    <t>150723 : MD DE SAN MATEO DE OTAO</t>
  </si>
  <si>
    <t>150724 : MD DE CASTA</t>
  </si>
  <si>
    <t>150725 : MD DE SAN PEDRO DE HUANCAYRE</t>
  </si>
  <si>
    <t>150726 : MD DE SANGALLAYA</t>
  </si>
  <si>
    <t>150727 : MD DE SANTA CRUZ DE COCACHACRA</t>
  </si>
  <si>
    <t>150728 : MD DE SANTA EULALIA</t>
  </si>
  <si>
    <t>150729 : MD DE SANTIAGO DE ANCHUCAYA</t>
  </si>
  <si>
    <t>150730 : MD DE SANTIAGO DE TUNA</t>
  </si>
  <si>
    <t>150731 : MD DE SANTO DOMINGO DE LOS OLLEROS</t>
  </si>
  <si>
    <t>150732 : MD DE SURCO</t>
  </si>
  <si>
    <t>150801 : MP DE HUACHO</t>
  </si>
  <si>
    <t>150802 : MD DE AMBAR</t>
  </si>
  <si>
    <t>150803 : MD DE CALETA DE CARQUIN</t>
  </si>
  <si>
    <t>150804 : MD DE CHECRAS</t>
  </si>
  <si>
    <t>150805 : MD DE HUALMAY</t>
  </si>
  <si>
    <t>150806 : MD DE HUAURA</t>
  </si>
  <si>
    <t>150807 : MD DE LEONCIO PRADO</t>
  </si>
  <si>
    <t>150808 : MD DE PACCHO</t>
  </si>
  <si>
    <t>150809 : MD DE SANTA LEONOR</t>
  </si>
  <si>
    <t>150810 : MD DE SANTA MARIA</t>
  </si>
  <si>
    <t>150811 : MD DE SAYAN</t>
  </si>
  <si>
    <t>150812 : MD DE VEGUETA</t>
  </si>
  <si>
    <t>150901 : MP DE OYON</t>
  </si>
  <si>
    <t>150902 : MD DE ANDAJES</t>
  </si>
  <si>
    <t>150903 : MD DE CAUJUL</t>
  </si>
  <si>
    <t>150904 : MD DE COCHAMARCA</t>
  </si>
  <si>
    <t>150905 : MD DE NAVAN</t>
  </si>
  <si>
    <t>150906 : MD DE PACHANGARA</t>
  </si>
  <si>
    <t>151001 : MP DE YAUYOS</t>
  </si>
  <si>
    <t>151002 : MD DE ALIS</t>
  </si>
  <si>
    <t>151003 : MD DE AYAUCA</t>
  </si>
  <si>
    <t>151004 : MD DE AYAVIRI</t>
  </si>
  <si>
    <t>151005 : MD DE AZANGARO</t>
  </si>
  <si>
    <t>151006 : MD DE CACRA</t>
  </si>
  <si>
    <t>151007 : MD DE CARANIA</t>
  </si>
  <si>
    <t>151008 : MD DE CATAHUASI</t>
  </si>
  <si>
    <t>151009 : MD DE CHOCOS</t>
  </si>
  <si>
    <t>151010 : MD DE COCHAS</t>
  </si>
  <si>
    <t>151011 : MD DE COLONIA</t>
  </si>
  <si>
    <t>151012 : MD DE HONGOS</t>
  </si>
  <si>
    <t>151013 : MD DE HUAMPARA</t>
  </si>
  <si>
    <t>151014 : MD DE HUANCAYA</t>
  </si>
  <si>
    <t>151015 : MD DE HUANGASCAR</t>
  </si>
  <si>
    <t>151016 : MD DE HUANTAN</t>
  </si>
  <si>
    <t>151017 : MD DE HUAÑEC</t>
  </si>
  <si>
    <t>151018 : MD DE LARAOS</t>
  </si>
  <si>
    <t>151019 : MD DE LINCHA</t>
  </si>
  <si>
    <t>151020 : MD DE MADEAN</t>
  </si>
  <si>
    <t>151021 : MD DE MIRAFLORES</t>
  </si>
  <si>
    <t>151022 : MD DE OMAS</t>
  </si>
  <si>
    <t>151023 : MD DE PUTINZA</t>
  </si>
  <si>
    <t>151024 : MD DE QUINCHES</t>
  </si>
  <si>
    <t>151025 : MD DE QUINOCAY</t>
  </si>
  <si>
    <t>151026 : MD DE SAN JOAQUIN</t>
  </si>
  <si>
    <t>151027 : MD DE SAN PEDRO DE PILAS</t>
  </si>
  <si>
    <t>151028 : MD DE TANTA</t>
  </si>
  <si>
    <t>151029 : MD DE TAURIPAMPA</t>
  </si>
  <si>
    <t>151030 : MD DE TOMAS</t>
  </si>
  <si>
    <t>151031 : MD DE TUPE</t>
  </si>
  <si>
    <t>151032 : MD DE VIÑAC</t>
  </si>
  <si>
    <t>151033 : MD DE VITIS</t>
  </si>
  <si>
    <t>160101 : MP DE MAYNAS - IQUITOS</t>
  </si>
  <si>
    <t>160102 : MD DE ALTO NANAY</t>
  </si>
  <si>
    <t>160103 : MD DE FERNANDO LORES</t>
  </si>
  <si>
    <t>160104 : MD DE INDIANA</t>
  </si>
  <si>
    <t>160105 : MD DE LAS AMAZONAS</t>
  </si>
  <si>
    <t>160106 : MD DE MAZAN</t>
  </si>
  <si>
    <t>160107 : MD DE NAPO</t>
  </si>
  <si>
    <t>160108 : MD DE PUNCHANA</t>
  </si>
  <si>
    <t>160110 : MD DE TORRES CAUSANA</t>
  </si>
  <si>
    <t>160112 : MD DE BELEN</t>
  </si>
  <si>
    <t>160113 : MD DE SAN JUAN BAUTISTA</t>
  </si>
  <si>
    <t>160201 : MP DEL ALTO AMAZONAS - YURIMAGUAS</t>
  </si>
  <si>
    <t>160202 : MD DE BALSAPUERTO</t>
  </si>
  <si>
    <t>160205 : MD DE JEBEROS</t>
  </si>
  <si>
    <t>160206 : MD LAGUNAS</t>
  </si>
  <si>
    <t>160210 : MD DE SANTA CRUZ</t>
  </si>
  <si>
    <t>160211 : MD DE TENIENTE CESAR LOPEZ ROJAS</t>
  </si>
  <si>
    <t>160301 : MP DE LORETO - NAUTA</t>
  </si>
  <si>
    <t>160302 : MD DE PARINARI</t>
  </si>
  <si>
    <t>160303 : MD DE TIGRE</t>
  </si>
  <si>
    <t>160304 : MD DE TROMPETEROS</t>
  </si>
  <si>
    <t>160305 : MD DE URARINAS</t>
  </si>
  <si>
    <t>160401 : MP DE MARISCAL RAMON CASTILLA</t>
  </si>
  <si>
    <t>160402 : MD PEVAS</t>
  </si>
  <si>
    <t>160403 : MD DE YAVARI</t>
  </si>
  <si>
    <t>160404 : MD DE SAN PABLO</t>
  </si>
  <si>
    <t>160501 : MP DE REQUENA</t>
  </si>
  <si>
    <t>160502 : MD DE ALTO TAPICHE</t>
  </si>
  <si>
    <t>160503 : MD DE CAPELO</t>
  </si>
  <si>
    <t>160504 : MD DE EMILIO SAN MARTIN</t>
  </si>
  <si>
    <t>160505 : MD DE MAQUIA</t>
  </si>
  <si>
    <t>160506 : MD DE PUINAHUA</t>
  </si>
  <si>
    <t>160507 : MD DE SAPUENA</t>
  </si>
  <si>
    <t>160508 : MD DE SOPLIN</t>
  </si>
  <si>
    <t>160509 : MD DE TAPICHE</t>
  </si>
  <si>
    <t>160510 : MD DE JENARO HERRERA</t>
  </si>
  <si>
    <t>160511 : MD DE YAQUERANA</t>
  </si>
  <si>
    <t>160601 : MP DE UCAYALI - CONTAMANA</t>
  </si>
  <si>
    <t>160602 : MD DE INAHUAYA</t>
  </si>
  <si>
    <t>160603 : MD DE PADRE MARQUEZ</t>
  </si>
  <si>
    <t>160604 : MD DE PAMPA HERMOZA</t>
  </si>
  <si>
    <t>160605 : MD DE SARAYACU</t>
  </si>
  <si>
    <t>160606 : MD DE VARGAS GUERRA</t>
  </si>
  <si>
    <t>160701 : MP DATEM DEL MARAÑON</t>
  </si>
  <si>
    <t>160702 : MD DE CAHUAPANAS</t>
  </si>
  <si>
    <t>160703 : MD DE MANSERICHE</t>
  </si>
  <si>
    <t>160704 : MD DE MORONA</t>
  </si>
  <si>
    <t>160705 : MD DE PASTAZA</t>
  </si>
  <si>
    <t>160706 : MD DE ANDOAS</t>
  </si>
  <si>
    <t>160801 : MP DE PUTUMAYO</t>
  </si>
  <si>
    <t>160803 : MD DE TENIENTE MANUEL CLAVERO</t>
  </si>
  <si>
    <t>170101 : MP DE TAMBOPATA</t>
  </si>
  <si>
    <t>170102 : MD DE INAMBARI</t>
  </si>
  <si>
    <t>170103 : MD DE LAS PIEDRAS</t>
  </si>
  <si>
    <t>170104 : MD DE LABERINTO</t>
  </si>
  <si>
    <t>170201 : MP DE MANU</t>
  </si>
  <si>
    <t>170202 : MD DE FITZCARRALD</t>
  </si>
  <si>
    <t>170203 : MD DE MADRE DE DIOS</t>
  </si>
  <si>
    <t>170204 : MD DE HUEPETUHE</t>
  </si>
  <si>
    <t>170301 : MP DE TAHUAMANU - IÑAPARI</t>
  </si>
  <si>
    <t>170302 : MD DE IBERIA</t>
  </si>
  <si>
    <t>170303 : MD DE TAHUAMANU</t>
  </si>
  <si>
    <t>180101 : MP DE MARISCAL NIETO - MOQUEGUA</t>
  </si>
  <si>
    <t>180102 : MD DE CARUMAS</t>
  </si>
  <si>
    <t>180103 : MD DE CUCHUMBAYA</t>
  </si>
  <si>
    <t>180104 : MD DE SAMEGUA</t>
  </si>
  <si>
    <t>180105 : MD DE SAN CRISTOBAL</t>
  </si>
  <si>
    <t>180106 : MD DE TORATA</t>
  </si>
  <si>
    <t>180201 : MP DE SANCHEZ CERRO - OMATE</t>
  </si>
  <si>
    <t>180202 : MD DE CHOJATA</t>
  </si>
  <si>
    <t>180203 : MD DE COALAQUE</t>
  </si>
  <si>
    <t>180204 : MD DE ICHUÑA</t>
  </si>
  <si>
    <t>180205 : MD DE LA CAPILLA</t>
  </si>
  <si>
    <t>180206 : MD DE LLOQUE</t>
  </si>
  <si>
    <t>180207 : MD DE MATALAQUE</t>
  </si>
  <si>
    <t>180208 : MD DE PUQUINA</t>
  </si>
  <si>
    <t>180209 : MD DE QUINISTAQUILLAS</t>
  </si>
  <si>
    <t>180210 : MD DE UBINAS</t>
  </si>
  <si>
    <t>180211 : MD DE YUNGA</t>
  </si>
  <si>
    <t>180301 : MP DE ILO</t>
  </si>
  <si>
    <t>180302 : MD DE EL ALGARROBAL</t>
  </si>
  <si>
    <t>180303 : MD DE PACOCHA</t>
  </si>
  <si>
    <t>190101 : MP DE PASCO - CHAPIMARCA</t>
  </si>
  <si>
    <t>190102 : MD DE HUACHON</t>
  </si>
  <si>
    <t>190103 : MD DE HUARIACA</t>
  </si>
  <si>
    <t>190104 : MD DE HUAYLLAY</t>
  </si>
  <si>
    <t>190105 : MD DE NINACACA</t>
  </si>
  <si>
    <t>190106 : MD DE PALLANCHACRA</t>
  </si>
  <si>
    <t>190107 : MD DE PAUCARTAMBO</t>
  </si>
  <si>
    <t>190108 : MD DE SAN FRANCISCO DE ASIS DE YARUSYACAN</t>
  </si>
  <si>
    <t>190109 : MD DE SIMON BOLIVAR</t>
  </si>
  <si>
    <t>190110 : MD DE TICLACAYAN</t>
  </si>
  <si>
    <t>190111 : MD DE TINYAHUARCO</t>
  </si>
  <si>
    <t>190112 : MD DE VICCO</t>
  </si>
  <si>
    <t>190113 : MD DE YANACANCHA</t>
  </si>
  <si>
    <t>190201 : MP DE DANIEL CARRION - YANAHUANCA</t>
  </si>
  <si>
    <t>190202 : MD DE CHACAYAN</t>
  </si>
  <si>
    <t>190203 : MD DE GOYLLARISQUIZGA</t>
  </si>
  <si>
    <t>190204 : MD DE PAUCAR</t>
  </si>
  <si>
    <t>190205 : MD DE SAN PEDRO DE PILLAO</t>
  </si>
  <si>
    <t>190206 : MD DE SANTA ANA DE TUSI</t>
  </si>
  <si>
    <t>190207 : MD DE TAPUC</t>
  </si>
  <si>
    <t>190208 : MD DE VILCABAMBA</t>
  </si>
  <si>
    <t>190301 : MP DE OXAPAMPA</t>
  </si>
  <si>
    <t>190302 : MD DE CHONTABAMBA</t>
  </si>
  <si>
    <t>190303 : MD DE HUANCABAMBA</t>
  </si>
  <si>
    <t>190304 : MD DE PALCAZU</t>
  </si>
  <si>
    <t>190305 : MD DE POZUZO</t>
  </si>
  <si>
    <t>190306 : MD DE PUERTO BERMUDEZ</t>
  </si>
  <si>
    <t>190307 : MD DE VILLA RICA</t>
  </si>
  <si>
    <t>200101 : MP DE PIURA</t>
  </si>
  <si>
    <t>200104 : MD DE CASTILLA</t>
  </si>
  <si>
    <t>200105 : MD DE CATACAOS</t>
  </si>
  <si>
    <t>200107 : MD DE CURA MORI</t>
  </si>
  <si>
    <t>200108 : MD DE EL TALLAN</t>
  </si>
  <si>
    <t>200109 : MD DE LA ARENA</t>
  </si>
  <si>
    <t>200110 : MD DE LA UNION</t>
  </si>
  <si>
    <t>200111 : MD DE LAS LOMAS</t>
  </si>
  <si>
    <t>200114 : MD DE TAMBO GRANDE</t>
  </si>
  <si>
    <t>200201 : MP DE AYABACA</t>
  </si>
  <si>
    <t>200202 : MD DE FRIAS</t>
  </si>
  <si>
    <t>200203 : MD DE JILILI</t>
  </si>
  <si>
    <t>200204 : MD DE LAGUNAS</t>
  </si>
  <si>
    <t>200205 : MD DE MONTERO</t>
  </si>
  <si>
    <t>200206 : MD DE PACAIPAMPA</t>
  </si>
  <si>
    <t>200207 : MD DE PAIMAS</t>
  </si>
  <si>
    <t>200208 : MD DE SAPILLICA</t>
  </si>
  <si>
    <t>200209 : MD DE SICCHEZ</t>
  </si>
  <si>
    <t>200210 : MD DE SUYO</t>
  </si>
  <si>
    <t>200301 : MP DE HUANCABAMBA</t>
  </si>
  <si>
    <t>200302 : MD DE CANCHAQUE</t>
  </si>
  <si>
    <t>200303 : MD DE EL CARMEN DE LA FRONTERA</t>
  </si>
  <si>
    <t>200304 : MD DE HUARMACA</t>
  </si>
  <si>
    <t>200305 : MD DE LALAQUIZ</t>
  </si>
  <si>
    <t>200306 : MD DE SAN MIGUEL DE EL FAIQUE</t>
  </si>
  <si>
    <t>200307 : MD DE SONDOR</t>
  </si>
  <si>
    <t>200308 : MD DE SONDORILLO</t>
  </si>
  <si>
    <t>200401 : MP DE MORROPON - CHULUCANAS</t>
  </si>
  <si>
    <t>200402 : MD DE BUENOS AIRES</t>
  </si>
  <si>
    <t>200403 : MD DE CHALACO</t>
  </si>
  <si>
    <t>200404 : MD DE LA MATANZA</t>
  </si>
  <si>
    <t>200405 : MD DE MORROPON</t>
  </si>
  <si>
    <t>200406 : MD DE SALITRAL</t>
  </si>
  <si>
    <t>200407 : MD DE SAN JUAN DE BIGOTE</t>
  </si>
  <si>
    <t>200408 : MD DE SANTA CATALINA DE MOSSA</t>
  </si>
  <si>
    <t>200409 : MD DE SANTO DOMINGO</t>
  </si>
  <si>
    <t>200410 : MD DE YAMANGO</t>
  </si>
  <si>
    <t>200501 : MP DE PAITA</t>
  </si>
  <si>
    <t>200502 : MD DE AMOTAPE</t>
  </si>
  <si>
    <t>200503 : MD DE ARENAL</t>
  </si>
  <si>
    <t>200504 : MD DE COLAN</t>
  </si>
  <si>
    <t>200505 : MD DE LA HUACA</t>
  </si>
  <si>
    <t>200506 : MD DE TAMARINDO</t>
  </si>
  <si>
    <t>200507 : MD DE VICHAYAL</t>
  </si>
  <si>
    <t>200601 : MP DE SULLANA</t>
  </si>
  <si>
    <t>200602 : MD DE BELLAVISTA</t>
  </si>
  <si>
    <t>200603 : MD DE IGNACIO ESCUDERO</t>
  </si>
  <si>
    <t>200604 : MD DE LANCONES</t>
  </si>
  <si>
    <t>200605 : MD DE MARCAVELICA</t>
  </si>
  <si>
    <t>200606 : MD DE MIGUEL CHECA</t>
  </si>
  <si>
    <t>200607 : MD DE QUERECOTILLO</t>
  </si>
  <si>
    <t>200608 : MD DE SALITRAL</t>
  </si>
  <si>
    <t>200701 : MP DE TALARA - PARIÑAS</t>
  </si>
  <si>
    <t>200702 : MD DE EL ALTO</t>
  </si>
  <si>
    <t>200703 : MD DE LA BREA</t>
  </si>
  <si>
    <t>200704 : MD DE LOBITOS</t>
  </si>
  <si>
    <t>200705 : MD DE LOS ORGANOS</t>
  </si>
  <si>
    <t>200706 : MD DE MANCORA</t>
  </si>
  <si>
    <t>200801 : MP DE SECHURA</t>
  </si>
  <si>
    <t>200802 : MD DE BELLAVISTA DE LA UNION</t>
  </si>
  <si>
    <t>200803 : MD DE BERNAL</t>
  </si>
  <si>
    <t>200804 : MD DE CRISTO NOS VALGA</t>
  </si>
  <si>
    <t>200805 : MD DE VICE</t>
  </si>
  <si>
    <t>200806 : MD DE RINCONADA LLICUAR</t>
  </si>
  <si>
    <t>210101 : MP DE PUNO</t>
  </si>
  <si>
    <t>210102 : MD DE ACORA</t>
  </si>
  <si>
    <t>210103 : MD DE AMANTANI</t>
  </si>
  <si>
    <t>210104 : MD DE ATUNCOLLA</t>
  </si>
  <si>
    <t>210105 : MD DE CAPACHICA</t>
  </si>
  <si>
    <t>210106 : MD DE CHUCUITO</t>
  </si>
  <si>
    <t>210107 : MD DE COATA</t>
  </si>
  <si>
    <t>210108 : MD DE HUATA</t>
  </si>
  <si>
    <t>210109 : MD DE MAÑAZO</t>
  </si>
  <si>
    <t>210110 : MD DE PAUCARCOLLA</t>
  </si>
  <si>
    <t>210111 : MD DE PICHACANI</t>
  </si>
  <si>
    <t>210112 : MD DE PLATERIA</t>
  </si>
  <si>
    <t>210113 : MD DE SAN ANTONIO</t>
  </si>
  <si>
    <t>210114 : MD DE TIQUILLACA</t>
  </si>
  <si>
    <t>210115 : MD DE VILQUE</t>
  </si>
  <si>
    <t>210201 : MP DE AZANGARO</t>
  </si>
  <si>
    <t>210202 : MD DE ACHAYA</t>
  </si>
  <si>
    <t>210203 : MD DE ARAPA</t>
  </si>
  <si>
    <t>210204 : MD DE ASILLO</t>
  </si>
  <si>
    <t>210205 : MD DE CAMINACA</t>
  </si>
  <si>
    <t>210206 : MD DE CHUPA</t>
  </si>
  <si>
    <t>210207 : MD DE JOSE DOMINGO CHOQUEHUANCA</t>
  </si>
  <si>
    <t>210208 : MD DE MUÑANI</t>
  </si>
  <si>
    <t>210209 : MD DE POTONI</t>
  </si>
  <si>
    <t>210210 : MD DE SAMAN</t>
  </si>
  <si>
    <t>210211 : MD DE SAN ANTON</t>
  </si>
  <si>
    <t>210212 : MD DE SAN JOSE</t>
  </si>
  <si>
    <t>210213 : MD DE SAN JUAN DE SALINAS</t>
  </si>
  <si>
    <t>210214 : MD DE SANTIAGO DE PUPUJA</t>
  </si>
  <si>
    <t>210215 : MD DE TIRAPATA</t>
  </si>
  <si>
    <t>210301 : MP DE CARABAYA - MACUSANI</t>
  </si>
  <si>
    <t>210302 : MD DE AJOYANI</t>
  </si>
  <si>
    <t>210303 : MD DE AYAPATA</t>
  </si>
  <si>
    <t>210304 : MD DE COASA</t>
  </si>
  <si>
    <t>210305 : MD DE CORANI</t>
  </si>
  <si>
    <t>210306 : MD DE CRUCERO</t>
  </si>
  <si>
    <t>210307 : MD DE ITUATA</t>
  </si>
  <si>
    <t>210308 : MD DE OLLACHEA</t>
  </si>
  <si>
    <t>210309 : MD DE SAN GABAN</t>
  </si>
  <si>
    <t>210310 : MD DE USICAYOS</t>
  </si>
  <si>
    <t>210401 : MP DE CHUCUITO - JULI</t>
  </si>
  <si>
    <t>210402 : MD DE DESAGUADERO</t>
  </si>
  <si>
    <t>210403 : MD DE HUACULLANI</t>
  </si>
  <si>
    <t>210404 : MD DE KELLUYO</t>
  </si>
  <si>
    <t>210405 : MD DE PISACOMA</t>
  </si>
  <si>
    <t>210406 : MD DE POMATA</t>
  </si>
  <si>
    <t>210407 : MD DE ZEPITA</t>
  </si>
  <si>
    <t>210501 : MP EL COLLAO</t>
  </si>
  <si>
    <t>210502 : MD DE CAPASO</t>
  </si>
  <si>
    <t>210503 : MD DE PILCUYO</t>
  </si>
  <si>
    <t>210504 : MD DE SANTA ROSA</t>
  </si>
  <si>
    <t>210505 : MD DE CONDURIRI</t>
  </si>
  <si>
    <t>210601 : MP DE HUANCANE</t>
  </si>
  <si>
    <t>210602 : MD DE COJATA</t>
  </si>
  <si>
    <t>210603 : MD DE HUATASANI</t>
  </si>
  <si>
    <t>210604 : MD DE INCHUPALLA</t>
  </si>
  <si>
    <t>210605 : MD DE PUSI</t>
  </si>
  <si>
    <t>210606 : MD DE ROSASPATA</t>
  </si>
  <si>
    <t>210607 : MD DE TARACO</t>
  </si>
  <si>
    <t>210608 : MD DE VILQUE CHICO</t>
  </si>
  <si>
    <t>210701 : MP DE LAMPA</t>
  </si>
  <si>
    <t>210702 : MD DE CABANILLA</t>
  </si>
  <si>
    <t>210703 : MD DE CALAPUJA</t>
  </si>
  <si>
    <t>210704 : MD DE NICASIO</t>
  </si>
  <si>
    <t>210705 : MD DE OCUVIRI</t>
  </si>
  <si>
    <t>210706 : MD DE PALCA</t>
  </si>
  <si>
    <t>210707 : MD DE PARATIA</t>
  </si>
  <si>
    <t>210708 : MD DE PUCARA</t>
  </si>
  <si>
    <t>210709 : MD DE SANTA LUCIA</t>
  </si>
  <si>
    <t>210710 : MD DE VILAVILA</t>
  </si>
  <si>
    <t>210801 : MP DE MELGAR - AYAVIRI</t>
  </si>
  <si>
    <t>210802 : MD DE ANTAUTA</t>
  </si>
  <si>
    <t>210803 : MD DE CUPI</t>
  </si>
  <si>
    <t>210804 : MD DE LLALLI</t>
  </si>
  <si>
    <t>210805 : MD DE MACARI</t>
  </si>
  <si>
    <t>210806 : MD DE NUÑOA</t>
  </si>
  <si>
    <t>210807 : MD DE ORURILLO</t>
  </si>
  <si>
    <t>210808 : MD DE SANTA ROSA</t>
  </si>
  <si>
    <t>210809 : MD DE UMACHIRI</t>
  </si>
  <si>
    <t>210901 : MP DE MOHO</t>
  </si>
  <si>
    <t>210902 : MD DE CONIMA</t>
  </si>
  <si>
    <t>210903 : MD DE HUAYRAPATA</t>
  </si>
  <si>
    <t>210904 : MD DE TILALI</t>
  </si>
  <si>
    <t>211001 : MP DE SAN ANTONIO DE PUTINA</t>
  </si>
  <si>
    <t>211002 : MD DE ANANEA</t>
  </si>
  <si>
    <t>211003 : MD DE PEDRO VILCA APAZA</t>
  </si>
  <si>
    <t>211004 : MD DE QUILCAPUNCU</t>
  </si>
  <si>
    <t>211005 : MD DE SINA</t>
  </si>
  <si>
    <t>211101 : MP DE SAN ROMAN - JULIACA</t>
  </si>
  <si>
    <t>211102 : MD DE CABANA</t>
  </si>
  <si>
    <t>211103 : MD DE CABANILLAS</t>
  </si>
  <si>
    <t>211104 : MD DE CARACOTO</t>
  </si>
  <si>
    <t>211201 : MP DE SANDIA</t>
  </si>
  <si>
    <t>211202 : MD DE CUYOCUYO</t>
  </si>
  <si>
    <t>211203 : MD DE LIMBANI</t>
  </si>
  <si>
    <t>211204 : MD DE PATAMBUCO</t>
  </si>
  <si>
    <t>211205 : MD DE PHARA</t>
  </si>
  <si>
    <t>211206 : MD DE QUIACA</t>
  </si>
  <si>
    <t>211207 : MD DE SAN JUAN DEL ORO</t>
  </si>
  <si>
    <t>211208 : MD DE YANAHUAYA</t>
  </si>
  <si>
    <t>211209 : MD DE ALTO INAMBARI</t>
  </si>
  <si>
    <t>211210 : MD DE SAN PEDRO DE PUTINA PUNCO</t>
  </si>
  <si>
    <t>211301 : MP DE YUNGUYO</t>
  </si>
  <si>
    <t>211302 : MD DE ANAPIA</t>
  </si>
  <si>
    <t>211303 : MD DE COPANI</t>
  </si>
  <si>
    <t>211304 : MD DE CUTURAPI</t>
  </si>
  <si>
    <t>211305 : MD DE OLLARAYA</t>
  </si>
  <si>
    <t>211306 : MD DE TINICACHI</t>
  </si>
  <si>
    <t>211307 : MD DE UNICACHI</t>
  </si>
  <si>
    <t>220101 : MP DE MOYOBAMBA</t>
  </si>
  <si>
    <t>220102 : MD DE CALZADA</t>
  </si>
  <si>
    <t>220103 : MD DE HABANA</t>
  </si>
  <si>
    <t>220104 : MD DE JEPELACIO</t>
  </si>
  <si>
    <t>220105 : MD DE SORITOR</t>
  </si>
  <si>
    <t>220106 : MD DE YANTALO</t>
  </si>
  <si>
    <t>220201 : MP DE BELLAVISTA</t>
  </si>
  <si>
    <t>220202 : MD DE ALTO BIAVO</t>
  </si>
  <si>
    <t>220203 : MD DE BAJO BIAVO</t>
  </si>
  <si>
    <t>220204 : MD DE HUALLAGA</t>
  </si>
  <si>
    <t>220205 : MD DE SAN PABLO</t>
  </si>
  <si>
    <t>220206 : MD DE SAN RAFAEL</t>
  </si>
  <si>
    <t>220301 : MP EL DORADO</t>
  </si>
  <si>
    <t>220302 : MD DE AGUA BLANCA</t>
  </si>
  <si>
    <t>220303 : MD DE SAN MARTIN</t>
  </si>
  <si>
    <t>220304 : MD DE SANTA ROSA</t>
  </si>
  <si>
    <t>220305 : MD DE SHATOJA</t>
  </si>
  <si>
    <t>220401 : MP DE HUALLAGA - SAPOSOA</t>
  </si>
  <si>
    <t>220402 : MD DE ALTO SAPOSOA</t>
  </si>
  <si>
    <t>220403 : MD DE EL ESLABON</t>
  </si>
  <si>
    <t>220404 : MD DE PISCOYACU</t>
  </si>
  <si>
    <t>220405 : MD DE SACANCHE</t>
  </si>
  <si>
    <t>220406 : MD DE TINGO DE SAPOSOA</t>
  </si>
  <si>
    <t>220501 : MP DE LAMAS</t>
  </si>
  <si>
    <t>220502 : MD DE ALONSO DE ALVARADO</t>
  </si>
  <si>
    <t>220503 : MD DE BARRANQUITA</t>
  </si>
  <si>
    <t>220504 : MD DE CAYNARACHI</t>
  </si>
  <si>
    <t>220505 : MD DE CUÑUMBUQUI</t>
  </si>
  <si>
    <t>220506 : MD DE PINTO RECODO</t>
  </si>
  <si>
    <t>220507 : MD DE RUMISAPA</t>
  </si>
  <si>
    <t>220508 : MD DE SAN ROQUE DE CUMBAZA</t>
  </si>
  <si>
    <t>220509 : MD DE SHANAO</t>
  </si>
  <si>
    <t>220510 : MD DE TABALOSOS</t>
  </si>
  <si>
    <t>220511 : MD DE ZAPATERO</t>
  </si>
  <si>
    <t>220601 : MP DE MARISCAL CACERES - JUANJUI</t>
  </si>
  <si>
    <t>220602 : MD DE CAMPANILLA</t>
  </si>
  <si>
    <t>220603 : MD DE HUICUNGO</t>
  </si>
  <si>
    <t>220604 : MD DE PACHIZA</t>
  </si>
  <si>
    <t>220605 : MD DE PAJARILLO</t>
  </si>
  <si>
    <t>220701 : MP DE PICOTA</t>
  </si>
  <si>
    <t>220702 : MD DE BUENOS AIRES</t>
  </si>
  <si>
    <t>220703 : MD DE CASPISAPA</t>
  </si>
  <si>
    <t>220704 : MD DE PILLUANA</t>
  </si>
  <si>
    <t>220705 : MD DE PUCACACA</t>
  </si>
  <si>
    <t>220706 : MD DE SAN CRISTOBAL</t>
  </si>
  <si>
    <t>220707 : MD DE SAN HILARION</t>
  </si>
  <si>
    <t>220708 : MD DE SHAMBOYACU</t>
  </si>
  <si>
    <t>220709 : MD DE TINGO DE PONASA</t>
  </si>
  <si>
    <t>220710 : MD DE TRES UNIDOS</t>
  </si>
  <si>
    <t>220801 : MP DE RIOJA</t>
  </si>
  <si>
    <t>220802 : MD DE AWAJUN</t>
  </si>
  <si>
    <t>220803 : MD DE ELIAS SOPLIN VARGAS</t>
  </si>
  <si>
    <t>220804 : MD DE NUEVA CAJAMARCA</t>
  </si>
  <si>
    <t>220805 : MD DE PARDO MIGUEL</t>
  </si>
  <si>
    <t>220806 : MD DE POSIC</t>
  </si>
  <si>
    <t>220807 : MD DE SAN FERNANDO</t>
  </si>
  <si>
    <t>220808 : MD DE YORONGOS</t>
  </si>
  <si>
    <t>220809 : MD DE YURACYACU</t>
  </si>
  <si>
    <t>220901 : MP DE SAN MARTIN - TARAPOTO</t>
  </si>
  <si>
    <t>220902 : MD DE ALBERTO LEVEAU</t>
  </si>
  <si>
    <t>220903 : MD DE CACATACHI</t>
  </si>
  <si>
    <t>220904 : MD DE CHAZUTA</t>
  </si>
  <si>
    <t>220905 : MD DE CHIPURANA</t>
  </si>
  <si>
    <t>220906 : MD DE EL PORVENIR</t>
  </si>
  <si>
    <t>220907 : MD DE HUIMBAYOC</t>
  </si>
  <si>
    <t>220908 : MD DE JUAN GUERRA</t>
  </si>
  <si>
    <t>220909 : MD DE LA BANDA DE SHILCAYO</t>
  </si>
  <si>
    <t>220910 : MD DE MORALES</t>
  </si>
  <si>
    <t>220911 : MD DE PAPAPLAYA</t>
  </si>
  <si>
    <t>220912 : MD DE SAN ANTONIO</t>
  </si>
  <si>
    <t>220913 : MD DE SAUCE</t>
  </si>
  <si>
    <t>220914 : MD DE SHAPAJA</t>
  </si>
  <si>
    <t>221001 : MP DE TOCACHE</t>
  </si>
  <si>
    <t>221002 : MD DE NUEVO PROGRESO</t>
  </si>
  <si>
    <t>221003 : MD DE POLVORA</t>
  </si>
  <si>
    <t>221004 : MD DE SHUNTE</t>
  </si>
  <si>
    <t>221005 : MD DE UCHIZA</t>
  </si>
  <si>
    <t>230101 : MP DE TACNA</t>
  </si>
  <si>
    <t>230102 : MD DE ALTO DE LA ALIANZA</t>
  </si>
  <si>
    <t>230103 : MD DE CALANA</t>
  </si>
  <si>
    <t>230104 : MD DE CIUDAD NUEVA</t>
  </si>
  <si>
    <t>230105 : MD DE INCLAN</t>
  </si>
  <si>
    <t>230106 : MD DE PACHIA</t>
  </si>
  <si>
    <t>230107 : MD DE PALCA</t>
  </si>
  <si>
    <t>230108 : MD DE POCOLLAY</t>
  </si>
  <si>
    <t>230109 : MD DE SAMA</t>
  </si>
  <si>
    <t>230110 : MD DE CORONEL GREGORIO ALBARRACIN LANCHIPA</t>
  </si>
  <si>
    <t>230201 : MP DE CANDARAVE</t>
  </si>
  <si>
    <t>230202 : MD DE CAIRANI</t>
  </si>
  <si>
    <t>230203 : MD DE CAMILACA</t>
  </si>
  <si>
    <t>230204 : MD DE CURIBAYA</t>
  </si>
  <si>
    <t>230205 : MD DE HUANAHUARA</t>
  </si>
  <si>
    <t>230206 : MD DE QUILAHUANI</t>
  </si>
  <si>
    <t>230301 : MP DE JORGE BASADRE - LOCUMBA</t>
  </si>
  <si>
    <t>230302 : MD DE ILABAYA</t>
  </si>
  <si>
    <t>230303 : MD DE ITE</t>
  </si>
  <si>
    <t>230401 : MP DE TARATA</t>
  </si>
  <si>
    <t>230402 : MD DE HEROES ALBARRACIN-CHUCATAMANI</t>
  </si>
  <si>
    <t>230403 : MD DE ESTIQUE PUEBLO</t>
  </si>
  <si>
    <t>230404 : MD DE ESTIQUE PAMPA</t>
  </si>
  <si>
    <t>230405 : MD DE SITAJARA</t>
  </si>
  <si>
    <t>230406 : MD DE SUSAPAYA</t>
  </si>
  <si>
    <t>230407 : MD DE TARUCACHI</t>
  </si>
  <si>
    <t>230408 : MD DE TICACO</t>
  </si>
  <si>
    <t>240101 : MP DE TUMBES</t>
  </si>
  <si>
    <t>240102 : MD DE CORRALES</t>
  </si>
  <si>
    <t>240103 : MD DE LA CRUZ</t>
  </si>
  <si>
    <t>240104 : MD DE PAMPAS DE HOSPITAL</t>
  </si>
  <si>
    <t>240105 : MD DE SAN JACINTO</t>
  </si>
  <si>
    <t>240106 : MD SAN JUAN DE LA VIRGEN</t>
  </si>
  <si>
    <t>240201 : MP DE CONTRALMIRANTE VILLAR</t>
  </si>
  <si>
    <t>240202 : MD DE CASITAS</t>
  </si>
  <si>
    <t>240203 : MD DE CANOAS DE PUNTA SAL</t>
  </si>
  <si>
    <t>240301 : MP DE ZARUMILLA</t>
  </si>
  <si>
    <t>240302 : MD DE AGUAS VERDES</t>
  </si>
  <si>
    <t>240303 : MD DE MATAPALO</t>
  </si>
  <si>
    <t>240304 : MD DE PAPAYAL</t>
  </si>
  <si>
    <t>250101 : MP DE CORONEL PORTILLO</t>
  </si>
  <si>
    <t>250102 : MD DE CAMPOVERDE</t>
  </si>
  <si>
    <t>250103 : MD DE IPARIA</t>
  </si>
  <si>
    <t>250104 : MD DE MASISEA</t>
  </si>
  <si>
    <t>250105 : MD DE YARINACOCHA</t>
  </si>
  <si>
    <t>250106 : MD DE NUEVA REQUENA</t>
  </si>
  <si>
    <t>250107 : MD DE MANANTAY</t>
  </si>
  <si>
    <t>250201 : MP DE ATALAYA - RAYMONDI</t>
  </si>
  <si>
    <t>250202 : MD DE SEPAHUA</t>
  </si>
  <si>
    <t>250203 : MD DE TAHUANIA</t>
  </si>
  <si>
    <t>250204 : MD DE YURUA</t>
  </si>
  <si>
    <t>250301 : MP DE PADRE ABAD - AGUAITIA</t>
  </si>
  <si>
    <t>250302 : MD DE IRAZOLA</t>
  </si>
  <si>
    <t>250303 : MD DE CURIMANA</t>
  </si>
  <si>
    <t>250401 : MP DE PURUS</t>
  </si>
  <si>
    <t>050116 : MD DE ANDRES AVELINO CACERES DORREGAY</t>
  </si>
  <si>
    <t>050409 : MD DE CANAYRE</t>
  </si>
  <si>
    <t>050410 : MD DE UCHURACCAY</t>
  </si>
  <si>
    <t>050509 : MD SAMUGARI</t>
  </si>
  <si>
    <t>050510 : MD DE ANCHIHUAY</t>
  </si>
  <si>
    <t>070107 : MD DE MI PERU</t>
  </si>
  <si>
    <t>080911 : MD DE INKAWASI</t>
  </si>
  <si>
    <t>080912 : MD DE VILLA VIRGEN</t>
  </si>
  <si>
    <t>090511 : MD DE COSME</t>
  </si>
  <si>
    <t>100112 : MD DE YACUS</t>
  </si>
  <si>
    <t>160802 : MD DE ROSA PANDURO</t>
  </si>
  <si>
    <t>160804 : MD DE YAGUAS</t>
  </si>
  <si>
    <t>190308 : MD CONSTITUCION</t>
  </si>
  <si>
    <t>200115 : MD 26 DE OCTUBRE</t>
  </si>
  <si>
    <t>090719 : MD QUICHUAS</t>
  </si>
  <si>
    <t>090720 : MD ANDAYMARCA</t>
  </si>
  <si>
    <t>030220 : MD JOSE MARIA ARGUEDAS</t>
  </si>
  <si>
    <t xml:space="preserve">250304 : MD NESHUYA </t>
  </si>
  <si>
    <t>250305 : MD ALEXANDER VON HUMBOLDT</t>
  </si>
  <si>
    <t>050411 : MD PUCACOLPA</t>
  </si>
  <si>
    <t>120609 : MD VIZCATÁN DEL ENE</t>
  </si>
  <si>
    <t>080913 : MD VILLA KINTIARINA</t>
  </si>
  <si>
    <t>230111 : MD LA YARADA LOS PALOS</t>
  </si>
  <si>
    <t>100704 : MD LA MORADA</t>
  </si>
  <si>
    <t>100608 : MD CASTILLO GRANDE</t>
  </si>
  <si>
    <t>100607 : MD PUCAYACU</t>
  </si>
  <si>
    <t>100705 : MD SANTA ROSA DE ALTO YANAJANCA</t>
  </si>
  <si>
    <t>100113 : MD SAN PABLO DE PILLAO</t>
  </si>
  <si>
    <t>050412 : MD DE CHACA</t>
  </si>
  <si>
    <t>090721 : MD DE ROBLE</t>
  </si>
  <si>
    <t>090722 : MD DE PICHOS</t>
  </si>
  <si>
    <t>030609 : MD DE ROCCHACC</t>
  </si>
  <si>
    <t>030610 : MD DEL PORVENIR</t>
  </si>
  <si>
    <t>100609 : MD DE PUEBLO NUEVO</t>
  </si>
  <si>
    <t>090723 : MD DE SANTIAGO DE TUCUMA</t>
  </si>
  <si>
    <t>030611 : MD DE CHANKAS</t>
  </si>
  <si>
    <t>050511 : MD DE ORONCCOY</t>
  </si>
  <si>
    <t>080914 : MD DE MEGANTONI</t>
  </si>
  <si>
    <t>100610 : MD DE SANTO DOMINGO DE ANDA</t>
  </si>
  <si>
    <t>211105 : MD DE SAN MIGUEL</t>
  </si>
  <si>
    <t>PROVINCIA</t>
  </si>
  <si>
    <t>R1: Regla Fiscal de Saldo de Deuda Total</t>
  </si>
  <si>
    <t xml:space="preserve">Prom. ICT </t>
  </si>
  <si>
    <t>R2: Regla Fiscal de Ahorro en Cuenta Corriente</t>
  </si>
  <si>
    <t>-----------------------------------------------</t>
  </si>
  <si>
    <t>Gobiernos Locales</t>
  </si>
  <si>
    <t>Gobiernos Regionales</t>
  </si>
  <si>
    <t>valor</t>
  </si>
  <si>
    <t>Si Cumple</t>
  </si>
  <si>
    <t>No Cumple</t>
  </si>
  <si>
    <t>Ingreso Corriente Total - ICT</t>
  </si>
  <si>
    <t>Gasto Corriente Total - GCT</t>
  </si>
  <si>
    <t>Ahorro en Cuenta Corriente - ACC</t>
  </si>
  <si>
    <t xml:space="preserve">Miles </t>
  </si>
  <si>
    <t>Miles</t>
  </si>
  <si>
    <t>TIPOGOB</t>
  </si>
  <si>
    <t>GOBIERNO REGIONAL AMAZONAS</t>
  </si>
  <si>
    <t>ÁNCASH</t>
  </si>
  <si>
    <t>GOBIERNO REGIONAL ANCASH</t>
  </si>
  <si>
    <t>GOBIERNO REGIONAL APURIMAC</t>
  </si>
  <si>
    <t>GOBIERNO REGIONAL AREQUIPA</t>
  </si>
  <si>
    <t>GOBIERNO REGIONAL AYACUCHO</t>
  </si>
  <si>
    <t>GOBIERNO REGIONAL CAJAMARCA</t>
  </si>
  <si>
    <t>GOBIERNO REGIONAL CALLAO</t>
  </si>
  <si>
    <t>GOBIERNO REGIONAL CUSCO</t>
  </si>
  <si>
    <t>GOBIERNO REGIONAL HUANCAVELICA</t>
  </si>
  <si>
    <t>GOBIERNO REGIONAL HUANUCO</t>
  </si>
  <si>
    <t>GOBIERNO REGIONAL ICA</t>
  </si>
  <si>
    <t>GOBIERNO REGIONAL JUNIN</t>
  </si>
  <si>
    <t>GOBIERNO REGIONAL LA LIBERTAD</t>
  </si>
  <si>
    <t>GOBIERNO REGIONAL LAMBAYEQUE</t>
  </si>
  <si>
    <t>GOBIERNO REGIONAL LIMA</t>
  </si>
  <si>
    <t>GOBIERNO REGIONAL LORETO</t>
  </si>
  <si>
    <t>GOBIERNO REGIONAL MADRE DE DIOS</t>
  </si>
  <si>
    <t>GOBIERNO REGIONAL MOQUEGUA</t>
  </si>
  <si>
    <t>GOBIERNO REGIONAL PASCO</t>
  </si>
  <si>
    <t>GOBIERNO REGIONAL PIURA</t>
  </si>
  <si>
    <t>GOBIERNO REGIONAL PUNO</t>
  </si>
  <si>
    <t>GOBIERNO REGIONAL SAN MARTIN</t>
  </si>
  <si>
    <t>GOBIERNO REGIONAL TACNA</t>
  </si>
  <si>
    <t>GOBIERNO REGIONAL TUMBES</t>
  </si>
  <si>
    <t>GOBIERNO REGIONAL UCAYALI</t>
  </si>
  <si>
    <t>010701 : MUNICIPALIDAD PROVINCIA DE UTCUBAMBA - BAGUA GRANDE</t>
  </si>
  <si>
    <t>MUNICIPALIDAD PROVINCIA DE UTCUBAMBA - BAGUA GRANDE</t>
  </si>
  <si>
    <t>140106 : MD DE LA VICTORIA</t>
  </si>
  <si>
    <t>150128 : MD DE RIMAC</t>
  </si>
  <si>
    <t>MD DE RIMAC</t>
  </si>
  <si>
    <t>LIMA Prov.</t>
  </si>
  <si>
    <t>N°</t>
  </si>
  <si>
    <t>UBIGEO</t>
  </si>
  <si>
    <t>S/ Miles</t>
  </si>
  <si>
    <t>Cumple R1</t>
  </si>
  <si>
    <t>Cumple R2</t>
  </si>
  <si>
    <t>Ingreso Corriente Total</t>
  </si>
  <si>
    <t>Gasto Corriente Total</t>
  </si>
  <si>
    <t>Ahorro en Cuenta Corriente</t>
  </si>
  <si>
    <t>TOTAL</t>
  </si>
  <si>
    <t>MUNICIPALIDAD PROVINCIAL DE CHACHAPOYAS</t>
  </si>
  <si>
    <t>MUNICIPALIDAD DISTRITAL DE ASUNCION</t>
  </si>
  <si>
    <t>MUNICIPALIDAD DISTRITAL DE BALSAS</t>
  </si>
  <si>
    <t>MUNICIPALIDAD DISTRITAL DE CHETO</t>
  </si>
  <si>
    <t>MUNICIPALIDAD DISTRITAL DE CHILIQUIN</t>
  </si>
  <si>
    <t>MUNICIPALIDAD DISTRITAL DE CHUQUIBAMBA</t>
  </si>
  <si>
    <t>MUNICIPALIDAD DISTRITAL DE GRANADA</t>
  </si>
  <si>
    <t>MUNICIPALIDAD DISTRITAL DE HUANCAS</t>
  </si>
  <si>
    <t>MUNICIPALIDAD DISTRITAL DE JALCA GRANDE</t>
  </si>
  <si>
    <t>MUNICIPALIDAD DISTRITAL DE LEIMEBAMBA</t>
  </si>
  <si>
    <t>MUNICIPALIDAD DISTRITAL DE LEVANTO</t>
  </si>
  <si>
    <t>MUNICIPALIDAD DISTRITAL DE MAGDALENA</t>
  </si>
  <si>
    <t>MUNICIPALIDAD DISTRITAL DE MARISCAL CASTILLA</t>
  </si>
  <si>
    <t>MUNICIPALIDAD DISTRITAL DE MOLINOPAMPA</t>
  </si>
  <si>
    <t>MUNICIPALIDAD DISTRITAL DE MONTEVIDEO</t>
  </si>
  <si>
    <t>MUNICIPALIDAD DISTRITAL DE OLLEROS</t>
  </si>
  <si>
    <t>MUNICIPALIDAD DISTRITAL DE QUINJALCA</t>
  </si>
  <si>
    <t>MUNICIPALIDAD DISTRITAL DE SAN FRANCISCO DE DAGUAS</t>
  </si>
  <si>
    <t>MUNICIPALIDAD DISTRITAL DE SAN ISIDRO DE MAYNO</t>
  </si>
  <si>
    <t>MUNICIPALIDAD DISTRITAL DE SOLOCO</t>
  </si>
  <si>
    <t>MUNICIPALIDAD DISTRITAL DE SONCHE</t>
  </si>
  <si>
    <t>MUNICIPALIDAD PROVINCIAL DE BAGUA - LA PECA</t>
  </si>
  <si>
    <t>MUNICIPALIDAD DISTRITAL DE ARAMANGO</t>
  </si>
  <si>
    <t>MUNICIPALIDAD DISTRITAL DE COPALLIN</t>
  </si>
  <si>
    <t>MUNICIPALIDAD DISTRITAL DE EL PARCO</t>
  </si>
  <si>
    <t>MUNICIPALIDAD DISTRITAL DE IMAZA</t>
  </si>
  <si>
    <t>MUNICIPALIDAD DISTRITAL DE LA PECA</t>
  </si>
  <si>
    <t>MUNICIPALIDAD PROVINCIAL DE BONGARA - JUMBILLA</t>
  </si>
  <si>
    <t>MUNICIPALIDAD DISTRITAL DE CHISQUILLA</t>
  </si>
  <si>
    <t>MUNICIPALIDAD DISTRITAL DE CHURUJA</t>
  </si>
  <si>
    <t>MUNICIPALIDAD DISTRITAL DE COROSHA</t>
  </si>
  <si>
    <t>MUNICIPALIDAD DISTRITAL DE CUISPES</t>
  </si>
  <si>
    <t>MUNICIPALIDAD DISTRITAL DE FLORIDA</t>
  </si>
  <si>
    <t>MUNICIPALIDAD DISTRITAL DE JAZAN</t>
  </si>
  <si>
    <t>MUNICIPALIDAD DISTRITAL DE RECTA</t>
  </si>
  <si>
    <t>MUNICIPALIDAD DISTRITAL DE SAN CARLOS</t>
  </si>
  <si>
    <t>MUNICIPALIDAD DISTRITAL DE SHIPASBAMBA</t>
  </si>
  <si>
    <t>MUNICIPALIDAD DISTRITAL DE VALERA</t>
  </si>
  <si>
    <t>MUNICIPALIDAD DISTRITAL DE YAMBRASBAMBA</t>
  </si>
  <si>
    <t>MUNICIPALIDAD PROVINCIAL DE CONDORCANQUI - NIEVA</t>
  </si>
  <si>
    <t>MUNICIPALIDAD DISTRITAL DE EL CENEPA</t>
  </si>
  <si>
    <t>MUNICIPALIDAD DISTRITAL DE RIO SANTIAGO</t>
  </si>
  <si>
    <t>MUNICIPALIDAD PROVINCIAL DE LUYA - LAMUD</t>
  </si>
  <si>
    <t>MUNICIPALIDAD DISTRITAL DE CAMPORREDONDO</t>
  </si>
  <si>
    <t>MUNICIPALIDAD DISTRITAL DE COCABAMBA</t>
  </si>
  <si>
    <t>MUNICIPALIDAD DISTRITAL DE COLCAMAR</t>
  </si>
  <si>
    <t>MUNICIPALIDAD DISTRITAL DE CONILA</t>
  </si>
  <si>
    <t>MUNICIPALIDAD DISTRITAL DE INGUILPATA</t>
  </si>
  <si>
    <t>MUNICIPALIDAD DISTRITAL DE LONGUITA</t>
  </si>
  <si>
    <t>MUNICIPALIDAD DISTRITAL DE LONYA CHICO</t>
  </si>
  <si>
    <t>MUNICIPALIDAD DISTRITAL DE LUYA</t>
  </si>
  <si>
    <t>MUNICIPALIDAD DISTRITAL DE LUYA VIEJO</t>
  </si>
  <si>
    <t>MUNICIPALIDAD DISTRITAL DE MARIA</t>
  </si>
  <si>
    <t>MUNICIPALIDAD DISTRITAL DE OCALLI</t>
  </si>
  <si>
    <t>MUNICIPALIDAD DISTRITAL DE OCUMAL</t>
  </si>
  <si>
    <t>MUNICIPALIDAD DISTRITAL DE PIZUQUIA</t>
  </si>
  <si>
    <t>MUNICIPALIDAD DISTRITAL DE PROVIDENCIA</t>
  </si>
  <si>
    <t>MUNICIPALIDAD DISTRITAL DE SAN CRISTOBAL DE OLTO</t>
  </si>
  <si>
    <t>MUNICIPALIDAD DISTRITAL DE SAN FRANCISCO DE YESO</t>
  </si>
  <si>
    <t>MUNICIPALIDAD DISTRITAL DE SAN JERONIMO DE PACLAS</t>
  </si>
  <si>
    <t>MUNICIPALIDAD DISTRITAL DE SAN JUAN DE LOPECANCHA</t>
  </si>
  <si>
    <t>MUNICIPALIDAD DISTRITAL DE SANTA CATALINA</t>
  </si>
  <si>
    <t>MUNICIPALIDAD DISTRITAL DE SANTO TOMAS</t>
  </si>
  <si>
    <t>MUNICIPALIDAD DISTRITAL DE TINGO</t>
  </si>
  <si>
    <t>MUNICIPALIDAD DISTRITAL DE TRITA</t>
  </si>
  <si>
    <t>MUNICIPALIDAD PROVINCIAL DE RODRIGUEZ DE MENDOZA - SAN NICOLAS</t>
  </si>
  <si>
    <t>MUNICIPALIDAD DISTRITAL DE CHIRIMOTO</t>
  </si>
  <si>
    <t>MUNICIPALIDAD DISTRITAL DE COCHAMAL</t>
  </si>
  <si>
    <t>MUNICIPALIDAD DISTRITAL DE HUAMBO</t>
  </si>
  <si>
    <t>MUNICIPALIDAD DISTRITAL DE LIMABAMBA</t>
  </si>
  <si>
    <t>MUNICIPALIDAD DISTRITAL DE LONGAR</t>
  </si>
  <si>
    <t>MUNICIPALIDAD DISTRITAL DE MARISCAL BENAVIDES</t>
  </si>
  <si>
    <t>MUNICIPALIDAD DISTRITAL DE MILPUC</t>
  </si>
  <si>
    <t>MUNICIPALIDAD DISTRITAL DE OMIA</t>
  </si>
  <si>
    <t>MUNICIPALIDAD DISTRITAL DE SANTA ROSA</t>
  </si>
  <si>
    <t>MUNICIPALIDAD DISTRITAL DE TOTORA</t>
  </si>
  <si>
    <t>MUNICIPALIDAD DISTRITAL DE VISTA ALEGRE</t>
  </si>
  <si>
    <t>MUNICIPALIDAD DISTRITAL DE CAJARURO</t>
  </si>
  <si>
    <t>MUNICIPALIDAD DISTRITAL DE CUMBA</t>
  </si>
  <si>
    <t>MUNICIPALIDAD DISTRITAL DE EL MILAGRO</t>
  </si>
  <si>
    <t>MUNICIPALIDAD DISTRITAL DE JAMALCA</t>
  </si>
  <si>
    <t>MUNICIPALIDAD DISTRITAL DE LONYA GRANDE</t>
  </si>
  <si>
    <t>MUNICIPALIDAD DISTRITAL DE YAMON</t>
  </si>
  <si>
    <t>MUNICIPALIDAD PROVINCIAL DE HUARAZ</t>
  </si>
  <si>
    <t>MUNICIPALIDAD DISTRITAL DE COCHABAMBA</t>
  </si>
  <si>
    <t>MUNICIPALIDAD DISTRITAL DE COLCABAMBA</t>
  </si>
  <si>
    <t>MUNICIPALIDAD DISTRITAL DE HUANCHAY</t>
  </si>
  <si>
    <t>MUNICIPALIDAD DISTRITAL DE INDEPENDENCIA</t>
  </si>
  <si>
    <t>MUNICIPALIDAD DISTRITAL DE JANGAS</t>
  </si>
  <si>
    <t>MUNICIPALIDAD DISTRITAL DE LA LIBERTAD</t>
  </si>
  <si>
    <t>MUNICIPALIDAD DISTRITAL DE PAMPAS</t>
  </si>
  <si>
    <t>MUNICIPALIDAD DISTRITAL DE PARIACOTO</t>
  </si>
  <si>
    <t>MUNICIPALIDAD DISTRITAL DE PIRA</t>
  </si>
  <si>
    <t>MUNICIPALIDAD DISTRITAL DE TARICA</t>
  </si>
  <si>
    <t>MUNICIPALIDAD PROVINCIAL DE AIJA</t>
  </si>
  <si>
    <t>MUNICIPALIDAD DISTRITAL DE CORIS</t>
  </si>
  <si>
    <t>MUNICIPALIDAD DISTRITAL DE HUACLLAN</t>
  </si>
  <si>
    <t>MUNICIPALIDAD DISTRITAL DE LA MERCED</t>
  </si>
  <si>
    <t>MUNICIPALIDAD DISTRITAL DE SUCCHA</t>
  </si>
  <si>
    <t>MUNICIPALIDAD PROVINCIAL DE ANTONIO RAYMONDI - LLAMELLIN</t>
  </si>
  <si>
    <t>MUNICIPALIDAD DISTRITAL DE ACSO</t>
  </si>
  <si>
    <t>MUNICIPALIDAD DISTRITAL DE CHACCHO</t>
  </si>
  <si>
    <t>MUNICIPALIDAD DISTRITAL DE CHINGAS</t>
  </si>
  <si>
    <t>MUNICIPALIDAD DISTRITAL DE MIRGAS</t>
  </si>
  <si>
    <t>MUNICIPALIDAD DISTRITAL DE SAN JUAN DE RONTOY</t>
  </si>
  <si>
    <t>MUNICIPALIDAD PROVINCIAL DE ASUNCION - CHACAS</t>
  </si>
  <si>
    <t>MUNICIPALIDAD DISTRITAL DE ACOCHACA</t>
  </si>
  <si>
    <t>MUNICIPALIDAD PROVINCIAL DE BOLOGNESI - CHIQUIAN</t>
  </si>
  <si>
    <t>MUNICIPALIDAD DISTRITAL DE ABELARDO PARDO LAZAMETA</t>
  </si>
  <si>
    <t>MUNICIPALIDAD DISTRITAL DE ANTONIO RAYMONDI</t>
  </si>
  <si>
    <t>MUNICIPALIDAD DISTRITAL DE AQUIA</t>
  </si>
  <si>
    <t>MUNICIPALIDAD DISTRITAL DE CAJACAY</t>
  </si>
  <si>
    <t>MUNICIPALIDAD DISTRITAL DE CANIS</t>
  </si>
  <si>
    <t>MUNICIPALIDAD DISTRITAL DE COLQUIOC</t>
  </si>
  <si>
    <t>MUNICIPALIDAD DISTRITAL DE HUALLANCA</t>
  </si>
  <si>
    <t>MUNICIPALIDAD DISTRITAL DE HUASTA</t>
  </si>
  <si>
    <t>MUNICIPALIDAD DISTRITAL DE HUAYLLACAYAN</t>
  </si>
  <si>
    <t>MUNICIPALIDAD DISTRITAL DE LA PRIMAVERA</t>
  </si>
  <si>
    <t>MUNICIPALIDAD DISTRITAL DE MANGAS</t>
  </si>
  <si>
    <t>MUNICIPALIDAD DISTRITAL DE PACLLON</t>
  </si>
  <si>
    <t>MUNICIPALIDAD DISTRITAL DE SAN MIGUEL DE CORPANQUI</t>
  </si>
  <si>
    <t>MUNICIPALIDAD DISTRITAL DE TICLLOS</t>
  </si>
  <si>
    <t>MUNICIPALIDAD PROVINCIAL DE CARHUAZ</t>
  </si>
  <si>
    <t>MUNICIPALIDAD DISTRITAL DE ACOPAMPA</t>
  </si>
  <si>
    <t>MUNICIPALIDAD DISTRITAL DE AMASHCA</t>
  </si>
  <si>
    <t>MUNICIPALIDAD DISTRITAL DE ANTA</t>
  </si>
  <si>
    <t>MUNICIPALIDAD DISTRITAL DE ATAQUERO</t>
  </si>
  <si>
    <t>MUNICIPALIDAD DISTRITAL DE MARCARA</t>
  </si>
  <si>
    <t>MUNICIPALIDAD DISTRITAL DE PARIAHUANCA</t>
  </si>
  <si>
    <t>MUNICIPALIDAD DISTRITAL DE SAN MIGUEL DE ACO</t>
  </si>
  <si>
    <t>MUNICIPALIDAD DISTRITAL DE SHILLA</t>
  </si>
  <si>
    <t>MUNICIPALIDAD DISTRITAL DE TINCO</t>
  </si>
  <si>
    <t>MUNICIPALIDAD DISTRITAL DE YUNGAR</t>
  </si>
  <si>
    <t>MUNICIPALIDAD PROVINCIAL DE CARLOS FERMIN FITZCARRALD</t>
  </si>
  <si>
    <t>MUNICIPALIDAD DISTRITAL DE SAN NICOLAS</t>
  </si>
  <si>
    <t>MUNICIPALIDAD DISTRITAL DE YAUYA</t>
  </si>
  <si>
    <t>MUNICIPALIDAD PROVINCIAL DE CASMA</t>
  </si>
  <si>
    <t>MUNICIPALIDAD DISTRITAL DE BUENA VISTA ALTA</t>
  </si>
  <si>
    <t>MUNICIPALIDAD DISTRITAL DE COMANDANTE NOEL</t>
  </si>
  <si>
    <t>MUNICIPALIDAD DISTRITAL DE YAUTAN</t>
  </si>
  <si>
    <t>MUNICIPALIDAD PROVINCIAL DE CORONGO</t>
  </si>
  <si>
    <t>MUNICIPALIDAD DISTRITAL DE ACO</t>
  </si>
  <si>
    <t>MUNICIPALIDAD DISTRITAL DE BAMBAS</t>
  </si>
  <si>
    <t>MUNICIPALIDAD DISTRITAL DE CUSCA</t>
  </si>
  <si>
    <t>MUNICIPALIDAD DISTRITAL DE LA PAMPA</t>
  </si>
  <si>
    <t>MUNICIPALIDAD DISTRITAL DE YANAC</t>
  </si>
  <si>
    <t>MUNICIPALIDAD DISTRITAL DE YUPAN</t>
  </si>
  <si>
    <t>MUNICIPALIDAD PROVINCIAL DE HUARI</t>
  </si>
  <si>
    <t>MUNICIPALIDAD DISTRITAL DE ANRA</t>
  </si>
  <si>
    <t>MUNICIPALIDAD DISTRITAL DE CAJAY</t>
  </si>
  <si>
    <t>MUNICIPALIDAD DISTRITAL DE CHAVIN DE HUANTAR</t>
  </si>
  <si>
    <t>MUNICIPALIDAD DISTRITAL DE HUACACHI</t>
  </si>
  <si>
    <t>MUNICIPALIDAD DISTRITAL DE HUACCHIS</t>
  </si>
  <si>
    <t>MUNICIPALIDAD DISTRITAL DE HUACHIS</t>
  </si>
  <si>
    <t>MUNICIPALIDAD DISTRITAL DE HUANTAR</t>
  </si>
  <si>
    <t>MUNICIPALIDAD DISTRITAL DE MASIN</t>
  </si>
  <si>
    <t>MUNICIPALIDAD DISTRITAL DE PAUCAS</t>
  </si>
  <si>
    <t>MUNICIPALIDAD DISTRITAL DE PONTO</t>
  </si>
  <si>
    <t>MUNICIPALIDAD DISTRITAL DE RAHUAPAMPA</t>
  </si>
  <si>
    <t>MUNICIPALIDAD DISTRITAL DE RAPAYAN</t>
  </si>
  <si>
    <t>MUNICIPALIDAD DISTRITAL DE SAN MARCOS</t>
  </si>
  <si>
    <t>MUNICIPALIDAD DISTRITAL DE SAN PEDRO DE CHANA</t>
  </si>
  <si>
    <t>MUNICIPALIDAD DISTRITAL DE UCO</t>
  </si>
  <si>
    <t>MUNICIPALIDAD PROVINCIAL DE HUARMEY</t>
  </si>
  <si>
    <t>MUNICIPALIDAD DISTRITAL DE COCHAPETI</t>
  </si>
  <si>
    <t>MUNICIPALIDAD DISTRITAL DE CULEBRAS</t>
  </si>
  <si>
    <t>MUNICIPALIDAD DISTRITAL DE HUAYAN</t>
  </si>
  <si>
    <t>MUNICIPALIDAD DISTRITAL DE MALVAS</t>
  </si>
  <si>
    <t>MUNICIPALIDAD PROVINCIAL DE HUAYLAS - CARAZ</t>
  </si>
  <si>
    <t>MUNICIPALIDAD DISTRITAL DE HUATA</t>
  </si>
  <si>
    <t>MUNICIPALIDAD DISTRITAL DE HUAYLAS</t>
  </si>
  <si>
    <t>MUNICIPALIDAD DISTRITAL DE MATO</t>
  </si>
  <si>
    <t>MUNICIPALIDAD DISTRITAL DE PAMPAROMAS</t>
  </si>
  <si>
    <t>MUNICIPALIDAD DISTRITAL DE PUEBLO LIBRE</t>
  </si>
  <si>
    <t>MUNICIPALIDAD DISTRITAL DE SANTA CRUZ</t>
  </si>
  <si>
    <t>MUNICIPALIDAD DISTRITAL DE SANTO TORIBIO</t>
  </si>
  <si>
    <t>MUNICIPALIDAD DISTRITAL DE YURACMARCA</t>
  </si>
  <si>
    <t>MUNICIPALIDAD PROVINCIAL DE MARISCAL LUZURIAGA - PISCOBAMBA</t>
  </si>
  <si>
    <t>MUNICIPALIDAD DISTRITAL DE CASCA</t>
  </si>
  <si>
    <t>MUNICIPALIDAD DISTRITAL DE ELEAZAR GUZMAN BARRON</t>
  </si>
  <si>
    <t>MUNICIPALIDAD DISTRITAL DE FIDEL OLIVAS ESCUDERO</t>
  </si>
  <si>
    <t>MUNICIPALIDAD DISTRITAL DE LLAMA</t>
  </si>
  <si>
    <t>MUNICIPALIDAD DISTRITAL DE LLUMPA</t>
  </si>
  <si>
    <t>MUNICIPALIDAD DISTRITAL DE LUCMA</t>
  </si>
  <si>
    <t>MUNICIPALIDAD DISTRITAL DE MUSGA</t>
  </si>
  <si>
    <t>MUNICIPALIDAD PROVINCIAL DE OCROS</t>
  </si>
  <si>
    <t>MUNICIPALIDAD DISTRITAL DE ACAS</t>
  </si>
  <si>
    <t>MUNICIPALIDAD DISTRITAL DE CAJAMARQUILLA</t>
  </si>
  <si>
    <t>MUNICIPALIDAD DISTRITAL DE CARHUAPAMPA</t>
  </si>
  <si>
    <t>MUNICIPALIDAD DISTRITAL DE COCHAS</t>
  </si>
  <si>
    <t>MUNICIPALIDAD DISTRITAL DE CONGAS</t>
  </si>
  <si>
    <t>MUNICIPALIDAD DISTRITAL DE LLIPA</t>
  </si>
  <si>
    <t>MUNICIPALIDAD DISTRITAL DE SAN CRISTOBAL DE RAJAN</t>
  </si>
  <si>
    <t>MUNICIPALIDAD DISTRITAL DE SAN PEDRO</t>
  </si>
  <si>
    <t>MUNICIPALIDAD DISTRITAL DE SANTIAGO DE CHILCAS</t>
  </si>
  <si>
    <t>MUNICIPALIDAD PROVINCIAL DE PALLASCA - CABANA</t>
  </si>
  <si>
    <t>MUNICIPALIDAD DISTRITAL DE BOLOGNESI</t>
  </si>
  <si>
    <t>MUNICIPALIDAD DISTRITAL DE CONCHUCOS</t>
  </si>
  <si>
    <t>MUNICIPALIDAD DISTRITAL DE HUACASCHUQUE</t>
  </si>
  <si>
    <t>MUNICIPALIDAD DISTRITAL DE HUANDOVAL</t>
  </si>
  <si>
    <t>MUNICIPALIDAD DISTRITAL DE LACABAMBA</t>
  </si>
  <si>
    <t>MUNICIPALIDAD DISTRITAL DE LLAPO</t>
  </si>
  <si>
    <t>MUNICIPALIDAD DISTRITAL DE PALLASCA</t>
  </si>
  <si>
    <t>MUNICIPALIDAD DISTRITAL DE TAUCA</t>
  </si>
  <si>
    <t>MUNICIPALIDAD PROVINCIAL DE POMABAMBA</t>
  </si>
  <si>
    <t>MUNICIPALIDAD DISTRITAL DE HUAYLLAN</t>
  </si>
  <si>
    <t>MUNICIPALIDAD DISTRITAL DE PAROBAMBA</t>
  </si>
  <si>
    <t>MUNICIPALIDAD DISTRITAL DE QUINUABAMBA</t>
  </si>
  <si>
    <t>MUNICIPALIDAD PROVINCIAL DE RECUAY</t>
  </si>
  <si>
    <t>MUNICIPALIDAD DISTRITAL DE CATAC</t>
  </si>
  <si>
    <t>MUNICIPALIDAD DISTRITAL DE COTAPARACO</t>
  </si>
  <si>
    <t>MUNICIPALIDAD DISTRITAL DE HUAYLLAPAMPA</t>
  </si>
  <si>
    <t>MUNICIPALIDAD DISTRITAL DE LLACLLIN</t>
  </si>
  <si>
    <t>MUNICIPALIDAD DISTRITAL DE MARCA</t>
  </si>
  <si>
    <t>MUNICIPALIDAD DISTRITAL DE PAMPAS CHICO</t>
  </si>
  <si>
    <t>MUNICIPALIDAD DISTRITAL DE PARARIN</t>
  </si>
  <si>
    <t>MUNICIPALIDAD DISTRITAL DE TAPACOCHA</t>
  </si>
  <si>
    <t>MUNICIPALIDAD DISTRITAL DE TICAPAMPA</t>
  </si>
  <si>
    <t>MUNICIPALIDAD PROVINCIAL DE SANTA - CHIMBOTE</t>
  </si>
  <si>
    <t>MUNICIPALIDAD DISTRITAL DE CACERES DEL PERU</t>
  </si>
  <si>
    <t>MUNICIPALIDAD DISTRITAL DE COISHCO</t>
  </si>
  <si>
    <t>MUNICIPALIDAD DISTRITAL DE MACATE</t>
  </si>
  <si>
    <t>MUNICIPALIDAD DISTRITAL DE MORO</t>
  </si>
  <si>
    <t>MUNICIPALIDAD DISTRITAL DE NEPEÑA</t>
  </si>
  <si>
    <t>MUNICIPALIDAD DISTRITAL DE SAMANCO</t>
  </si>
  <si>
    <t>MUNICIPALIDAD DISTRITAL DE SANTA</t>
  </si>
  <si>
    <t>MUNICIPALIDAD DISTRITAL DE NUEVO CHIMBOTE</t>
  </si>
  <si>
    <t>MUNICIPALIDAD PROVINCIAL DE SIHUAS</t>
  </si>
  <si>
    <t>MUNICIPALIDAD DISTRITAL DE ACOBAMBA</t>
  </si>
  <si>
    <t>MUNICIPALIDAD DISTRITAL DE ALFONSO UGARTE</t>
  </si>
  <si>
    <t>MUNICIPALIDAD DISTRITAL DE CASHAPAMPA</t>
  </si>
  <si>
    <t>MUNICIPALIDAD DISTRITAL DE CHINGALPO</t>
  </si>
  <si>
    <t>MUNICIPALIDAD DISTRITAL DE HUAYLLABAMBA</t>
  </si>
  <si>
    <t>MUNICIPALIDAD DISTRITAL DE QUICHES</t>
  </si>
  <si>
    <t>MUNICIPALIDAD DISTRITAL DE RAGASH</t>
  </si>
  <si>
    <t>MUNICIPALIDAD DISTRITAL DE SAN JUAN</t>
  </si>
  <si>
    <t>MUNICIPALIDAD DISTRITAL DE SICSIBAMBA</t>
  </si>
  <si>
    <t>MUNICIPALIDAD PROVINCIAL DE YUNGAY</t>
  </si>
  <si>
    <t>MUNICIPALIDAD DISTRITAL DE CASCAPARA</t>
  </si>
  <si>
    <t>MUNICIPALIDAD DISTRITAL DE MANCOS</t>
  </si>
  <si>
    <t>MUNICIPALIDAD DISTRITAL DE MATACOTA</t>
  </si>
  <si>
    <t>MUNICIPALIDAD DISTRITAL DE QUILLO</t>
  </si>
  <si>
    <t>MUNICIPALIDAD DISTRITAL DE RANRAHIRCA</t>
  </si>
  <si>
    <t>MUNICIPALIDAD DISTRITAL DE SHUPLUY</t>
  </si>
  <si>
    <t>MUNICIPALIDAD DISTRITAL DE YANAMA</t>
  </si>
  <si>
    <t>MUNICIPALIDAD PROVINCIAL DE ABANCAY</t>
  </si>
  <si>
    <t>MUNICIPALIDAD DISTRITAL DE CHACOCHE</t>
  </si>
  <si>
    <t>MUNICIPALIDAD DISTRITAL DE CIRCA</t>
  </si>
  <si>
    <t>MUNICIPALIDAD DISTRITAL DE CURAHUASI</t>
  </si>
  <si>
    <t>MUNICIPALIDAD DISTRITAL DE HUANIPACA</t>
  </si>
  <si>
    <t>MUNICIPALIDAD DISTRITAL DE LAMBRAMA</t>
  </si>
  <si>
    <t>MUNICIPALIDAD DISTRITAL DE PICHIRHUA</t>
  </si>
  <si>
    <t>MUNICIPALIDAD DISTRITAL DE SAN PEDRO DE CACHORA</t>
  </si>
  <si>
    <t>MUNICIPALIDAD DISTRITAL DE TAMBURCO</t>
  </si>
  <si>
    <t>MUNICIPALIDAD PROVINCIAL DE ANDAHUAYLAS</t>
  </si>
  <si>
    <t>MUNICIPALIDAD DISTRITAL DE ANDARAPA</t>
  </si>
  <si>
    <t>MUNICIPALIDAD DISTRITAL DE CHIARA</t>
  </si>
  <si>
    <t>MUNICIPALIDAD DISTRITAL DE HUANCARAMA</t>
  </si>
  <si>
    <t>MUNICIPALIDAD DISTRITAL DE HUANCARAY</t>
  </si>
  <si>
    <t>MUNICIPALIDAD DISTRITAL DE HUAYANA</t>
  </si>
  <si>
    <t>MUNICIPALIDAD DISTRITAL DE KISHUARA</t>
  </si>
  <si>
    <t>MUNICIPALIDAD DISTRITAL DE PACOBAMBA</t>
  </si>
  <si>
    <t>MUNICIPALIDAD DISTRITAL DE PACUCHA</t>
  </si>
  <si>
    <t>MUNICIPALIDAD DISTRITAL DE PAMPACHIRI</t>
  </si>
  <si>
    <t>MUNICIPALIDAD DISTRITAL DE POMACOCHA</t>
  </si>
  <si>
    <t>MUNICIPALIDAD DISTRITAL DE SAN ANTONIO DE CACHI</t>
  </si>
  <si>
    <t>MUNICIPALIDAD DISTRITAL DE SAN JERONIMO</t>
  </si>
  <si>
    <t>MUNICIPALIDAD DISTRITAL DE SAN MIGUEL CHACCRAMPA</t>
  </si>
  <si>
    <t>MUNICIPALIDAD DISTRITAL DE SANTA MARIA DE CHICMO</t>
  </si>
  <si>
    <t>MUNICIPALIDAD DISTRITAL DE TALAVERA</t>
  </si>
  <si>
    <t>MUNICIPALIDAD DISTRITAL DE TUMAY HUARACA</t>
  </si>
  <si>
    <t>MUNICIPALIDAD DISTRITAL DE TURPO</t>
  </si>
  <si>
    <t>MUNICIPALIDAD DISTRITAL DE KAQUIABAMBA</t>
  </si>
  <si>
    <t>MUNICIPALIDAD PROVINCIAL DE ANTABAMBA</t>
  </si>
  <si>
    <t>MUNICIPALIDAD DISTRITAL DE EL ORO</t>
  </si>
  <si>
    <t>MUNICIPALIDAD DISTRITAL DE HUAQUIRCA</t>
  </si>
  <si>
    <t>MUNICIPALIDAD DISTRITAL DE JUAN ESPINOZA MEDRANO</t>
  </si>
  <si>
    <t>MUNICIPALIDAD DISTRITAL DE OROPESA</t>
  </si>
  <si>
    <t>MUNICIPALIDAD DISTRITAL DE PACHACONAS</t>
  </si>
  <si>
    <t>MUNICIPALIDAD DISTRITAL DE SABAINO</t>
  </si>
  <si>
    <t>MUNICIPALIDAD PROVINCIAL DE AYMARAES - CHALHUANCA</t>
  </si>
  <si>
    <t>MUNICIPALIDAD DISTRITAL DE CAPAYA</t>
  </si>
  <si>
    <t>MUNICIPALIDAD DISTRITAL DE CARAYBAMBA</t>
  </si>
  <si>
    <t>MUNICIPALIDAD DISTRITAL DE CHAPIMARCA</t>
  </si>
  <si>
    <t>MUNICIPALIDAD DISTRITAL DE COTARUSE</t>
  </si>
  <si>
    <t>MUNICIPALIDAD DISTRITAL DE IHUAYLLO</t>
  </si>
  <si>
    <t>MUNICIPALIDAD DISTRITAL DE JUSTO APU SAHUARAURA</t>
  </si>
  <si>
    <t>MUNICIPALIDAD DISTRITAL DE LUCRE</t>
  </si>
  <si>
    <t>MUNICIPALIDAD DISTRITAL DE POCOHUANCA</t>
  </si>
  <si>
    <t>MUNICIPALIDAD DISTRITAL DE SAN JUAN DE CHACÑA</t>
  </si>
  <si>
    <t>MUNICIPALIDAD DISTRITAL DE SAÑAYCA</t>
  </si>
  <si>
    <t>MUNICIPALIDAD DISTRITAL DE SORAYA</t>
  </si>
  <si>
    <t>MUNICIPALIDAD DISTRITAL DE TAPAIRIHUA</t>
  </si>
  <si>
    <t>MUNICIPALIDAD DISTRITAL DE TINTAY</t>
  </si>
  <si>
    <t>MUNICIPALIDAD DISTRITAL DE TORAYA</t>
  </si>
  <si>
    <t>MUNICIPALIDAD DISTRITAL DE YANACA</t>
  </si>
  <si>
    <t>MUNICIPALIDAD PROVINCIAL DE COTABAMBAS - TAMBOBAMBA</t>
  </si>
  <si>
    <t>MUNICIPALIDAD DISTRITAL DE COTABAMBAS</t>
  </si>
  <si>
    <t>MUNICIPALIDAD DISTRITAL DE COYLLURQUI</t>
  </si>
  <si>
    <t>MUNICIPALIDAD DISTRITAL DE HAQUIRA</t>
  </si>
  <si>
    <t>MUNICIPALIDAD DISTRITAL DE MARA</t>
  </si>
  <si>
    <t>MUNICIPALIDAD DISTRITAL DE CHALLHUAHUACHO</t>
  </si>
  <si>
    <t>MUNICIPALIDAD PROVINCIAL DE CHINCHEROS</t>
  </si>
  <si>
    <t>MUNICIPALIDAD DISTRITAL DE ANCO HUALLO</t>
  </si>
  <si>
    <t>MUNICIPALIDAD DISTRITAL DE COCHARCAS</t>
  </si>
  <si>
    <t>MUNICIPALIDAD DISTRITAL DE HUACCANA</t>
  </si>
  <si>
    <t>MUNICIPALIDAD DISTRITAL DE OCOBAMBA</t>
  </si>
  <si>
    <t>MUNICIPALIDAD DISTRITAL DE ONGOY</t>
  </si>
  <si>
    <t>MUNICIPALIDAD DISTRITAL DE URANMARCA</t>
  </si>
  <si>
    <t>MUNICIPALIDAD DISTRITAL DE RANRACANCHA</t>
  </si>
  <si>
    <t>MUNICIPALIDAD PROVINCIAL DE GRAU - CHUQUIBAMBILLA</t>
  </si>
  <si>
    <t>MUNICIPALIDAD DISTRITAL DE CURPAHUASI</t>
  </si>
  <si>
    <t>MUNICIPALIDAD DISTRITAL DE GAMARRA</t>
  </si>
  <si>
    <t>MUNICIPALIDAD DISTRITAL DE HUAYLLATI</t>
  </si>
  <si>
    <t>MUNICIPALIDAD DISTRITAL DE MAMARA</t>
  </si>
  <si>
    <t>MUNICIPALIDAD DISTRITAL DE MICAELA BASTIDAS</t>
  </si>
  <si>
    <t>MUNICIPALIDAD DISTRITAL DE PATAYPAMPA</t>
  </si>
  <si>
    <t>MUNICIPALIDAD DISTRITAL DE PROGRESO</t>
  </si>
  <si>
    <t>MUNICIPALIDAD DISTRITAL DE SAN ANTONIO</t>
  </si>
  <si>
    <t>MUNICIPALIDAD DISTRITAL DE TURPAY</t>
  </si>
  <si>
    <t>MUNICIPALIDAD DISTRITAL DE VILCABAMBA</t>
  </si>
  <si>
    <t>MUNICIPALIDAD DISTRITAL DE VIRUNDO</t>
  </si>
  <si>
    <t>MUNICIPALIDAD DISTRITAL DE CURASCO</t>
  </si>
  <si>
    <t>MUNICIPALIDAD PROVINCIAL DE AREQUIPA</t>
  </si>
  <si>
    <t>MUNICIPALIDAD DISTRITAL DE ALTO SELVA ALEGRE</t>
  </si>
  <si>
    <t>MUNICIPALIDAD DISTRITAL DE CAYMA</t>
  </si>
  <si>
    <t>MUNICIPALIDAD DISTRITAL DE CERRO COLORADO</t>
  </si>
  <si>
    <t>MUNICIPALIDAD DISTRITAL DE CHARACATO</t>
  </si>
  <si>
    <t>MUNICIPALIDAD DISTRITAL DE CHIGUATA</t>
  </si>
  <si>
    <t>MUNICIPALIDAD DISTRITAL DE JACOBO HUNTER</t>
  </si>
  <si>
    <t>MUNICIPALIDAD DISTRITAL DE LA JOYA</t>
  </si>
  <si>
    <t>MUNICIPALIDAD DISTRITAL DE MARIANO MELGAR</t>
  </si>
  <si>
    <t>MUNICIPALIDAD DISTRITAL DE MIRAFLORES</t>
  </si>
  <si>
    <t>MUNICIPALIDAD DISTRITAL DE MOLLEBAYA</t>
  </si>
  <si>
    <t>MUNICIPALIDAD DISTRITAL DE PAUCARPATA</t>
  </si>
  <si>
    <t>MUNICIPALIDAD DISTRITAL DE POCSI</t>
  </si>
  <si>
    <t>MUNICIPALIDAD DISTRITAL DE POLOBAYA</t>
  </si>
  <si>
    <t>MUNICIPALIDAD DISTRITAL DE QUEQUEÑA</t>
  </si>
  <si>
    <t>MUNICIPALIDAD DISTRITAL DE SABANDIA</t>
  </si>
  <si>
    <t>MUNICIPALIDAD DISTRITAL DE SACHACA</t>
  </si>
  <si>
    <t>MUNICIPALIDAD DISTRITAL DE SAN JUAN DE SIGUAS</t>
  </si>
  <si>
    <t>MUNICIPALIDAD DISTRITAL DE SAN JUAN DE TARUCANI</t>
  </si>
  <si>
    <t>MUNICIPALIDAD DISTRITAL DE SANTA ISABEL DE SIGUAS</t>
  </si>
  <si>
    <t>MUNICIPALIDAD DISTRITAL DE SANTA RITA DE SIGUAS</t>
  </si>
  <si>
    <t>MUNICIPALIDAD DISTRITAL DE SOCABAYA</t>
  </si>
  <si>
    <t>MUNICIPALIDAD DISTRITAL DE TIABAYA</t>
  </si>
  <si>
    <t>MUNICIPALIDAD DISTRITAL DE UCHUMAYO</t>
  </si>
  <si>
    <t>MUNICIPALIDAD DISTRITAL DE VITOR</t>
  </si>
  <si>
    <t>MUNICIPALIDAD DISTRITAL DE YANAHUARA</t>
  </si>
  <si>
    <t>MUNICIPALIDAD DISTRITAL DE YARABAMBA</t>
  </si>
  <si>
    <t>MUNICIPALIDAD DISTRITAL DE YURA</t>
  </si>
  <si>
    <t>MUNICIPALIDAD DISTRITAL DE JOSE LUIS BUSTAMANTE Y RIVERO</t>
  </si>
  <si>
    <t>MUNICIPALIDAD PROVINCIAL DE CAMANA</t>
  </si>
  <si>
    <t>MUNICIPALIDAD DISTRITAL DE JOSE MARIA QUIMPER</t>
  </si>
  <si>
    <t>MUNICIPALIDAD DISTRITAL DE MARIANO NICOLAS VALCARCEL</t>
  </si>
  <si>
    <t>MUNICIPALIDAD DISTRITAL DE MARISCAL CACERES</t>
  </si>
  <si>
    <t>MUNICIPALIDAD DISTRITAL DE NICOLAS DE PIEROLA</t>
  </si>
  <si>
    <t>MUNICIPALIDAD DISTRITAL DE OCOÑA</t>
  </si>
  <si>
    <t>MUNICIPALIDAD DISTRITAL DE QUILCA</t>
  </si>
  <si>
    <t>MUNICIPALIDAD DISTRITAL DE SAMUEL PASTOR</t>
  </si>
  <si>
    <t>MUNICIPALIDAD PROVINCIAL DE CARAVELI</t>
  </si>
  <si>
    <t>MUNICIPALIDAD DISTRITAL DE ACARI</t>
  </si>
  <si>
    <t>MUNICIPALIDAD DISTRITAL DE ATICO</t>
  </si>
  <si>
    <t>MUNICIPALIDAD DISTRITAL DE ATIQUIPA</t>
  </si>
  <si>
    <t>MUNICIPALIDAD DISTRITAL DE BELLA UNION</t>
  </si>
  <si>
    <t>MUNICIPALIDAD DISTRITAL DE CAHUACHO</t>
  </si>
  <si>
    <t>MUNICIPALIDAD DISTRITAL DE CHALA</t>
  </si>
  <si>
    <t>MUNICIPALIDAD DISTRITAL DE CHAPARRA</t>
  </si>
  <si>
    <t>MUNICIPALIDAD DISTRITAL DE HUANUHUANU</t>
  </si>
  <si>
    <t>MUNICIPALIDAD DISTRITAL DE JAQUI</t>
  </si>
  <si>
    <t>MUNICIPALIDAD DISTRITAL DE LOMAS</t>
  </si>
  <si>
    <t>MUNICIPALIDAD DISTRITAL DE QUICACHA</t>
  </si>
  <si>
    <t>MUNICIPALIDAD DISTRITAL DE YAUCA</t>
  </si>
  <si>
    <t>MUNICIPALIDAD PROVINCIAL DE CASTILLA - APLAO</t>
  </si>
  <si>
    <t>MUNICIPALIDAD DISTRITAL DE ANDAGUA</t>
  </si>
  <si>
    <t>MUNICIPALIDAD DISTRITAL DE AYO</t>
  </si>
  <si>
    <t>MUNICIPALIDAD DISTRITAL DE CHACHAS</t>
  </si>
  <si>
    <t>MUNICIPALIDAD DISTRITAL DE CHILCAYMARCA</t>
  </si>
  <si>
    <t>MUNICIPALIDAD DISTRITAL DE CHOCO</t>
  </si>
  <si>
    <t>MUNICIPALIDAD DISTRITAL DE HUANCARQUI</t>
  </si>
  <si>
    <t>MUNICIPALIDAD DISTRITAL DE MACHAGUAY</t>
  </si>
  <si>
    <t>MUNICIPALIDAD DISTRITAL DE ORCOPAMPA</t>
  </si>
  <si>
    <t>MUNICIPALIDAD DISTRITAL DE PAMPACOLCA</t>
  </si>
  <si>
    <t>MUNICIPALIDAD DISTRITAL DE TIPAN</t>
  </si>
  <si>
    <t>MUNICIPALIDAD DISTRITAL DE UÑON</t>
  </si>
  <si>
    <t>MUNICIPALIDAD DISTRITAL DE URACA</t>
  </si>
  <si>
    <t>MUNICIPALIDAD DISTRITAL DE VIRACO</t>
  </si>
  <si>
    <t>MUNICIPALIDAD PROVINCIAL DE CAYLLOMA - CHIVAY</t>
  </si>
  <si>
    <t>MUNICIPALIDAD DISTRITAL DE ACHOMA</t>
  </si>
  <si>
    <t>MUNICIPALIDAD DISTRITAL DE CABANACONDE</t>
  </si>
  <si>
    <t>MUNICIPALIDAD DISTRITAL DE CALLALLI</t>
  </si>
  <si>
    <t>MUNICIPALIDAD DISTRITAL DE CAYLLOMA</t>
  </si>
  <si>
    <t>MUNICIPALIDAD DISTRITAL DE COPORAQUE</t>
  </si>
  <si>
    <t>MUNICIPALIDAD DISTRITAL DE HUANCA</t>
  </si>
  <si>
    <t>MUNICIPALIDAD DISTRITAL DE ICHUPAMPA</t>
  </si>
  <si>
    <t>MUNICIPALIDAD DISTRITAL DE LARI</t>
  </si>
  <si>
    <t>MUNICIPALIDAD DISTRITAL DE LLUTA</t>
  </si>
  <si>
    <t>MUNICIPALIDAD DISTRITAL DE MACA</t>
  </si>
  <si>
    <t>MUNICIPALIDAD DISTRITAL DE MADRIGAL</t>
  </si>
  <si>
    <t>MUNICIPALIDAD DISTRITAL DE SAN ANTONIO DE CHUCA</t>
  </si>
  <si>
    <t>MUNICIPALIDAD DISTRITAL DE SIBAYO</t>
  </si>
  <si>
    <t>MUNICIPALIDAD DISTRITAL DE TAPAY</t>
  </si>
  <si>
    <t>MUNICIPALIDAD DISTRITAL DE TISCO</t>
  </si>
  <si>
    <t>MUNICIPALIDAD DISTRITAL DE TUTI</t>
  </si>
  <si>
    <t>MUNICIPALIDAD DISTRITAL DE YANQUE</t>
  </si>
  <si>
    <t>MUNICIPALIDAD DISTRITAL DE MAJES</t>
  </si>
  <si>
    <t>MUNICIPALIDAD PROVINCIAL DE CONDESUYOS - CHUQUIBAMBA</t>
  </si>
  <si>
    <t>MUNICIPALIDAD DISTRITAL DE ANDARAY</t>
  </si>
  <si>
    <t>MUNICIPALIDAD DISTRITAL DE CAYARANI</t>
  </si>
  <si>
    <t>MUNICIPALIDAD DISTRITAL DE CHICHAS</t>
  </si>
  <si>
    <t>MUNICIPALIDAD DISTRITAL DE IRAY</t>
  </si>
  <si>
    <t>MUNICIPALIDAD DISTRITAL DE RIO GRANDE</t>
  </si>
  <si>
    <t>MUNICIPALIDAD DISTRITAL DE SALAMANCA</t>
  </si>
  <si>
    <t>MUNICIPALIDAD DISTRITAL DE YANAQUIHUA</t>
  </si>
  <si>
    <t>MUNICIPALIDAD PROVINCIAL DE ISLAY - MOLLENDO</t>
  </si>
  <si>
    <t>MUNICIPALIDAD DISTRITAL DE COCACHACRA</t>
  </si>
  <si>
    <t>MUNICIPALIDAD DISTRITAL DE DEAN VALDIVIA</t>
  </si>
  <si>
    <t>MUNICIPALIDAD DISTRITAL DE ISLAY</t>
  </si>
  <si>
    <t>MUNICIPALIDAD DISTRITAL DE MEJIA</t>
  </si>
  <si>
    <t>MUNICIPALIDAD DISTRITAL DE PUNTA DE BOMBON</t>
  </si>
  <si>
    <t>MUNICIPALIDAD PROVINCIAL DE LA UNION - COTAHUASI</t>
  </si>
  <si>
    <t>MUNICIPALIDAD DISTRITAL DE ALCA</t>
  </si>
  <si>
    <t>MUNICIPALIDAD DISTRITAL DE CHARCANA</t>
  </si>
  <si>
    <t>MUNICIPALIDAD DISTRITAL DE HUAYNACOTAS</t>
  </si>
  <si>
    <t>MUNICIPALIDAD DISTRITAL DE PAMPAMARCA</t>
  </si>
  <si>
    <t>MUNICIPALIDAD DISTRITAL DE PUYCA</t>
  </si>
  <si>
    <t>MUNICIPALIDAD DISTRITAL DE QUECHUALLA</t>
  </si>
  <si>
    <t>MUNICIPALIDAD DISTRITAL DE SAYLA</t>
  </si>
  <si>
    <t>MUNICIPALIDAD DISTRITAL DE TAURIA</t>
  </si>
  <si>
    <t>MUNICIPALIDAD DISTRITAL DE TOMEPAMPA</t>
  </si>
  <si>
    <t>MUNICIPALIDAD DISTRITAL DE TORO</t>
  </si>
  <si>
    <t>MUNICIPALIDAD PROVINCIAL DE HUAMANGA</t>
  </si>
  <si>
    <t>MUNICIPALIDAD DISTRITAL DE ACOCRO</t>
  </si>
  <si>
    <t>MUNICIPALIDAD DISTRITAL DE ACOS VINCHOS</t>
  </si>
  <si>
    <t>MUNICIPALIDAD DISTRITAL DE CARMEN ALTO</t>
  </si>
  <si>
    <t>MUNICIPALIDAD DISTRITAL DE OCROS</t>
  </si>
  <si>
    <t>MUNICIPALIDAD DISTRITAL DE PACAYCASA</t>
  </si>
  <si>
    <t>MUNICIPALIDAD DISTRITAL DE QUINUA</t>
  </si>
  <si>
    <t>MUNICIPALIDAD DISTRITAL DE SAN JOSE DE TICLLAS</t>
  </si>
  <si>
    <t>MUNICIPALIDAD DISTRITAL DE SAN JUAN BAUTISTA</t>
  </si>
  <si>
    <t>MUNICIPALIDAD DISTRITAL DE SANTIAGO DE PISCHA</t>
  </si>
  <si>
    <t>MUNICIPALIDAD DISTRITAL DE SOCOS</t>
  </si>
  <si>
    <t>MUNICIPALIDAD DISTRITAL DE TAMBILLO</t>
  </si>
  <si>
    <t>MUNICIPALIDAD DISTRITAL DE VINCHOS</t>
  </si>
  <si>
    <t>MUNICIPALIDAD DISTRITAL DE JESUS DE NAZARENO</t>
  </si>
  <si>
    <t>MUNICIPALIDAD PROVINCIAL DE CANGALLO</t>
  </si>
  <si>
    <t>MUNICIPALIDAD DISTRITAL DE CHUSCHI</t>
  </si>
  <si>
    <t>MUNICIPALIDAD DISTRITAL DE LOS MOROCHUCOS</t>
  </si>
  <si>
    <t>MUNICIPALIDAD DISTRITAL DE MARIA PARADO DE BELLIDO</t>
  </si>
  <si>
    <t>MUNICIPALIDAD DISTRITAL DE PARAS</t>
  </si>
  <si>
    <t>MUNICIPALIDAD DISTRITAL DE TOTOS</t>
  </si>
  <si>
    <t>MUNICIPALIDAD PROVINCIAL DE HUANCA SANCOS - SANCOS</t>
  </si>
  <si>
    <t>MUNICIPALIDAD DISTRITAL DE CARAPO</t>
  </si>
  <si>
    <t>MUNICIPALIDAD DISTRITAL DE SACSAMARCA</t>
  </si>
  <si>
    <t>MUNICIPALIDAD DISTRITAL DE SANTIAGO DE LUCANAMARCA</t>
  </si>
  <si>
    <t>MUNICIPALIDAD PROVINCIAL DE HUANTA</t>
  </si>
  <si>
    <t>MUNICIPALIDAD DISTRITAL DE AYAHUANCO</t>
  </si>
  <si>
    <t>MUNICIPALIDAD DISTRITAL DE HUAMANGUILLA</t>
  </si>
  <si>
    <t>MUNICIPALIDAD DISTRITAL DE IGUAIN</t>
  </si>
  <si>
    <t>MUNICIPALIDAD DISTRITAL DE LURICOCHA</t>
  </si>
  <si>
    <t>MUNICIPALIDAD DISTRITAL DE SANTILLANA</t>
  </si>
  <si>
    <t>MUNICIPALIDAD DISTRITAL DE SIVIA</t>
  </si>
  <si>
    <t>MUNICIPALIDAD DISTRITAL DE LLOCHEGUA</t>
  </si>
  <si>
    <t>MUNICIPALIDAD PROVINCIAL DE LA MAR - SAN MIGUEL</t>
  </si>
  <si>
    <t>MUNICIPALIDAD DISTRITAL DE ANCO</t>
  </si>
  <si>
    <t>MUNICIPALIDAD DISTRITAL DE AYNA</t>
  </si>
  <si>
    <t>MUNICIPALIDAD DISTRITAL DE CHILCAS</t>
  </si>
  <si>
    <t>MUNICIPALIDAD DISTRITAL DE CHUNGUI</t>
  </si>
  <si>
    <t>MUNICIPALIDAD DISTRITAL DE LUIS CARRANZA</t>
  </si>
  <si>
    <t>MUNICIPALIDAD DISTRITAL DE TAMBO</t>
  </si>
  <si>
    <t>MUNICIPALIDAD PROVINCIAL DE LUCANAS - PUQUIO</t>
  </si>
  <si>
    <t>MUNICIPALIDAD DISTRITAL DE AUCARA</t>
  </si>
  <si>
    <t>MUNICIPALIDAD DISTRITAL DE CABANA</t>
  </si>
  <si>
    <t>MUNICIPALIDAD DISTRITAL DE CARMEN SALCEDO</t>
  </si>
  <si>
    <t>MUNICIPALIDAD DISTRITAL DE CHAVI¥A</t>
  </si>
  <si>
    <t>MUNICIPALIDAD DISTRITAL DE CHIPAO</t>
  </si>
  <si>
    <t>MUNICIPALIDAD DISTRITAL DE HUAC - HUAS</t>
  </si>
  <si>
    <t>MUNICIPALIDAD DISTRITAL DE LARAMATE</t>
  </si>
  <si>
    <t>MUNICIPALIDAD DISTRITAL DE LEONCIO PRADO</t>
  </si>
  <si>
    <t>MUNICIPALIDAD DISTRITAL DE LLAUTA</t>
  </si>
  <si>
    <t>MUNICIPALIDAD DISTRITAL DE LUCANAS</t>
  </si>
  <si>
    <t>MUNICIPALIDAD DISTRITAL DE OCAÑA</t>
  </si>
  <si>
    <t>MUNICIPALIDAD DISTRITAL DE OTOCA</t>
  </si>
  <si>
    <t>MUNICIPALIDAD DISTRITAL DE SAISA</t>
  </si>
  <si>
    <t>MUNICIPALIDAD DISTRITAL DE SAN CRISTOBAL</t>
  </si>
  <si>
    <t>MUNICIPALIDAD DISTRITAL DE SAN PEDRO DE PALCO</t>
  </si>
  <si>
    <t>MUNICIPALIDAD DISTRITAL DE SANCOS</t>
  </si>
  <si>
    <t>MUNICIPALIDAD DISTRITAL DE SANTA ANA DE HUAYCAHUACHO</t>
  </si>
  <si>
    <t>MUNICIPALIDAD DISTRITAL DE SANTA LUCIA</t>
  </si>
  <si>
    <t>MUNICIPALIDAD PROVINCIAL DE PARINACOCHAS - CORACORA</t>
  </si>
  <si>
    <t>MUNICIPALIDAD DISTRITAL DE CHUMPI</t>
  </si>
  <si>
    <t>MUNICIPALIDAD DISTRITAL DE CORONEL CASTA¥EDA</t>
  </si>
  <si>
    <t>MUNICIPALIDAD DISTRITAL DE PACAPAUSA</t>
  </si>
  <si>
    <t>MUNICIPALIDAD DISTRITAL DE PULLO</t>
  </si>
  <si>
    <t>MUNICIPALIDAD DISTRITAL DE PUYUSCA</t>
  </si>
  <si>
    <t>MUNICIPALIDAD DISTRITAL DE SAN FRANCISCO DE RAVACAYCO</t>
  </si>
  <si>
    <t>MUNICIPALIDAD DISTRITAL DE UPAHUACHO</t>
  </si>
  <si>
    <t>MUNICIPALIDAD PROVINCIAL DE PAUCAR DEL SARA SARA - PAUSA</t>
  </si>
  <si>
    <t>MUNICIPALIDAD DISTRITAL DE COLTA</t>
  </si>
  <si>
    <t>MUNICIPALIDAD DISTRITAL DE CORCULLA</t>
  </si>
  <si>
    <t>MUNICIPALIDAD DISTRITAL DE LAMPA</t>
  </si>
  <si>
    <t>MUNICIPALIDAD DISTRITAL DE MARCABAMBA</t>
  </si>
  <si>
    <t>MUNICIPALIDAD DISTRITAL DE OYOLO</t>
  </si>
  <si>
    <t>MUNICIPALIDAD DISTRITAL DE PARARCA</t>
  </si>
  <si>
    <t>MUNICIPALIDAD DISTRITAL DE SAN JAVIER DE ALPABAMBA</t>
  </si>
  <si>
    <t>MUNICIPALIDAD DISTRITAL DE SAN JOSE DE USHUA</t>
  </si>
  <si>
    <t>MUNICIPALIDAD DISTRITAL DE SARA SARA</t>
  </si>
  <si>
    <t>MUNICIPALIDAD PROVINCIAL DE SUCRE - QUEROBAMBA</t>
  </si>
  <si>
    <t>MUNICIPALIDAD DISTRITAL DE BELEN</t>
  </si>
  <si>
    <t>MUNICIPALIDAD DISTRITAL DE CHALCOS</t>
  </si>
  <si>
    <t>MUNICIPALIDAD DISTRITAL DE CHILCAYOC</t>
  </si>
  <si>
    <t>MUNICIPALIDAD DISTRITAL DE HUACA¥A</t>
  </si>
  <si>
    <t>MUNICIPALIDAD DISTRITAL DE MORCOLLA</t>
  </si>
  <si>
    <t>MUNICIPALIDAD DISTRITAL DE PAICO</t>
  </si>
  <si>
    <t>MUNICIPALIDAD DISTRITAL DE SAN PEDRO DE LARCAY</t>
  </si>
  <si>
    <t>MUNICIPALIDAD DISTRITAL DE SAN SALVADOR DE QUIJE</t>
  </si>
  <si>
    <t>MUNICIPALIDAD DISTRITAL DE SANTIAGO DE PAUCARAY</t>
  </si>
  <si>
    <t>MUNICIPALIDAD DISTRITAL DE SORAS</t>
  </si>
  <si>
    <t>MUNICIPALIDAD PROVINCIAL DE VICTOR FAJARDO - HUANCAPI</t>
  </si>
  <si>
    <t>MUNICIPALIDAD DISTRITAL DE ALCAMENCA</t>
  </si>
  <si>
    <t>MUNICIPALIDAD DISTRITAL DE APONGO</t>
  </si>
  <si>
    <t>MUNICIPALIDAD DISTRITAL DE ASQUIPATA</t>
  </si>
  <si>
    <t>MUNICIPALIDAD DISTRITAL DE CANARIA</t>
  </si>
  <si>
    <t>MUNICIPALIDAD DISTRITAL DE CAYARA</t>
  </si>
  <si>
    <t>MUNICIPALIDAD DISTRITAL DE COLCA</t>
  </si>
  <si>
    <t>MUNICIPALIDAD DISTRITAL DE HUAMANQUIQUIA</t>
  </si>
  <si>
    <t>MUNICIPALIDAD DISTRITAL DE HUANCARAYLLA</t>
  </si>
  <si>
    <t>MUNICIPALIDAD DISTRITAL DE HUALLA</t>
  </si>
  <si>
    <t>MUNICIPALIDAD DISTRITAL DE SARHUA</t>
  </si>
  <si>
    <t>MUNICIPALIDAD DISTRITAL DE VILCANCHOS</t>
  </si>
  <si>
    <t>MUNICIPALIDAD PROVINCIAL DE VILCAS HUAMAN</t>
  </si>
  <si>
    <t>MUNICIPALIDAD DISTRITAL DE ACCOMARCA</t>
  </si>
  <si>
    <t>MUNICIPALIDAD DISTRITAL DE CARHUANCA</t>
  </si>
  <si>
    <t>MUNICIPALIDAD DISTRITAL DE CONCEPCION</t>
  </si>
  <si>
    <t>MUNICIPALIDAD DISTRITAL DE HUAMBALPA</t>
  </si>
  <si>
    <t>MUNICIPALIDAD DISTRITAL DE SAURAMA</t>
  </si>
  <si>
    <t>MUNICIPALIDAD DISTRITAL DE VISCHONGO</t>
  </si>
  <si>
    <t>MUNICIPALIDAD PROVINCIAL DE CAJAMARCA</t>
  </si>
  <si>
    <t>MUNICIPALIDAD DISTRITAL DE CHETILLA</t>
  </si>
  <si>
    <t>MUNICIPALIDAD DISTRITAL DE COSPAN</t>
  </si>
  <si>
    <t>MUNICIPALIDAD DISTRITAL DE ENCAÑADA</t>
  </si>
  <si>
    <t>MUNICIPALIDAD DISTRITAL DE JESUS</t>
  </si>
  <si>
    <t>MUNICIPALIDAD DISTRITAL DE LLACANORA</t>
  </si>
  <si>
    <t>MUNICIPALIDAD DISTRITAL DE LOS BAÑOS DEL INCA</t>
  </si>
  <si>
    <t>MUNICIPALIDAD DISTRITAL DE MATARA</t>
  </si>
  <si>
    <t>MUNICIPALIDAD DISTRITAL DE NAMORA</t>
  </si>
  <si>
    <t>MUNICIPALIDAD PROVINCIAL DE CAJABAMBA</t>
  </si>
  <si>
    <t>MUNICIPALIDAD DISTRITAL DE CACHACHI</t>
  </si>
  <si>
    <t>MUNICIPALIDAD DISTRITAL DE CONDEBAMBA</t>
  </si>
  <si>
    <t>MUNICIPALIDAD DISTRITAL DE SITACOCHA</t>
  </si>
  <si>
    <t>MUNICIPALIDAD PROVINCIAL DE CELENDIN</t>
  </si>
  <si>
    <t>MUNICIPALIDAD DISTRITAL DE CHUMUCH</t>
  </si>
  <si>
    <t>MUNICIPALIDAD DISTRITAL DE CORTEGANA</t>
  </si>
  <si>
    <t>MUNICIPALIDAD DISTRITAL DE HUASMIN</t>
  </si>
  <si>
    <t>MUNICIPALIDAD DISTRITAL DE JORGE CHAVEZ</t>
  </si>
  <si>
    <t>MUNICIPALIDAD DISTRITAL DE JOSE GALVEZ</t>
  </si>
  <si>
    <t>MUNICIPALIDAD DISTRITAL DE MIGUEL IGLESIAS</t>
  </si>
  <si>
    <t>MUNICIPALIDAD DISTRITAL DE OXAMARCA</t>
  </si>
  <si>
    <t>MUNICIPALIDAD DISTRITAL DE SOROCHUCO</t>
  </si>
  <si>
    <t>MUNICIPALIDAD DISTRITAL DE SUCRE</t>
  </si>
  <si>
    <t>MUNICIPALIDAD DISTRITAL DE UTCO</t>
  </si>
  <si>
    <t>MUNICIPALIDAD DISTRITAL DE LA LIBERTAD DE PALLAN</t>
  </si>
  <si>
    <t>MUNICIPALIDAD PROVINCIAL DE CHOTA</t>
  </si>
  <si>
    <t>MUNICIPALIDAD DISTRITAL DE ANGUIA</t>
  </si>
  <si>
    <t>MUNICIPALIDAD DISTRITAL DE CHADIN</t>
  </si>
  <si>
    <t>MUNICIPALIDAD DISTRITAL DE CHIGUIRIP</t>
  </si>
  <si>
    <t>MUNICIPALIDAD DISTRITAL DE CHIMBAN</t>
  </si>
  <si>
    <t>MUNICIPALIDAD DISTRITAL DE CHOROPAMPA</t>
  </si>
  <si>
    <t>MUNICIPALIDAD DISTRITAL DE CONCHAN</t>
  </si>
  <si>
    <t>MUNICIPALIDAD DISTRITAL DE HUAMBOS</t>
  </si>
  <si>
    <t>MUNICIPALIDAD DISTRITAL DE LAJAS</t>
  </si>
  <si>
    <t>MUNICIPALIDAD DISTRITAL DE MIRACOSTA</t>
  </si>
  <si>
    <t>MUNICIPALIDAD DISTRITAL DE PACCHA</t>
  </si>
  <si>
    <t>MUNICIPALIDAD DISTRITAL DE PION</t>
  </si>
  <si>
    <t>MUNICIPALIDAD DISTRITAL DE QUEROCOTO</t>
  </si>
  <si>
    <t>MUNICIPALIDAD DISTRITAL DE SAN JUAN DE LICUPIS</t>
  </si>
  <si>
    <t>MUNICIPALIDAD DISTRITAL DE TACABAMBA</t>
  </si>
  <si>
    <t>MUNICIPALIDAD DISTRITAL DE TOCMOCHE</t>
  </si>
  <si>
    <t>MUNICIPALIDAD DISTRITAL DE CHALAMARCA</t>
  </si>
  <si>
    <t>MUNICIPALIDAD PROVINCIAL DE CONTUMAZA</t>
  </si>
  <si>
    <t>MUNICIPALIDAD DISTRITAL DE CHILETE</t>
  </si>
  <si>
    <t>MUNICIPALIDAD DISTRITAL DE CUPISNIQUE</t>
  </si>
  <si>
    <t>MUNICIPALIDAD DISTRITAL DE GUZMANGO</t>
  </si>
  <si>
    <t>MUNICIPALIDAD DISTRITAL DE SAN BENITO</t>
  </si>
  <si>
    <t>MUNICIPALIDAD DISTRITAL DE SANTA CRUZ DE TOLEDO</t>
  </si>
  <si>
    <t>MUNICIPALIDAD DISTRITAL DE TANTARICA</t>
  </si>
  <si>
    <t>MUNICIPALIDAD DISTRITAL DE YONAN</t>
  </si>
  <si>
    <t>MUNICIPALIDAD PROVINCIAL DE CUTERVO</t>
  </si>
  <si>
    <t>MUNICIPALIDAD DISTRITAL DE CALLAYUC</t>
  </si>
  <si>
    <t>MUNICIPALIDAD DISTRITAL DE CHOROS</t>
  </si>
  <si>
    <t>MUNICIPALIDAD DISTRITAL DE CUJILLO</t>
  </si>
  <si>
    <t>MUNICIPALIDAD DISTRITAL DE LA RAMADA</t>
  </si>
  <si>
    <t>MUNICIPALIDAD DISTRITAL DE PIMPINGOS</t>
  </si>
  <si>
    <t>MUNICIPALIDAD DISTRITAL DE QUEROCOTILLO</t>
  </si>
  <si>
    <t>MUNICIPALIDAD DISTRITAL DE SAN ANDRES DE CUTERVO</t>
  </si>
  <si>
    <t>MUNICIPALIDAD DISTRITAL DE SAN JUAN DE CUTERVO</t>
  </si>
  <si>
    <t>MUNICIPALIDAD DISTRITAL DE SAN LUIS DE LUCMA</t>
  </si>
  <si>
    <t>MUNICIPALIDAD DISTRITAL DE SANTO DOMINGO DE LA CAPILLA</t>
  </si>
  <si>
    <t>MUNICIPALIDAD DISTRITAL DE SOCOTA</t>
  </si>
  <si>
    <t>MUNICIPALIDAD DISTRITAL DE TORIBIO CASANOVA</t>
  </si>
  <si>
    <t>MUNICIPALIDAD PROVINCIAL DE HUALGAYOC - BAMBAMARCA</t>
  </si>
  <si>
    <t>MUNICIPALIDAD DISTRITAL DE CHUGUR</t>
  </si>
  <si>
    <t>MUNICIPALIDAD DISTRITAL DE HUALGAYOC</t>
  </si>
  <si>
    <t>MUNICIPALIDAD PROVINCIAL DE JAEN</t>
  </si>
  <si>
    <t>MUNICIPALIDAD DISTRITAL DE BELLAVISTA</t>
  </si>
  <si>
    <t>MUNICIPALIDAD DISTRITAL DE CHONTALI</t>
  </si>
  <si>
    <t>MUNICIPALIDAD DISTRITAL DE COLASAY</t>
  </si>
  <si>
    <t>MUNICIPALIDAD DISTRITAL DE HUABAL</t>
  </si>
  <si>
    <t>MUNICIPALIDAD DISTRITAL DE LAS PIRIAS</t>
  </si>
  <si>
    <t>MUNICIPALIDAD DISTRITAL DE POMAHUACA</t>
  </si>
  <si>
    <t>MUNICIPALIDAD DISTRITAL DE PUCARA</t>
  </si>
  <si>
    <t>MUNICIPALIDAD DISTRITAL DE SALLIQUE</t>
  </si>
  <si>
    <t>MUNICIPALIDAD DISTRITAL DE SAN FELIPE</t>
  </si>
  <si>
    <t>MUNICIPALIDAD DISTRITAL DE SAN JOSE DEL ALTO</t>
  </si>
  <si>
    <t>MUNICIPALIDAD PROVINCIAL DE SAN IGNACIO</t>
  </si>
  <si>
    <t>MUNICIPALIDAD DISTRITAL DE CHIRINOS</t>
  </si>
  <si>
    <t>MUNICIPALIDAD DISTRITAL DE HUARANGO</t>
  </si>
  <si>
    <t>MUNICIPALIDAD DISTRITAL DE LA COIPA</t>
  </si>
  <si>
    <t>MUNICIPALIDAD DISTRITAL DE NAMBALLE</t>
  </si>
  <si>
    <t>MUNICIPALIDAD DISTRITAL DE SAN JOSE DE LOURDES</t>
  </si>
  <si>
    <t>MUNICIPALIDAD DISTRITAL DE TABACONAS</t>
  </si>
  <si>
    <t>MUNICIPALIDAD PROVINCIAL DE SAN MARCOS - PEDRO GALVEZ</t>
  </si>
  <si>
    <t>MUNICIPALIDAD DISTRITAL DE CHANCAY</t>
  </si>
  <si>
    <t>MUNICIPALIDAD DISTRITAL DE EDUARDO VILLANUEVA</t>
  </si>
  <si>
    <t>MUNICIPALIDAD DISTRITAL DE GREGORIO PITA</t>
  </si>
  <si>
    <t>MUNICIPALIDAD DISTRITAL DE ICHOCAN</t>
  </si>
  <si>
    <t>MUNICIPALIDAD DISTRITAL DE JOSE MANUEL QUIROZ</t>
  </si>
  <si>
    <t>MUNICIPALIDAD DISTRITAL DE JOSE SABOGAL</t>
  </si>
  <si>
    <t>MUNICIPALIDAD PROVINCIAL DE SAN MIGUEL</t>
  </si>
  <si>
    <t>MUNICIPALIDAD DISTRITAL DE BOLIVAR</t>
  </si>
  <si>
    <t>MUNICIPALIDAD DISTRITAL DE CALQUIS</t>
  </si>
  <si>
    <t>MUNICIPALIDAD DISTRITAL DE CATILLUC</t>
  </si>
  <si>
    <t>MUNICIPALIDAD DISTRITAL DE EL PRADO</t>
  </si>
  <si>
    <t>MUNICIPALIDAD DISTRITAL DE LA FLORIDA</t>
  </si>
  <si>
    <t>MUNICIPALIDAD DISTRITAL DE LLAPA</t>
  </si>
  <si>
    <t>MUNICIPALIDAD DISTRITAL DE NANCHOC</t>
  </si>
  <si>
    <t>MUNICIPALIDAD DISTRITAL DE NIEPOS</t>
  </si>
  <si>
    <t>MUNICIPALIDAD DISTRITAL DE SAN GREGORIO</t>
  </si>
  <si>
    <t>MUNICIPALIDAD DISTRITAL DE SAN SILVESTRE DE COCHAN</t>
  </si>
  <si>
    <t>MUNICIPALIDAD DISTRITAL DE TONGOD</t>
  </si>
  <si>
    <t>MUNICIPALIDAD DISTRITAL DE UNION AGUA BLANCA</t>
  </si>
  <si>
    <t>MUNICIPALIDAD PROVINCIAL DE SAN PABLO</t>
  </si>
  <si>
    <t>MUNICIPALIDAD DISTRITAL DE SAN BERNARDINO</t>
  </si>
  <si>
    <t>MUNICIPALIDAD DISTRITAL DE SAN LUIS</t>
  </si>
  <si>
    <t>MUNICIPALIDAD DISTRITAL DE TUMBADEN</t>
  </si>
  <si>
    <t>MUNICIPALIDAD PROVINCIAL DE SANTA CRUZ</t>
  </si>
  <si>
    <t>MUNICIPALIDAD DISTRITAL DE ANDABAMBA</t>
  </si>
  <si>
    <t>MUNICIPALIDAD DISTRITAL DE CATACHE</t>
  </si>
  <si>
    <t>MUNICIPALIDAD DISTRITAL DE CHANCAYBAÑOS</t>
  </si>
  <si>
    <t>MUNICIPALIDAD DISTRITAL DE LA ESPERANZA</t>
  </si>
  <si>
    <t>MUNICIPALIDAD DISTRITAL DE NINABAMBA</t>
  </si>
  <si>
    <t>MUNICIPALIDAD DISTRITAL DE PULAN</t>
  </si>
  <si>
    <t>MUNICIPALIDAD DISTRITAL DE SAUCEPAMPA</t>
  </si>
  <si>
    <t>MUNICIPALIDAD DISTRITAL DE SEXI</t>
  </si>
  <si>
    <t>MUNICIPALIDAD DISTRITAL DE UTICYACU</t>
  </si>
  <si>
    <t>MUNICIPALIDAD DISTRITAL DE YAUYUCAN</t>
  </si>
  <si>
    <t>MUNICIPALIDAD PROVINCIAL DEL CALLAO</t>
  </si>
  <si>
    <t>MUNICIPALIDAD DISTRITAL DE CARMEN DE LA LEGUA REYNOSO</t>
  </si>
  <si>
    <t>MUNICIPALIDAD DISTRITAL DE LA PERLA</t>
  </si>
  <si>
    <t>MUNICIPALIDAD DISTRITAL DE LA PUNTA</t>
  </si>
  <si>
    <t>MUNICIPALIDAD DISTRITAL DE VENTANILLA</t>
  </si>
  <si>
    <t>MUNICIPALIDAD PROVINCIAL DEL CUZCO</t>
  </si>
  <si>
    <t>MUNICIPALIDAD DISTRITAL DE CCORCA</t>
  </si>
  <si>
    <t>MUNICIPALIDAD DISTRITAL DE POROY</t>
  </si>
  <si>
    <t>MUNICIPALIDAD DISTRITAL DE SAN SEBASTIAN</t>
  </si>
  <si>
    <t>MUNICIPALIDAD DISTRITAL DE SANTIAGO</t>
  </si>
  <si>
    <t>MUNICIPALIDAD DISTRITAL DE SAYLLA</t>
  </si>
  <si>
    <t>MUNICIPALIDAD DISTRITAL DE WANCHAQ</t>
  </si>
  <si>
    <t>MUNICIPALIDAD PROVINCIAL DE ACOMAYO</t>
  </si>
  <si>
    <t>MUNICIPALIDAD DISTRITAL DE ACOPIA</t>
  </si>
  <si>
    <t>MUNICIPALIDAD DISTRITAL DE ACOS</t>
  </si>
  <si>
    <t>MUNICIPALIDAD DISTRITAL DE MOSOC LLACTA</t>
  </si>
  <si>
    <t>MUNICIPALIDAD DISTRITAL DE POMACANCHI</t>
  </si>
  <si>
    <t>MUNICIPALIDAD DISTRITAL DE RONDOCAN</t>
  </si>
  <si>
    <t>MUNICIPALIDAD DISTRITAL DE SANGARARA</t>
  </si>
  <si>
    <t>MUNICIPALIDAD PROVINCIAL DE ANTA</t>
  </si>
  <si>
    <t>MUNICIPALIDAD DISTRITAL DE ANCAHUASI</t>
  </si>
  <si>
    <t>MUNICIPALIDAD DISTRITAL DE CACHIMAYO</t>
  </si>
  <si>
    <t>MUNICIPALIDAD DISTRITAL DE CHINCHAYPUJIO</t>
  </si>
  <si>
    <t>MUNICIPALIDAD DISTRITAL DE HUAROCONDO</t>
  </si>
  <si>
    <t>MUNICIPALIDAD DISTRITAL DE LIMATAMBO</t>
  </si>
  <si>
    <t>MUNICIPALIDAD DISTRITAL DE MOLLEPATA</t>
  </si>
  <si>
    <t>MUNICIPALIDAD DISTRITAL DE PUCYURA</t>
  </si>
  <si>
    <t>MUNICIPALIDAD DISTRITAL DE ZURITE</t>
  </si>
  <si>
    <t>MUNICIPALIDAD PROVINCIAL DE CALCA</t>
  </si>
  <si>
    <t>MUNICIPALIDAD DISTRITAL DE COYA</t>
  </si>
  <si>
    <t>MUNICIPALIDAD DISTRITAL DE LAMAY</t>
  </si>
  <si>
    <t>MUNICIPALIDAD DISTRITAL DE LARES</t>
  </si>
  <si>
    <t>MUNICIPALIDAD DISTRITAL DE PISAC</t>
  </si>
  <si>
    <t>MUNICIPALIDAD DISTRITAL DE SAN SALVADOR</t>
  </si>
  <si>
    <t>MUNICIPALIDAD DISTRITAL DE TARAY</t>
  </si>
  <si>
    <t>MUNICIPALIDAD DISTRITAL DE YANATILE</t>
  </si>
  <si>
    <t>MUNICIPALIDAD PROVINCIAL DE CANAS - YANAOCA</t>
  </si>
  <si>
    <t>MUNICIPALIDAD DISTRITAL DE CHECCA</t>
  </si>
  <si>
    <t>MUNICIPALIDAD DISTRITAL DE KUNTURKANKI</t>
  </si>
  <si>
    <t>MUNICIPALIDAD DISTRITAL DE LANGUI</t>
  </si>
  <si>
    <t>MUNICIPALIDAD DISTRITAL DE LAYO</t>
  </si>
  <si>
    <t>MUNICIPALIDAD DISTRITAL DE QUEHUE</t>
  </si>
  <si>
    <t>MUNICIPALIDAD DISTRITAL DE TUPAC AMARU</t>
  </si>
  <si>
    <t>MUNICIPALIDAD PROVINCIAL DE CANCHIS - SICUANI</t>
  </si>
  <si>
    <t>MUNICIPALIDAD DISTRITAL DE CHECACUPE</t>
  </si>
  <si>
    <t>MUNICIPALIDAD DISTRITAL DE COMBAPATA</t>
  </si>
  <si>
    <t>MUNICIPALIDAD DISTRITAL DE MARANGANI</t>
  </si>
  <si>
    <t>MUNICIPALIDAD DISTRITAL DE PITUMARCA</t>
  </si>
  <si>
    <t>MUNICIPALIDAD DISTRITAL DE SAN PABLO</t>
  </si>
  <si>
    <t>MUNICIPALIDAD DISTRITAL DE TINTA</t>
  </si>
  <si>
    <t>MUNICIPALIDAD PROVINCIAL DE CHUMBIVILCAS - SANTO TOMAS</t>
  </si>
  <si>
    <t>MUNICIPALIDAD DISTRITAL DE CAPACMARCA</t>
  </si>
  <si>
    <t>MUNICIPALIDAD DISTRITAL DE CHAMACA</t>
  </si>
  <si>
    <t>MUNICIPALIDAD DISTRITAL DE COLQUEMARCA</t>
  </si>
  <si>
    <t>MUNICIPALIDAD DISTRITAL DE LIVITACA</t>
  </si>
  <si>
    <t>MUNICIPALIDAD DISTRITAL DE LLUSCO</t>
  </si>
  <si>
    <t>MUNICIPALIDAD DISTRITAL DE QUIÑOTA</t>
  </si>
  <si>
    <t>MUNICIPALIDAD DISTRITAL DE VELILLE</t>
  </si>
  <si>
    <t>MUNICIPALIDAD PROVINCIAL DE ESPINAR</t>
  </si>
  <si>
    <t>MUNICIPALIDAD DISTRITAL DE CONDOROMA</t>
  </si>
  <si>
    <t>MUNICIPALIDAD DISTRITAL DE OCORURO</t>
  </si>
  <si>
    <t>MUNICIPALIDAD DISTRITAL DE PALLPATA</t>
  </si>
  <si>
    <t>MUNICIPALIDAD DISTRITAL DE PICHIGUA</t>
  </si>
  <si>
    <t>MUNICIPALIDAD DISTRITAL DE SUYCKUTAMBO</t>
  </si>
  <si>
    <t>MUNICIPALIDAD DISTRITAL DE ALTO PICHIGUA</t>
  </si>
  <si>
    <t>MUNICIPALIDAD PROVINCIAL DE LA CONVENCION - SANTA ANA</t>
  </si>
  <si>
    <t>MUNICIPALIDAD DISTRITAL DE ECHARATE</t>
  </si>
  <si>
    <t>MUNICIPALIDAD DISTRITAL DE HUAYOPATA</t>
  </si>
  <si>
    <t>MUNICIPALIDAD DISTRITAL DE MARANURA</t>
  </si>
  <si>
    <t>MUNICIPALIDAD DISTRITAL DE QUELLOUNO</t>
  </si>
  <si>
    <t>MUNICIPALIDAD DISTRITAL DE QUIMBIRI</t>
  </si>
  <si>
    <t>MUNICIPALIDAD DISTRITAL DE SANTA TERESA</t>
  </si>
  <si>
    <t>MUNICIPALIDAD DISTRITAL DE PICHARI</t>
  </si>
  <si>
    <t>MUNICIPALIDAD PROVINCIAL DE PARURO</t>
  </si>
  <si>
    <t>MUNICIPALIDAD DISTRITAL DE ACCHA</t>
  </si>
  <si>
    <t>MUNICIPALIDAD DISTRITAL DE CCAPI</t>
  </si>
  <si>
    <t>MUNICIPALIDAD DISTRITAL DE COLCHA</t>
  </si>
  <si>
    <t>MUNICIPALIDAD DISTRITAL DE HUANOQUITE</t>
  </si>
  <si>
    <t>MUNICIPALIDAD DISTRITAL DE OMACHA</t>
  </si>
  <si>
    <t>MUNICIPALIDAD DISTRITAL DE PACCARITAMBO</t>
  </si>
  <si>
    <t>MUNICIPALIDAD DISTRITAL DE PILLPINTO</t>
  </si>
  <si>
    <t>MUNICIPALIDAD DISTRITAL DE YAURISQUE</t>
  </si>
  <si>
    <t>MUNICIPALIDAD PROVINCIAL DE PAUCARTAMBO</t>
  </si>
  <si>
    <t>MUNICIPALIDAD DISTRITAL DE CAICAY</t>
  </si>
  <si>
    <t>MUNICIPALIDAD DISTRITAL DE CHALLABAMBA</t>
  </si>
  <si>
    <t>MUNICIPALIDAD DISTRITAL DE COLQUEPATA</t>
  </si>
  <si>
    <t>MUNICIPALIDAD DISTRITAL DE HUANCARANI</t>
  </si>
  <si>
    <t>MUNICIPALIDAD DISTRITAL DE KOSÑIPATA</t>
  </si>
  <si>
    <t>MUNICIPALIDAD PROVINCIAL DE QUISPICANCHIS - URCOS</t>
  </si>
  <si>
    <t>MUNICIPALIDAD DISTRITAL DE ANDAHUAYLILLAS</t>
  </si>
  <si>
    <t>MUNICIPALIDAD DISTRITAL DE CAMANTI</t>
  </si>
  <si>
    <t>MUNICIPALIDAD DISTRITAL DE CCARHUAYO</t>
  </si>
  <si>
    <t>MUNICIPALIDAD DISTRITAL DE CCATCA</t>
  </si>
  <si>
    <t>MUNICIPALIDAD DISTRITAL DE CUSIPATA</t>
  </si>
  <si>
    <t>MUNICIPALIDAD DISTRITAL DE HUARO</t>
  </si>
  <si>
    <t>MUNICIPALIDAD DISTRITAL DE MARCAPATA</t>
  </si>
  <si>
    <t>MUNICIPALIDAD DISTRITAL DE OCONGATE</t>
  </si>
  <si>
    <t>MUNICIPALIDAD DISTRITAL DE QUIQUIJANA</t>
  </si>
  <si>
    <t>MUNICIPALIDAD PROVINCIAL DE URUBAMBA</t>
  </si>
  <si>
    <t>MUNICIPALIDAD DISTRITAL DE CHINCHERO</t>
  </si>
  <si>
    <t>MUNICIPALIDAD DISTRITAL DE MACHUPICCHU</t>
  </si>
  <si>
    <t>MUNICIPALIDAD DISTRITAL DE MARAS</t>
  </si>
  <si>
    <t>MUNICIPALIDAD DISTRITAL DE OLLANTAYTAMBO</t>
  </si>
  <si>
    <t>MUNICIPALIDAD DISTRITAL DE YUCAY</t>
  </si>
  <si>
    <t>MUNICIPALIDAD PROVINCIAL DE HUANCAVELICA</t>
  </si>
  <si>
    <t>MUNICIPALIDAD DISTRITAL DE ACOBAMBILLA</t>
  </si>
  <si>
    <t>MUNICIPALIDAD DISTRITAL DE ACORIA</t>
  </si>
  <si>
    <t>MUNICIPALIDAD DISTRITAL DE CONAYCA</t>
  </si>
  <si>
    <t>MUNICIPALIDAD DISTRITAL DE CUENCA</t>
  </si>
  <si>
    <t>MUNICIPALIDAD DISTRITAL DE HUACHOCOLPA</t>
  </si>
  <si>
    <t>MUNICIPALIDAD DISTRITAL DE HUAYLLAHUARA</t>
  </si>
  <si>
    <t>MUNICIPALIDAD DISTRITAL DE IZCUCHACA</t>
  </si>
  <si>
    <t>MUNICIPALIDAD DISTRITAL DE LARIA</t>
  </si>
  <si>
    <t>MUNICIPALIDAD DISTRITAL DE MANTA</t>
  </si>
  <si>
    <t>MUNICIPALIDAD DISTRITAL DE MARISCAL CÁCERES</t>
  </si>
  <si>
    <t>MUNICIPALIDAD DISTRITAL DE MOYA</t>
  </si>
  <si>
    <t>MUNICIPALIDAD DISTRITAL DE NUEVO OCCORO</t>
  </si>
  <si>
    <t>MUNICIPALIDAD DISTRITAL DE PALCA</t>
  </si>
  <si>
    <t>MUNICIPALIDAD DISTRITAL DE PILCHACA</t>
  </si>
  <si>
    <t>MUNICIPALIDAD DISTRITAL DE VILCA</t>
  </si>
  <si>
    <t>MUNICIPALIDAD DISTRITAL DE YAULI</t>
  </si>
  <si>
    <t>MUNICIPALIDAD DISTRITAL DE ASCENSION</t>
  </si>
  <si>
    <t>MUNICIPALIDAD DISTRITAL DE HUANDO</t>
  </si>
  <si>
    <t>MUNICIPALIDAD PROVINCIAL DE ACOBAMBA</t>
  </si>
  <si>
    <t>MUNICIPALIDAD DISTRITAL DE CAJA</t>
  </si>
  <si>
    <t>MUNICIPALIDAD DISTRITAL DE MARCAS</t>
  </si>
  <si>
    <t>MUNICIPALIDAD DISTRITAL DE PAUCARA</t>
  </si>
  <si>
    <t>MUNICIPALIDAD DISTRITAL DE ROSARIO</t>
  </si>
  <si>
    <t>MUNICIPALIDAD PROVINCIAL DE ANGARAES - LIRCAY</t>
  </si>
  <si>
    <t>MUNICIPALIDAD DISTRITAL DE ANCHONGA</t>
  </si>
  <si>
    <t>MUNICIPALIDAD DISTRITAL DE CALLANMARCA</t>
  </si>
  <si>
    <t>MUNICIPALIDAD DISTRITAL DE CCOCHACCASA</t>
  </si>
  <si>
    <t>MUNICIPALIDAD DISTRITAL DE CHINCHO</t>
  </si>
  <si>
    <t>MUNICIPALIDAD DISTRITAL DE CONGALLA</t>
  </si>
  <si>
    <t>MUNICIPALIDAD DISTRITAL DE HUANCA HUANCA</t>
  </si>
  <si>
    <t>MUNICIPALIDAD DISTRITAL DE HUAYLLAY GRANDE</t>
  </si>
  <si>
    <t>MUNICIPALIDAD DISTRITAL DE JULCAMARCA</t>
  </si>
  <si>
    <t>MUNICIPALIDAD DISTRITAL DE SAN ANTONIO DE ANTAPARCO</t>
  </si>
  <si>
    <t>MUNICIPALIDAD DISTRITAL DE SANTO TOMAS DE PATA</t>
  </si>
  <si>
    <t>MUNICIPALIDAD DISTRITAL DE SECCLLA</t>
  </si>
  <si>
    <t>MUNICIPALIDAD PROVINCIAL DE CASTROVIRREYNA</t>
  </si>
  <si>
    <t>MUNICIPALIDAD DISTRITAL DE ARMA</t>
  </si>
  <si>
    <t>MUNICIPALIDAD DISTRITAL DE AURAHUA</t>
  </si>
  <si>
    <t>MUNICIPALIDAD DISTRITAL DE CAPILLAS</t>
  </si>
  <si>
    <t>MUNICIPALIDAD DISTRITAL DE CHUPAMARCA</t>
  </si>
  <si>
    <t>MUNICIPALIDAD DISTRITAL DE COCAS</t>
  </si>
  <si>
    <t>MUNICIPALIDAD DISTRITAL DE HUACHOS</t>
  </si>
  <si>
    <t>MUNICIPALIDAD DISTRITAL DE HUAMATAMBO</t>
  </si>
  <si>
    <t>MUNICIPALIDAD DISTRITAL DE MOLLEPAMPA</t>
  </si>
  <si>
    <t>MUNICIPALIDAD DISTRITAL DE SANTA ANA</t>
  </si>
  <si>
    <t>MUNICIPALIDAD DISTRITAL DE TANTARA</t>
  </si>
  <si>
    <t>MUNICIPALIDAD DISTRITAL DE TICRAPO</t>
  </si>
  <si>
    <t>MUNICIPALIDAD PROVINCIAL DE CHURCAMPA</t>
  </si>
  <si>
    <t>MUNICIPALIDAD DISTRITAL DE CHINCHIHUASI</t>
  </si>
  <si>
    <t>MUNICIPALIDAD DISTRITAL DE EL CARMEN</t>
  </si>
  <si>
    <t>MUNICIPALIDAD DISTRITAL DE LOCROJA</t>
  </si>
  <si>
    <t>MUNICIPALIDAD DISTRITAL DE PAUCARBAMBA</t>
  </si>
  <si>
    <t>MUNICIPALIDAD DISTRITAL DE SAN MIGUEL DE MAYOCC</t>
  </si>
  <si>
    <t>MUNICIPALIDAD DISTRITAL DE SAN PEDRO DE CORIS</t>
  </si>
  <si>
    <t>MUNICIPALIDAD DISTRITAL DE PACHAMARCA</t>
  </si>
  <si>
    <t>MUNICIPALIDAD PROVINCIAL DE HUAYTARA</t>
  </si>
  <si>
    <t>MUNICIPALIDAD DISTRITAL DE AYAVI</t>
  </si>
  <si>
    <t>MUNICIPALIDAD DISTRITAL DE CORDOVA</t>
  </si>
  <si>
    <t>MUNICIPALIDAD DISTRITAL DE HUAYACUNDO ARMA</t>
  </si>
  <si>
    <t>MUNICIPALIDAD DISTRITAL DE LARAMARCA</t>
  </si>
  <si>
    <t>MUNICIPALIDAD DISTRITAL DE OCOYO</t>
  </si>
  <si>
    <t>MUNICIPALIDAD DISTRITAL DE PILPICHACA</t>
  </si>
  <si>
    <t>MUNICIPALIDAD DISTRITAL DE QUERCO</t>
  </si>
  <si>
    <t>MUNICIPALIDAD DISTRITAL DE QUITO ARMA</t>
  </si>
  <si>
    <t>MUNICIPALIDAD DISTRITAL DE SAN ANTONIO DE CUSICANCHA</t>
  </si>
  <si>
    <t>MUNICIPALIDAD DISTRITAL DE SAN FRANCISCO DE SANGAYAICO</t>
  </si>
  <si>
    <t>MUNICIPALIDAD DISTRITAL SAN ISIDRO</t>
  </si>
  <si>
    <t>MUNICIPALIDAD DISTRITAL DE SANTIAGO DE CHOCORVOS</t>
  </si>
  <si>
    <t>MUNICIPALIDAD DISTRITAL DE SANTIAGO DE QUIRAHUARA</t>
  </si>
  <si>
    <t>MUNICIPALIDAD DISTRITAL DE SANTO DOMINGO DE CAPILLAS</t>
  </si>
  <si>
    <t>MUNICIPALIDAD PROVINCIAL DE TAYACAJA - PAMPAS</t>
  </si>
  <si>
    <t>MUNICIPALIDAD DISTRITAL DE ACOSTAMBO</t>
  </si>
  <si>
    <t>MUNICIPALIDAD DISTRITAL DE ACRAQUIA</t>
  </si>
  <si>
    <t>MUNICIPALIDAD DISTRITAL DE AHUAYCHA</t>
  </si>
  <si>
    <t>MUNICIPALIDAD DISTRITAL DANIEL HERNANDEZ</t>
  </si>
  <si>
    <t>MUNICIPALIDAD DISTRITAL DE HUARIBAMBA</t>
  </si>
  <si>
    <t>MUNICIPALIDAD DISTRITAL DE ÑAHUIMPUQUIO</t>
  </si>
  <si>
    <t>MUNICIPALIDAD DISTRITAL DE PAZOS</t>
  </si>
  <si>
    <t>MUNICIPALIDAD DISTRITAL DE QUISHUAR</t>
  </si>
  <si>
    <t>MUNICIPALIDAD DISTRITAL DE SALCABAMBA</t>
  </si>
  <si>
    <t>MUNICIPALIDAD DISTRITAL DE SALCAHUASI</t>
  </si>
  <si>
    <t>MUNICIPALIDAD DISTRITAL DE SAN MARCOS ROCCHAC</t>
  </si>
  <si>
    <t>MUNICIPALIDAD DISTRITAL DE SURCUBAMBA</t>
  </si>
  <si>
    <t>MUNICIPALIDAD DISTRITAL DE TINTAY PUNCU</t>
  </si>
  <si>
    <t>MUNICIPALIDAD PROVINCIAL DE HUANUCO</t>
  </si>
  <si>
    <t>MUNICIPALIDAD DISTRITAL DE AMARILIS</t>
  </si>
  <si>
    <t>MUNICIPALIDAD DISTRITAL DE CHINCHAO</t>
  </si>
  <si>
    <t>MUNICIPALIDAD DISTRITAL DE CHURUBAMBA</t>
  </si>
  <si>
    <t>MUNICIPALIDAD DISTRITAL DE MARGOS</t>
  </si>
  <si>
    <t>MUNICIPALIDAD DISTRITAL DE QUISQUI</t>
  </si>
  <si>
    <t>MUNICIPALIDAD DISTRITAL DE SAN FRANCISCO DE CAYRAN</t>
  </si>
  <si>
    <t>MUNICIPALIDAD DISTRITAL DE SAN PEDRO DE CHAULAN</t>
  </si>
  <si>
    <t>MUNICIPALIDAD DISTRITAL DE SANTA MARIA DEL VALLE</t>
  </si>
  <si>
    <t>MUNICIPALIDAD DISTRITAL DE YARUMAYO</t>
  </si>
  <si>
    <t>MUNICIPALIDAD DISTRITAL DE PILLCO MARCA</t>
  </si>
  <si>
    <t>MUNICIPALIDAD PROVINCIAL DE AMBO</t>
  </si>
  <si>
    <t>MUNICIPALIDAD DISTRITAL DE CAYNA</t>
  </si>
  <si>
    <t>MUNICIPALIDAD DISTRITAL DE COLPAS</t>
  </si>
  <si>
    <t>MUNICIPALIDAD DISTRITAL DE CONCHAMARCA</t>
  </si>
  <si>
    <t>MUNICIPALIDAD DISTRITAL DE HUACAR</t>
  </si>
  <si>
    <t>MUNICIPALIDAD DISTRITAL DE SAN FRANCISCO</t>
  </si>
  <si>
    <t>MUNICIPALIDAD DISTRITAL DE SAN RAFAEL</t>
  </si>
  <si>
    <t>MUNICIPALIDAD DISTRITAL DE TOMAY KICHWA</t>
  </si>
  <si>
    <t>MUNICIPALIDAD PROVINCIAL DE DOS DE MAYO - LA UNION</t>
  </si>
  <si>
    <t>MUNICIPALIDAD DISTRITAL DE CHUQUIS</t>
  </si>
  <si>
    <t>MUNICIPALIDAD DISTRITAL DE MARIAS</t>
  </si>
  <si>
    <t>MUNICIPALIDAD DISTRITAL DE PACHAS</t>
  </si>
  <si>
    <t>MUNICIPALIDAD DISTRITAL DE QUIVILLA</t>
  </si>
  <si>
    <t>MUNICIPALIDAD DISTRITAL DE RIPAN</t>
  </si>
  <si>
    <t>MUNICIPALIDAD DISTRITAL DE SHUNQUI</t>
  </si>
  <si>
    <t>MUNICIPALIDAD DISTRITAL DE SILLAPATA</t>
  </si>
  <si>
    <t>MUNICIPALIDAD DISTRITAL DE YANAS</t>
  </si>
  <si>
    <t>MUNICIPALIDAD PROVINCIAL DE HUACAYBAMBA</t>
  </si>
  <si>
    <t>MUNICIPALIDAD DISTRITAL DE CANCHABAMBA</t>
  </si>
  <si>
    <t>MUNICIPALIDAD DISTRITAL DE PINRA</t>
  </si>
  <si>
    <t>MUNICIPALIDAD PROVINCIAL DE HUAMALIES - LLATA</t>
  </si>
  <si>
    <t>MUNICIPALIDAD DISTRITAL DE ARANCAY</t>
  </si>
  <si>
    <t>MUNICIPALIDAD DISTRITAL DE CHAVIN DE PARIARCA</t>
  </si>
  <si>
    <t>MUNICIPALIDAD DISTRITAL DE JACAS GRANDE</t>
  </si>
  <si>
    <t>MUNICIPALIDAD DISTRITAL DE JIRCAN</t>
  </si>
  <si>
    <t>MUNICIPALIDAD DISTRITAL DE MONZON</t>
  </si>
  <si>
    <t>MUNICIPALIDAD DISTRITAL DE PUNCHAO</t>
  </si>
  <si>
    <t>MUNICIPALIDAD DISTRITAL DE PUÑOS</t>
  </si>
  <si>
    <t>MUNICIPALIDAD DISTRITAL DE SINGA</t>
  </si>
  <si>
    <t>MUNICIPALIDAD DISTRITAL DE TANTAMAYO</t>
  </si>
  <si>
    <t>MUNICIPALIDAD PROVINCIAL DE LEONCIO PRADO - RUPA RUPA</t>
  </si>
  <si>
    <t>MUNICIPALIDAD DISTRITAL DE DANIEL ALOMIA ROBLES</t>
  </si>
  <si>
    <t>MUNICIPALIDAD DISTRITAL DE HERMILIO VALDIZAN</t>
  </si>
  <si>
    <t>MUNICIPALIDAD DISTRITAL DE CRESPO Y CASTILLO</t>
  </si>
  <si>
    <t>MUNICIPALIDAD DISTRITAL DE LUYANDO</t>
  </si>
  <si>
    <t>MUNICIPALIDAD DISTRITAL DE MARIANO DAMASO BERAUN</t>
  </si>
  <si>
    <t>MUNICIPALIDAD PROVINCIAL DE MARAÑON - HUACRACHUCO</t>
  </si>
  <si>
    <t>MUNICIPALIDAD DISTRITAL DE CHOLON</t>
  </si>
  <si>
    <t>MUNICIPALIDAD DISTRITAL DE SAN BUENAVENTURA</t>
  </si>
  <si>
    <t>MUNICIPALIDAD PROVINCIAL DE PACHITEA - PANAO</t>
  </si>
  <si>
    <t>MUNICIPALIDAD DISTRITAL DE CHAGLLA</t>
  </si>
  <si>
    <t>MUNICIPALIDAD DISTRITAL DE MOLINOS</t>
  </si>
  <si>
    <t>MUNICIPALIDAD DISTRITAL DE UMARI</t>
  </si>
  <si>
    <t>MUNICIPALIDAD PROVINCIAL DE PUERTO INCA</t>
  </si>
  <si>
    <t>MUNICIPALIDAD DISTRITAL DE CODO DE POZUZO</t>
  </si>
  <si>
    <t>MUNICIPALIDAD DISTRITAL DE HONORIA</t>
  </si>
  <si>
    <t>MUNICIPALIDAD DISTRITAL DE TOURNAVISTA</t>
  </si>
  <si>
    <t>MUNICIPALIDAD DISTRITAL DE YUYAPICHIS</t>
  </si>
  <si>
    <t>MUNICIPALIDAD PROVINCIAL DE LAURICOCHA - JESUS</t>
  </si>
  <si>
    <t>MUNICIPALIDAD DISTRITAL DE BAÑOS</t>
  </si>
  <si>
    <t>MUNICIPALIDAD DISTRITAL DE JIVIA</t>
  </si>
  <si>
    <t>MUNICIPALIDAD DISTRITAL DE QUEROPALCA</t>
  </si>
  <si>
    <t>MUNICIPALIDAD DISTRITAL DE RONDOS</t>
  </si>
  <si>
    <t>MUNICIPALIDAD DISTRITAL DE SAN FRANCISCO DE ASIS</t>
  </si>
  <si>
    <t>MUNICIPALIDAD DISTRITAL DE SAN MIGUEL DE CAURI</t>
  </si>
  <si>
    <t>MUNICIPALIDAD PROVINCIAL DE YAROWILCA - CHAVINILLO</t>
  </si>
  <si>
    <t>MUNICIPALIDAD DISTRITAL DE CAHUAC</t>
  </si>
  <si>
    <t>MUNICIPALIDAD DISTRITAL DE CHACABAMBA</t>
  </si>
  <si>
    <t>MUNICIPALIDAD DISTRITAL DE APARICIO POMARES</t>
  </si>
  <si>
    <t>MUNICIPALIDAD DISTRITAL DE JACAS CHICO</t>
  </si>
  <si>
    <t>MUNICIPALIDAD DISTRITAL DE OBAS</t>
  </si>
  <si>
    <t>MUNICIPALIDAD DISTRITAL DE CHORAS</t>
  </si>
  <si>
    <t>MUNICIPALIDAD PROVINCIAL DE ICA</t>
  </si>
  <si>
    <t>MUNICIPALIDAD DISTRITAL DE TINGUIÑA</t>
  </si>
  <si>
    <t>MUNICIPALIDAD DISTRITAL DE LOS AQUIJES</t>
  </si>
  <si>
    <t>MUNICIPALIDAD DISTRITAL DE OCUCAJE</t>
  </si>
  <si>
    <t>MUNICIPALIDAD DISTRITAL DE PACHACUTEC</t>
  </si>
  <si>
    <t>MUNICIPALIDAD DISTRITAL DE PARCONA</t>
  </si>
  <si>
    <t>MUNICIPALIDAD DISTRITAL DE PUEBLO NUEVO</t>
  </si>
  <si>
    <t>MUNICIPALIDAD DISTRITAL DE SALAS</t>
  </si>
  <si>
    <t>MUNICIPALIDAD DISTRITAL DE SAN JOSE DE LOS MOLINOS</t>
  </si>
  <si>
    <t>MUNICIPALIDAD DISTRITAL DE SUBTANJALLA</t>
  </si>
  <si>
    <t>MUNICIPALIDAD DISTRITAL DE TATE</t>
  </si>
  <si>
    <t>MUNICIPALIDAD DISTRITAL DE YAUCA DEL ROSARIO</t>
  </si>
  <si>
    <t>MUNICIPALIDAD PROVINCIAL DE CHINCHA - CHINCHA ALTA</t>
  </si>
  <si>
    <t>MUNICIPALIDAD DISTRITAL DE ALTO LARAN</t>
  </si>
  <si>
    <t>MUNICIPALIDAD DISTRITAL DE CHAVIN</t>
  </si>
  <si>
    <t>MUNICIPALIDAD DISTRITAL DE CHINCHA BAJA</t>
  </si>
  <si>
    <t>MUNICIPALIDAD DISTRITAL DE GROCIO PRADO</t>
  </si>
  <si>
    <t>MUNICIPALIDAD DISTRITAL DE SAN JUAN DE YANAC</t>
  </si>
  <si>
    <t>MUNICIPALIDAD DISTRITAL DE SAN PEDRO DE HUACARPANA</t>
  </si>
  <si>
    <t>MUNICIPALIDAD DISTRITAL DE SUNAMPE</t>
  </si>
  <si>
    <t>MUNICIPALIDAD DISTRITAL DE TAMBO DE MORA</t>
  </si>
  <si>
    <t>MUNICIPALIDAD PROVINCIAL DE NAZCA</t>
  </si>
  <si>
    <t>MUNICIPALIDAD DISTRITAL DE CHANGUILLO</t>
  </si>
  <si>
    <t>MUNICIPALIDAD DISTRITAL DE EL INGENIO</t>
  </si>
  <si>
    <t>MUNICIPALIDAD DISTRITAL DE MARCONA</t>
  </si>
  <si>
    <t>MUNICIPALIDAD PROVINCIAL DE PALPA</t>
  </si>
  <si>
    <t>MUNICIPALIDAD DISTRITAL DE LLIPATA</t>
  </si>
  <si>
    <t>MUNICIPALIDAD DISTRITAL DE TIBILLO</t>
  </si>
  <si>
    <t>MUNICIPALIDAD PROVINCIAL DE PISCO</t>
  </si>
  <si>
    <t>MUNICIPALIDAD DISTRITAL DE HUANCANO</t>
  </si>
  <si>
    <t>MUNICIPALIDAD DISTRITAL DE HUMAY</t>
  </si>
  <si>
    <t>MUNICIPALIDAD DISTRITAL DE PARACAS</t>
  </si>
  <si>
    <t>MUNICIPALIDAD DISTRITAL DE SAN ANDRES</t>
  </si>
  <si>
    <t>MUNICIPALIDAD DISTRITAL DE SAN CLEMENTE</t>
  </si>
  <si>
    <t>MUNICIPALIDAD DISTRITAL DE TUPAC AMARU INCA</t>
  </si>
  <si>
    <t>MUNICIPALIDAD PROVINCIAL DE HUANCAYO</t>
  </si>
  <si>
    <t>MUNICIPALIDAD DISTRITAL DE CARHUACALLANGA</t>
  </si>
  <si>
    <t>MUNICIPALIDAD DISTRITAL DE CHACAPAMPA</t>
  </si>
  <si>
    <t>MUNICIPALIDAD DISTRITAL DE CHICCHE</t>
  </si>
  <si>
    <t>MUNICIPALIDAD DISTRITAL DE CHILCA</t>
  </si>
  <si>
    <t>MUNICIPALIDAD DISTRITAL DE CHONGOS ALTO</t>
  </si>
  <si>
    <t>MUNICIPALIDAD DISTRITAL DE CHUPURO</t>
  </si>
  <si>
    <t>MUNICIPALIDAD DISTRITAL DE CULLHUAS</t>
  </si>
  <si>
    <t>MUNICIPALIDAD DISTRITAL DE EL TAMBO</t>
  </si>
  <si>
    <t>MUNICIPALIDAD DISTRITAL DE HUACRAPUQUIO</t>
  </si>
  <si>
    <t>MUNICIPALIDAD DISTRITAL DE HUALHUAS</t>
  </si>
  <si>
    <t>MUNICIPALIDAD DISTRITAL DE HUANCAN</t>
  </si>
  <si>
    <t>MUNICIPALIDAD DISTRITAL DE HUASICANCHA</t>
  </si>
  <si>
    <t>MUNICIPALIDAD DISTRITAL DE HUAYUCACHI</t>
  </si>
  <si>
    <t>MUNICIPALIDAD DISTRITAL DE INGENIO</t>
  </si>
  <si>
    <t>MUNICIPALIDAD DISTRITAL DE PILCOMAYO</t>
  </si>
  <si>
    <t>MUNICIPALIDAD DISTRITAL DE QUICHUAY</t>
  </si>
  <si>
    <t>MUNICIPALIDAD DISTRITAL DE QUILCAS</t>
  </si>
  <si>
    <t>MUNICIPALIDAD DISTRITAL DE SAN AGUSTIN</t>
  </si>
  <si>
    <t>MUNICIPALIDAD DISTRITAL DE SAN JERONIMO DE TUNAN</t>
  </si>
  <si>
    <t>MUNICIPALIDAD DISTRITAL DE SAÑO</t>
  </si>
  <si>
    <t>MUNICIPALIDAD DISTRITAL DE SAPALLANGA</t>
  </si>
  <si>
    <t>MUNICIPALIDAD DISTRITAL DE SICAYA</t>
  </si>
  <si>
    <t>MUNICIPALIDAD DISTRITAL DE SANTO DOMINGO DE ACOBAMBA</t>
  </si>
  <si>
    <t>MUNICIPALIDAD DISTRITAL DE VIQUES</t>
  </si>
  <si>
    <t>MUNICIPALIDAD PROVINCIAL DE CONCEPCION</t>
  </si>
  <si>
    <t>MUNICIPALIDAD DISTRITAL DE ANDAMARCA</t>
  </si>
  <si>
    <t>MUNICIPALIDAD DISTRITAL DE CHAMBARA</t>
  </si>
  <si>
    <t>MUNICIPALIDAD DISTRITAL DE COMAS</t>
  </si>
  <si>
    <t>MUNICIPALIDAD DISTRITAL DE HEROINAS TOLEDO</t>
  </si>
  <si>
    <t>MUNICIPALIDAD DISTRITAL DE MANZANARES</t>
  </si>
  <si>
    <t>MUNICIPALIDAD DISTRITAL DE MATAHUASI</t>
  </si>
  <si>
    <t>MUNICIPALIDAD DISTRITAL DE MITO</t>
  </si>
  <si>
    <t>MUNICIPALIDAD DISTRITAL DE NUEVE DE JULIO</t>
  </si>
  <si>
    <t>MUNICIPALIDAD DISTRITAL DE ORCOTUNA</t>
  </si>
  <si>
    <t>MUNICIPALIDAD DISTRITAL DE SAN JOSE DE QUERO</t>
  </si>
  <si>
    <t>MUNICIPALIDAD DISTRITAL DE SANTA ROSA DE OCOPA</t>
  </si>
  <si>
    <t>MUNICIPALIDAD PROVINCIAL DE CHANCHAMAYO</t>
  </si>
  <si>
    <t>MUNICIPALIDAD DISTRITAL DE PERENE</t>
  </si>
  <si>
    <t>MUNICIPALIDAD DISTRITAL DE PICHANAQUI</t>
  </si>
  <si>
    <t>MUNICIPALIDAD DISTRITAL DE SAN LUIS DE SHUARO</t>
  </si>
  <si>
    <t>MUNICIPALIDAD DISTRITAL DE SAN RAMON</t>
  </si>
  <si>
    <t>MUNICIPALIDAD DISTRITAL DE VITOC</t>
  </si>
  <si>
    <t>MUNICIPALIDAD PROVINCIAL DE JAUJA</t>
  </si>
  <si>
    <t>MUNICIPALIDAD DISTRITAL DE ACOLLA</t>
  </si>
  <si>
    <t>MUNICIPALIDAD DISTRITAL DE APATA</t>
  </si>
  <si>
    <t>MUNICIPALIDAD DISTRITAL DE ATAURA</t>
  </si>
  <si>
    <t>MUNICIPALIDAD DISTRITAL DE CANCHAYLLO</t>
  </si>
  <si>
    <t>MUNICIPALIDAD DISTRITAL DE CURICACA</t>
  </si>
  <si>
    <t>MUNICIPALIDAD DISTRITAL DE EL MANTARO</t>
  </si>
  <si>
    <t>MUNICIPALIDAD DISTRITAL DE HUAMALI</t>
  </si>
  <si>
    <t>MUNICIPALIDAD DISTRITAL DE HUARIPAMPA</t>
  </si>
  <si>
    <t>MUNICIPALIDAD DISTRITAL DE HUERTAS</t>
  </si>
  <si>
    <t>MUNICIPALIDAD DISTRITAL DE JANJAILLO</t>
  </si>
  <si>
    <t>MUNICIPALIDAD DISTRITAL DE JULCAN</t>
  </si>
  <si>
    <t>MUNICIPALIDAD DISTRITAL DE LEONOR ORDO¥EZ</t>
  </si>
  <si>
    <t>MUNICIPALIDAD DISTRITAL DE LLOCLLAPAMPA</t>
  </si>
  <si>
    <t>MUNICIPALIDAD DISTRITAL DE MARCO</t>
  </si>
  <si>
    <t>MUNICIPALIDAD DISTRITAL DE MASMA</t>
  </si>
  <si>
    <t>MUNICIPALIDAD DISTRITAL DE MASMA CHICCHE</t>
  </si>
  <si>
    <t>MUNICIPALIDAD DISTRITAL DE MONOBAMBA</t>
  </si>
  <si>
    <t>MUNICIPALIDAD DISTRITAL DE MUQUI</t>
  </si>
  <si>
    <t>MUNICIPALIDAD DISTRITAL DE MUQUIYAUYO</t>
  </si>
  <si>
    <t>MUNICIPALIDAD DISTRITAL DE PACA</t>
  </si>
  <si>
    <t>MUNICIPALIDAD DISTRITAL DE PANCAN</t>
  </si>
  <si>
    <t>MUNICIPALIDAD DISTRITAL DE PARCO</t>
  </si>
  <si>
    <t>MUNICIPALIDAD DISTRITAL DE POMACANCHA</t>
  </si>
  <si>
    <t>MUNICIPALIDAD DISTRITAL DE RICRAN</t>
  </si>
  <si>
    <t>MUNICIPALIDAD DISTRITAL DE SAN LORENZO</t>
  </si>
  <si>
    <t>MUNICIPALIDAD DISTRITAL DE SAN PEDRO DE CHUNAN</t>
  </si>
  <si>
    <t>MUNICIPALIDAD DISTRITAL DE SAUSA</t>
  </si>
  <si>
    <t>MUNICIPALIDAD DISTRITAL DE SINCOS</t>
  </si>
  <si>
    <t>MUNICIPALIDAD DISTRITAL DE TUNAN MARCA</t>
  </si>
  <si>
    <t>MUNICIPALIDAD DISTRITAL DE YAUYOS</t>
  </si>
  <si>
    <t>MUNICIPALIDAD PROVINCIAL DE JUNIN</t>
  </si>
  <si>
    <t>MUNICIPALIDAD DISTRITAL DE CARHUAMAYO</t>
  </si>
  <si>
    <t>MUNICIPALIDAD DISTRITAL DE ONDORES</t>
  </si>
  <si>
    <t>MUNICIPALIDAD DISTRITAL DE ULCUMAYO</t>
  </si>
  <si>
    <t>MUNICIPALIDAD PROVINCIAL DE SATIPO</t>
  </si>
  <si>
    <t>MUNICIPALIDAD DISTRITAL DE COVIRIALI</t>
  </si>
  <si>
    <t>MUNICIPALIDAD DISTRITAL DE LLAYLLA</t>
  </si>
  <si>
    <t>MUNICIPALIDAD DISTRITAL DE MAZAMARI</t>
  </si>
  <si>
    <t>MUNICIPALIDAD DISTRITAL DE PAMPA HERMOZA</t>
  </si>
  <si>
    <t>MUNICIPALIDAD DISTRITAL DE PANGOA</t>
  </si>
  <si>
    <t>MUNICIPALIDAD DISTRITAL DE RIO NEGRO</t>
  </si>
  <si>
    <t>MUNICIPALIDAD DISTRITAL DE RIO TAMBO</t>
  </si>
  <si>
    <t>MUNICIPALIDAD PROVINCIAL DE TARMA</t>
  </si>
  <si>
    <t>MUNICIPALIDAD DISTRITAL DE HUARICOLCA</t>
  </si>
  <si>
    <t>MUNICIPALIDAD DISTRITAL DE HUASAHUASI</t>
  </si>
  <si>
    <t>MUNICIPALIDAD DISTRITAL DE LA UNION</t>
  </si>
  <si>
    <t>MUNICIPALIDAD DISTRITAL DE PALCAMAYO</t>
  </si>
  <si>
    <t>MUNICIPALIDAD DISTRITAL DE SAN PEDRO DE CAJAS</t>
  </si>
  <si>
    <t>MUNICIPALIDAD DISTRITAL DE TAPO</t>
  </si>
  <si>
    <t>MUNICIPALIDAD PROVINCIAL DE YAULI - LA OROYA</t>
  </si>
  <si>
    <t>MUNICIPALIDAD DISTRITAL DE CHACAPALPA</t>
  </si>
  <si>
    <t>MUNICIPALIDAD DISTRITAL DE HUAY - HUAY</t>
  </si>
  <si>
    <t>MUNICIPALIDAD DISTRITAL DE MARCAPOMACOCHA</t>
  </si>
  <si>
    <t>MUNICIPALIDAD DISTRITAL DE MOROCOCHA</t>
  </si>
  <si>
    <t>MUNICIPALIDAD DISTRITAL DE SANTA BARBARA DE CARHUACAYAN</t>
  </si>
  <si>
    <t>MUNICIPALIDAD DISTRITAL DE SANTA ROSA DE SACCO</t>
  </si>
  <si>
    <t>MUNICIPALIDAD DISTRITAL DE SUITUCANCHA</t>
  </si>
  <si>
    <t>MUNICIPALIDAD PROVINCIAL DE CHUPACA</t>
  </si>
  <si>
    <t>MUNICIPALIDAD DISTRITAL DE AHUAC</t>
  </si>
  <si>
    <t>MUNICIPALIDAD DISTRITAL DE CHONGOS BAJO</t>
  </si>
  <si>
    <t>MUNICIPALIDAD DISTRITAL DE HUACHAC</t>
  </si>
  <si>
    <t>MUNICIPALIDAD DISTRITAL DE HUAMANCACA CHICO</t>
  </si>
  <si>
    <t>MUNICIPALIDAD DISTRITAL SAN JUAN DE YSCOS</t>
  </si>
  <si>
    <t>MUNICIPALIDAD DISTRITAL DE SAN JUAN DE JARPA</t>
  </si>
  <si>
    <t>MUNICIPALIDAD DISTRITAL DE TRES DE DICIEMBRE</t>
  </si>
  <si>
    <t>MUNICIPALIDAD DISTRITAL DE YANACANCHA</t>
  </si>
  <si>
    <t>MUNICIPALIDAD PROVINCIAL DE TRUJILLO</t>
  </si>
  <si>
    <t>MUNICIPALIDAD DISTRITAL DE EL PORVENIR</t>
  </si>
  <si>
    <t>MUNICIPALIDAD DISTRITAL DE FLORENCIA DE MORA</t>
  </si>
  <si>
    <t>MUNICIPALIDAD DISTRITAL DE HUANCHACO</t>
  </si>
  <si>
    <t>MUNICIPALIDAD DISTRITAL DE LAREDO</t>
  </si>
  <si>
    <t>MUNICIPALIDAD DISTRITAL DE MOCHE</t>
  </si>
  <si>
    <t>MUNICIPALIDAD DISTRITAL DE POROTO</t>
  </si>
  <si>
    <t>MUNICIPALIDAD DISTRITAL DE SALAVERRY</t>
  </si>
  <si>
    <t>MUNICIPALIDAD DISTRITAL DE SIMBAL</t>
  </si>
  <si>
    <t>MUNICIPALIDAD DISTRITAL DE VICTOR LARCO HERRERA</t>
  </si>
  <si>
    <t>MUNICIPALIDAD PROVINCIAL DE ASCOPE</t>
  </si>
  <si>
    <t>MUNICIPALIDAD DISTRITAL DE CHICAMA</t>
  </si>
  <si>
    <t>MUNICIPALIDAD DISTRITAL DE CHOCOPE</t>
  </si>
  <si>
    <t>MUNICIPALIDAD DISTRITAL DE MAGDALENA DE CAO</t>
  </si>
  <si>
    <t>MUNICIPALIDAD DISTRITAL DE PAIJAN</t>
  </si>
  <si>
    <t>MUNICIPALIDAD DISTRITAL DE RAZURI</t>
  </si>
  <si>
    <t>MUNICIPALIDAD DISTRITAL DE SANTIAGO DE CAO</t>
  </si>
  <si>
    <t>MUNICIPALIDAD DISTRITAL DE CASA GRANDE</t>
  </si>
  <si>
    <t>MUNICIPALIDAD PROVINCIAL DE BOLIVAR</t>
  </si>
  <si>
    <t>MUNICIPALIDAD DISTRITAL DE BAMBAMARCA</t>
  </si>
  <si>
    <t>MUNICIPALIDAD DISTRITAL DE CONDORMARCA</t>
  </si>
  <si>
    <t>MUNICIPALIDAD DISTRITAL DE LONGOTEA</t>
  </si>
  <si>
    <t>MUNICIPALIDAD DISTRITAL DE UCHUMARCA</t>
  </si>
  <si>
    <t>MUNICIPALIDAD DISTRITAL DE UCUNCHA</t>
  </si>
  <si>
    <t>MUNICIPALIDAD PROVINCIAL DE CHEPEN</t>
  </si>
  <si>
    <t>MUNICIPALIDAD DISTRITAL DE PACANGA</t>
  </si>
  <si>
    <t>MUNICIPALIDAD PROVINCIAL DE JULCAN</t>
  </si>
  <si>
    <t>MUNICIPALIDAD DISTRITAL DE CALAMARCA</t>
  </si>
  <si>
    <t>MUNICIPALIDAD DISTRITAL DE CARABAMBA</t>
  </si>
  <si>
    <t>MUNICIPALIDAD DISTRITAL DE HUASO</t>
  </si>
  <si>
    <t>MUNICIPALIDAD PROVINCIAL DE OTUZCO</t>
  </si>
  <si>
    <t>MUNICIPALIDAD DISTRITAL DE AGALLPAMPA</t>
  </si>
  <si>
    <t>MUNICIPALIDAD DISTRITAL DE CHARAT</t>
  </si>
  <si>
    <t>MUNICIPALIDAD DISTRITAL DE HUARANCHAL</t>
  </si>
  <si>
    <t>MUNICIPALIDAD DISTRITAL DE LA CUESTA</t>
  </si>
  <si>
    <t>MUNICIPALIDAD DISTRITAL DE MACHE</t>
  </si>
  <si>
    <t>MUNICIPALIDAD DISTRITAL DE PARANDAY</t>
  </si>
  <si>
    <t>MUNICIPALIDAD DISTRITAL DE SALPO</t>
  </si>
  <si>
    <t>MUNICIPALIDAD DISTRITAL DE SINSICAP</t>
  </si>
  <si>
    <t>MUNICIPALIDAD DISTRITAL DE USQUIL</t>
  </si>
  <si>
    <t>MUNICIPALIDAD PROVINCIAL DE PACASMAYO - SAN PEDRO DE LLOC</t>
  </si>
  <si>
    <t>MUNICIPALIDAD DISTRITAL DE GUADALUPE</t>
  </si>
  <si>
    <t>MUNICIPALIDAD DISTRITAL DE JEQUETEPEQUE</t>
  </si>
  <si>
    <t>MUNICIPALIDAD DISTRITAL DE PACASMAYO</t>
  </si>
  <si>
    <t>MUNICIPALIDAD DISTRITAL DE SAN JOSE</t>
  </si>
  <si>
    <t>MUNICIPALIDAD PROVINCIAL DE PATAZ - TAYABAMBA</t>
  </si>
  <si>
    <t>MUNICIPALIDAD DISTRITAL DE BULDIBUYO</t>
  </si>
  <si>
    <t>MUNICIPALIDAD DISTRITAL DE CHILLIA</t>
  </si>
  <si>
    <t>MUNICIPALIDAD DISTRITAL DE HUANCASPATA</t>
  </si>
  <si>
    <t>MUNICIPALIDAD DISTRITAL DE HUAYLILLAS</t>
  </si>
  <si>
    <t>MUNICIPALIDAD DISTRITAL DE HUAYO</t>
  </si>
  <si>
    <t>MUNICIPALIDAD DISTRITAL DE ONGON</t>
  </si>
  <si>
    <t>MUNICIPALIDAD DISTRITAL DE PARCOY</t>
  </si>
  <si>
    <t>MUNICIPALIDAD DISTRITAL DE PATAZ</t>
  </si>
  <si>
    <t>MUNICIPALIDAD DISTRITAL DE PIAS</t>
  </si>
  <si>
    <t>MUNICIPALIDAD DISTRITAL DE SANTIAGO DE CHALLAS</t>
  </si>
  <si>
    <t>MUNICIPALIDAD DISTRITAL DE TAURIJA</t>
  </si>
  <si>
    <t>MUNICIPALIDAD DISTRITAL DE URPAY</t>
  </si>
  <si>
    <t>MUNICIPALIDAD PROVINCIAL DE SANCHEZ CARRION - HUAMACHUCO</t>
  </si>
  <si>
    <t>MUNICIPALIDAD DISTRITAL DE CHUGAY</t>
  </si>
  <si>
    <t>MUNICIPALIDAD DISTRITAL DE COCHORCO</t>
  </si>
  <si>
    <t>MUNICIPALIDAD DISTRITAL DE CURGOS</t>
  </si>
  <si>
    <t>MUNICIPALIDAD DISTRITAL DE MARCABAL</t>
  </si>
  <si>
    <t>MUNICIPALIDAD DISTRITAL DE SANAGORAN</t>
  </si>
  <si>
    <t>MUNICIPALIDAD DISTRITAL DE SARIN</t>
  </si>
  <si>
    <t>MUNICIPALIDAD DISTRITAL DE SARTIMBAMBA</t>
  </si>
  <si>
    <t>MUNICIPALIDAD PROVINCIAL DE SANTIAGO DE CHUCO</t>
  </si>
  <si>
    <t>MUNICIPALIDAD DISTRITAL DE ANGASMARCA</t>
  </si>
  <si>
    <t>MUNICIPALIDAD DISTRITAL DE CACHICADAN</t>
  </si>
  <si>
    <t>MUNICIPALIDAD DISTRITAL DE MOLLEBAMBA</t>
  </si>
  <si>
    <t>MUNICIPALIDAD DISTRITAL DE QUIRUVILCA</t>
  </si>
  <si>
    <t>MUNICIPALIDAD DISTRITAL DE SANTA CRUZ DE CHUCA</t>
  </si>
  <si>
    <t>MUNICIPALIDAD DISTRITAL DE SITABAMBA</t>
  </si>
  <si>
    <t>MUNICIPALIDAD PROVINCIAL DE CASCAS</t>
  </si>
  <si>
    <t>MUNICIPALIDAD DISTRITAL DE MARMOT</t>
  </si>
  <si>
    <t>MUNICIPALIDAD DISTRITAL DE SAYAPULLO</t>
  </si>
  <si>
    <t>MUNICIPALIDAD PROVINCIAL DE VIRU</t>
  </si>
  <si>
    <t>MUNICIPALIDAD DISTRITAL DE CHAO</t>
  </si>
  <si>
    <t>MUNICIPALIDAD DISTRITAL DE GUADALUPITO</t>
  </si>
  <si>
    <t>MUNICIPALIDAD PROVINCIAL DE CHICLAYO</t>
  </si>
  <si>
    <t>MUNICIPALIDAD DISTRITAL DE CHONGOYAPE</t>
  </si>
  <si>
    <t>MUNICIPALIDAD DISTRITAL DE ETEN</t>
  </si>
  <si>
    <t>MUNICIPALIDAD DISTRITAL DE ETEN PUERTO</t>
  </si>
  <si>
    <t>MUNICIPALIDAD DISTRITAL DE JOSE LEONARDO ORTIZ</t>
  </si>
  <si>
    <t>MUNICIPALIDAD DISTRITAL DE LA VICTORIA</t>
  </si>
  <si>
    <t>MUNICIPALIDAD DISTRITAL DE LAGUNAS</t>
  </si>
  <si>
    <t>MUNICIPALIDAD DISTRITAL DE MONSEFU</t>
  </si>
  <si>
    <t>MUNICIPALIDAD DISTRITAL DE NUEVA ARICA</t>
  </si>
  <si>
    <t>MUNICIPALIDAD DISTRITAL DE OYOTUN</t>
  </si>
  <si>
    <t>MUNICIPALIDAD DISTRITAL DE PICSI</t>
  </si>
  <si>
    <t>MUNICIPALIDAD DISTRITAL DE PIMENTEL</t>
  </si>
  <si>
    <t>MUNICIPALIDAD DISTRITAL DE REQUE</t>
  </si>
  <si>
    <t>MUNICIPALIDAD DISTRITAL DE ZAÑA</t>
  </si>
  <si>
    <t>MUNICIPALIDAD DISTRITAL DE CAYALTI</t>
  </si>
  <si>
    <t>MUNICIPALIDAD DISTRITAL DE PATAPO</t>
  </si>
  <si>
    <t>MUNICIPALIDAD DISTRITAL DE POMALCA</t>
  </si>
  <si>
    <t>MUNICIPALIDAD DISTRITAL DE PUCALA</t>
  </si>
  <si>
    <t>MUNICIPALIDAD DISTRITAL DE TUMAN</t>
  </si>
  <si>
    <t>MUNICIPALIDAD PROVINCIAL DE FERREÑAFE</t>
  </si>
  <si>
    <t>MUNICIPALIDAD DISTRITAL DE CAÑARIS</t>
  </si>
  <si>
    <t>MUNICIPALIDAD DISTRITAL DE INCAHUASI</t>
  </si>
  <si>
    <t>MUNICIPALIDAD DISTRITAL DE MANUEL ANTONIO MESONES MURO</t>
  </si>
  <si>
    <t>MUNICIPALIDAD DISTRITAL DE PITIPO</t>
  </si>
  <si>
    <t>MUNICIPALIDAD PROVINCIAL DE LAMBAYEQUE</t>
  </si>
  <si>
    <t>MUNICIPALIDAD DISTRITAL DE CHOCHOPE</t>
  </si>
  <si>
    <t>MUNICIPALIDAD DISTRITAL DE ILLIMO</t>
  </si>
  <si>
    <t>MUNICIPALIDAD DISTRITAL DE JAYANCA</t>
  </si>
  <si>
    <t>MUNICIPALIDAD DISTRITAL DE MOCHUMI</t>
  </si>
  <si>
    <t>MUNICIPALIDAD DISTRITAL DE MORROPE</t>
  </si>
  <si>
    <t>MUNICIPALIDAD DISTRITAL DE MOTUPE</t>
  </si>
  <si>
    <t>MUNICIPALIDAD DISTRITAL DE OLMOS</t>
  </si>
  <si>
    <t>MUNICIPALIDAD DISTRITAL DE PACORA</t>
  </si>
  <si>
    <t>MUNICIPALIDAD DISTRITAL DE TUCUME</t>
  </si>
  <si>
    <t>MUNICIPALIDAD DISTRITAL DE ANCON</t>
  </si>
  <si>
    <t>MUNICIPALIDAD DISTRITAL DE ATE - VITARTE</t>
  </si>
  <si>
    <t>MUNICIPALIDAD DISTRITAL DE BARRANCO</t>
  </si>
  <si>
    <t>MUNICIPALIDAD DISTRITAL DE BREÑA</t>
  </si>
  <si>
    <t>MUNICIPALIDAD DISTRITAL DE CARABAYLLO</t>
  </si>
  <si>
    <t>MUNICIPALIDAD DISTRITAL DE CHACLACAYO</t>
  </si>
  <si>
    <t>MUNICIPALIDAD DISTRITAL DE CHORRILLOS</t>
  </si>
  <si>
    <t>MUNICIPALIDAD DISTRITAL DE CIENEGUILLA</t>
  </si>
  <si>
    <t>MUNICIPALIDAD DISTRITAL DE EL AGUSTINO</t>
  </si>
  <si>
    <t>MUNICIPALIDAD DISTRITAL DE JESUS MARIA</t>
  </si>
  <si>
    <t>MUNICIPALIDAD DISTRITAL DE LA MOLINA</t>
  </si>
  <si>
    <t>MUNICIPALIDAD DISTRITAL DE LINCE</t>
  </si>
  <si>
    <t>MUNICIPALIDAD DISTRITAL DE LURIN</t>
  </si>
  <si>
    <t>MUNICIPALIDAD DISTRITAL DE PACHACAMAC</t>
  </si>
  <si>
    <t>MUNICIPALIDAD DISTRITAL DE PUCUSANA</t>
  </si>
  <si>
    <t>MUNICIPALIDAD DISTRITAL DE PUENTE PIEDRA</t>
  </si>
  <si>
    <t>MUNICIPALIDAD DISTRITAL DE PUNTA HERMOSA</t>
  </si>
  <si>
    <t>MUNICIPALIDAD DISTRITAL DE RIMAC</t>
  </si>
  <si>
    <t>MUNICIPALIDAD DISTRITAL DE SAN BARTOLO</t>
  </si>
  <si>
    <t>MUNICIPALIDAD DISTRITAL DE SAN BORJA</t>
  </si>
  <si>
    <t>MUNICIPALIDAD DISTRITAL DE SAN ISIDRO</t>
  </si>
  <si>
    <t>MUNICIPALIDAD DISTRITAL DE SAN JUAN DE LURIGANCHO</t>
  </si>
  <si>
    <t>MUNICIPALIDAD DISTRITAL DE SAN JUAN DE MIRAFLORES</t>
  </si>
  <si>
    <t>MUNICIPALIDAD DISTRITAL DE SAN MARTIN DE PORRES</t>
  </si>
  <si>
    <t>MUNICIPALIDAD DISTRITAL DE SAN MIGUEL</t>
  </si>
  <si>
    <t>MUNICIPALIDAD DISTRITAL DE SANTA ANITA</t>
  </si>
  <si>
    <t>MUNICIPALIDAD DISTRITAL DE SANTA MARIA DEL MAR</t>
  </si>
  <si>
    <t>MUNICIPALIDAD DISTRITAL DE SANTIAGO DE SURCO</t>
  </si>
  <si>
    <t>MUNICIPALIDAD DISTRITAL DE SURQUILLO</t>
  </si>
  <si>
    <t>MUNICIPALIDAD DISTRITAL DE VILLA EL SALVADOR</t>
  </si>
  <si>
    <t>MUNICIPALIDAD DISTRITAL DE VILLA MARIA DEL TRIUNFO</t>
  </si>
  <si>
    <t>MUNICIPALIDAD PROVINCIAL DE BARRANCA</t>
  </si>
  <si>
    <t>MUNICIPALIDAD DISTRITAL DE PARAMONGA</t>
  </si>
  <si>
    <t>MUNICIPALIDAD DISTRITAL DE PATIVILCA</t>
  </si>
  <si>
    <t>MUNICIPALIDAD DISTRITAL DE SUPE PUEBLO</t>
  </si>
  <si>
    <t>MUNICIPALIDAD DISTRITAL DE SUPE PUERTO</t>
  </si>
  <si>
    <t>MUNICIPALIDAD PROVINCIAL DE CAJATAMBO</t>
  </si>
  <si>
    <t>MUNICIPALIDAD DISTRITAL DE COPA</t>
  </si>
  <si>
    <t>MUNICIPALIDAD DISTRITAL DE GORGOR</t>
  </si>
  <si>
    <t>MUNICIPALIDAD DISTRITAL DE HUANCAPON</t>
  </si>
  <si>
    <t>MUNICIPALIDAD DISTRITAL DE MANAS</t>
  </si>
  <si>
    <t>MUNICIPALIDAD PROVINCIAL DE CANTA</t>
  </si>
  <si>
    <t>MUNICIPALIDAD DISTRITAL DE ARAHUAY</t>
  </si>
  <si>
    <t>MUNICIPALIDAD DISTRITAL DE HUAMANTANGA</t>
  </si>
  <si>
    <t>MUNICIPALIDAD DISTRITAL DE HUAROS</t>
  </si>
  <si>
    <t>MUNICIPALIDAD DISTRITAL DE LACHAQUI</t>
  </si>
  <si>
    <t>MUNICIPALIDAD DISTRITAL DE SANTA ROSA DE QUIVES</t>
  </si>
  <si>
    <t>MUNICIPALIDAD PROVINCIAL DE CAÑETE - SAN VICENTE DE CAÑETE</t>
  </si>
  <si>
    <t>MUNICIPALIDAD DISTRITAL DE ASIA</t>
  </si>
  <si>
    <t>MUNICIPALIDAD DISTRITAL DE CALANGO</t>
  </si>
  <si>
    <t>MUNICIPALIDAD DISTRITAL DE CERRO AZUL</t>
  </si>
  <si>
    <t>MUNICIPALIDAD DISTRITAL DE COAYLLO</t>
  </si>
  <si>
    <t>MUNICIPALIDAD DISTRITAL DE IMPERIAL</t>
  </si>
  <si>
    <t>MUNICIPALIDAD DISTRITAL DE LUNAHUANA</t>
  </si>
  <si>
    <t>MUNICIPALIDAD DISTRITAL DE MALA</t>
  </si>
  <si>
    <t>MUNICIPALIDAD DISTRITAL DE NUEVO IMPERIAL</t>
  </si>
  <si>
    <t>MUNICIPALIDAD DISTRITAL DE PACARAN</t>
  </si>
  <si>
    <t>MUNICIPALIDAD DISTRITAL DE QUILMANA</t>
  </si>
  <si>
    <t>MUNICIPALIDAD DISTRITAL DE SANTA CRUZ DE FLORES</t>
  </si>
  <si>
    <t>MUNICIPALIDAD DISTRITAL DE ZUÑIGA</t>
  </si>
  <si>
    <t>MUNICIPALIDAD PROVINCIAL DE HUARAL</t>
  </si>
  <si>
    <t>MUNICIPALIDAD DISTRITAL DE ATAVILLOS ALTO</t>
  </si>
  <si>
    <t>MUNICIPALIDAD DISTRITAL DE ATAVILLOS BAJO</t>
  </si>
  <si>
    <t>MUNICIPALIDAD DISTRITAL DE AUCALLAMA</t>
  </si>
  <si>
    <t>MUNICIPALIDAD DISTRITAL DE IHUARI</t>
  </si>
  <si>
    <t>MUNICIPALIDAD DISTRITAL DE LAMPIAN</t>
  </si>
  <si>
    <t>MUNICIPALIDAD DISTRITAL DE PACARAOS</t>
  </si>
  <si>
    <t>MUNICIPALIDAD DISTRITAL DE SAN MIGUEL DE ACOS</t>
  </si>
  <si>
    <t>MUNICIPALIDAD DISTRITAL DE SANTA CRUZ DE ANDAMARCA</t>
  </si>
  <si>
    <t>MUNICIPALIDAD DISTRITAL DE SUMBILCA</t>
  </si>
  <si>
    <t>MUNICIPALIDAD DISTRITAL VEINTISIETE DE NOVIEMBRE</t>
  </si>
  <si>
    <t>MUNICIPALIDAD PROVINCIAL DE HUAROCHIRI - MATUCANA</t>
  </si>
  <si>
    <t>MUNICIPALIDAD DISTRITAL DE ANTIOQUIA</t>
  </si>
  <si>
    <t>MUNICIPALIDAD DISTRITAL DE CALLAHUANCA</t>
  </si>
  <si>
    <t>MUNICIPALIDAD DISTRITAL DE CARAMPOMA</t>
  </si>
  <si>
    <t>MUNICIPALIDAD DISTRITAL DE CHICLA</t>
  </si>
  <si>
    <t>MUNICIPALIDAD DISTRITAL DE HUACHUPAMPA</t>
  </si>
  <si>
    <t>MUNICIPALIDAD DISTRITAL DE HUANZA</t>
  </si>
  <si>
    <t>MUNICIPALIDAD DISTRITAL DE HUAROCHIRI</t>
  </si>
  <si>
    <t>MUNICIPALIDAD DISTRITAL DE LAHUAYTAMBO</t>
  </si>
  <si>
    <t>MUNICIPALIDAD DISTRITAL DE LARAOS</t>
  </si>
  <si>
    <t>MUNICIPALIDAD DISTRITAL DE MARIATANA</t>
  </si>
  <si>
    <t>MUNICIPALIDAD DISTRITAL DE RICARDO PALMA</t>
  </si>
  <si>
    <t>MUNICIPALIDAD DISTRITAL DE SAN ANDRES DE TUPICOCHA</t>
  </si>
  <si>
    <t>MUNICIPALIDAD DISTRITAL DE SAN BARTOLOME</t>
  </si>
  <si>
    <t>MUNICIPALIDAD DISTRITAL DE SAN DAMIAN</t>
  </si>
  <si>
    <t>MUNICIPALIDAD DISTRITAL DE SAN JUAN DE IRIS</t>
  </si>
  <si>
    <t>MUNICIPALIDAD DISTRITAL DE SAN JUAN DE TANTARANCHE</t>
  </si>
  <si>
    <t>MUNICIPALIDAD DISTRITAL DE SAN LORENZO DE QUINTI</t>
  </si>
  <si>
    <t>MUNICIPALIDAD DISTRITAL DE SAN MATEO</t>
  </si>
  <si>
    <t>MUNICIPALIDAD DISTRITAL DE CASTA</t>
  </si>
  <si>
    <t>MUNICIPALIDAD DISTRITAL DE SAN PEDRO DE HUANCAYRE</t>
  </si>
  <si>
    <t>MUNICIPALIDAD DISTRITAL DE SANGALLAYA</t>
  </si>
  <si>
    <t>MUNICIPALIDAD DISTRITAL DE SANTA CRUZ DE COCACHACRA</t>
  </si>
  <si>
    <t>MUNICIPALIDAD DISTRITAL DE SANTA EULALIA</t>
  </si>
  <si>
    <t>MUNICIPALIDAD DISTRITAL DE SANTIAGO DE ANCHUCAYA</t>
  </si>
  <si>
    <t>MUNICIPALIDAD DISTRITAL DE SANTIAGO DE TUNA</t>
  </si>
  <si>
    <t>MUNICIPALIDAD DISTRITAL DE SANTO DOMINGO DE LOS OLLEROS</t>
  </si>
  <si>
    <t>MUNICIPALIDAD DISTRITAL DE SURCO</t>
  </si>
  <si>
    <t>MUNICIPALIDAD DISTRITAL DE AMBAR</t>
  </si>
  <si>
    <t>MUNICIPALIDAD DISTRITAL DE CALETA DE CARQUIN</t>
  </si>
  <si>
    <t>MUNICIPALIDAD DISTRITAL DE CHECRAS</t>
  </si>
  <si>
    <t>MUNICIPALIDAD DISTRITAL DE HUALMAY</t>
  </si>
  <si>
    <t>MUNICIPALIDAD DISTRITAL DE HUAURA</t>
  </si>
  <si>
    <t>MUNICIPALIDAD DISTRITAL DE PACCHO</t>
  </si>
  <si>
    <t>MUNICIPALIDAD DISTRITAL DE SANTA LEONOR</t>
  </si>
  <si>
    <t>MUNICIPALIDAD DISTRITAL DE SANTA MARIA</t>
  </si>
  <si>
    <t>MUNICIPALIDAD DISTRITAL DE SAYAN</t>
  </si>
  <si>
    <t>MUNICIPALIDAD DISTRITAL DE VEGUETA</t>
  </si>
  <si>
    <t>MUNICIPALIDAD PROVINCIAL DE OYON</t>
  </si>
  <si>
    <t>MUNICIPALIDAD DISTRITAL DE ANDAJES</t>
  </si>
  <si>
    <t>MUNICIPALIDAD DISTRITAL DE CAUJUL</t>
  </si>
  <si>
    <t>MUNICIPALIDAD DISTRITAL DE COCHAMARCA</t>
  </si>
  <si>
    <t>MUNICIPALIDAD DISTRITAL DE NAVAN</t>
  </si>
  <si>
    <t>MUNICIPALIDAD DISTRITAL DE PACHANGARA</t>
  </si>
  <si>
    <t>MUNICIPALIDAD DISTRITAL DE ALIS</t>
  </si>
  <si>
    <t>MUNICIPALIDAD DISTRITAL DE AYAUCA</t>
  </si>
  <si>
    <t>MUNICIPALIDAD DISTRITAL DE AYAVIRI</t>
  </si>
  <si>
    <t>MUNICIPALIDAD DISTRITAL DE CARANIA</t>
  </si>
  <si>
    <t>MUNICIPALIDAD DISTRITAL DE CATAHUASI</t>
  </si>
  <si>
    <t>MUNICIPALIDAD DISTRITAL DE CHOCOS</t>
  </si>
  <si>
    <t>MUNICIPALIDAD DISTRITAL DE HONGOS</t>
  </si>
  <si>
    <t>MUNICIPALIDAD DISTRITAL DE HUAMPARA</t>
  </si>
  <si>
    <t>MUNICIPALIDAD DISTRITAL DE HUANCAYA</t>
  </si>
  <si>
    <t>MUNICIPALIDAD DISTRITAL DE HUANGASCAR</t>
  </si>
  <si>
    <t>MUNICIPALIDAD DISTRITAL DE HUANTAN</t>
  </si>
  <si>
    <t>MUNICIPALIDAD DISTRITAL DE HUAÑEC</t>
  </si>
  <si>
    <t>MUNICIPALIDAD DISTRITAL DE LINCHA</t>
  </si>
  <si>
    <t>MUNICIPALIDAD DISTRITAL DE MADEAN</t>
  </si>
  <si>
    <t>MUNICIPALIDAD DISTRITAL DE OMAS</t>
  </si>
  <si>
    <t>MUNICIPALIDAD DISTRITAL DE PUTINZA</t>
  </si>
  <si>
    <t>MUNICIPALIDAD DISTRITAL DE QUINCHES</t>
  </si>
  <si>
    <t>MUNICIPALIDAD DISTRITAL DE QUINOCAY</t>
  </si>
  <si>
    <t>MUNICIPALIDAD DISTRITAL DE SAN JOAQUIN</t>
  </si>
  <si>
    <t>MUNICIPALIDAD DISTRITAL DE SAN PEDRO DE PILAS</t>
  </si>
  <si>
    <t>MUNICIPALIDAD DISTRITAL DE TANTA</t>
  </si>
  <si>
    <t>MUNICIPALIDAD DISTRITAL DE TAURIPAMPA</t>
  </si>
  <si>
    <t>MUNICIPALIDAD DISTRITAL DE TOMAS</t>
  </si>
  <si>
    <t>MUNICIPALIDAD DISTRITAL DE TUPE</t>
  </si>
  <si>
    <t>MUNICIPALIDAD DISTRITAL DE VIÑAC</t>
  </si>
  <si>
    <t>MUNICIPALIDAD DISTRITAL DE VITIS</t>
  </si>
  <si>
    <t>MUNICIPALIDAD PROVINCIAL DE MAYNAS - IQUITOS</t>
  </si>
  <si>
    <t>MUNICIPALIDAD DISTRITAL DE ALTO NANAY</t>
  </si>
  <si>
    <t>MUNICIPALIDAD DISTRITAL DE FERNANDO LORES</t>
  </si>
  <si>
    <t>MUNICIPALIDAD DISTRITAL DE INDIANA</t>
  </si>
  <si>
    <t>MUNICIPALIDAD DISTRITAL DE LAS AMAZONAS</t>
  </si>
  <si>
    <t>MUNICIPALIDAD DISTRITAL DE MAZAN</t>
  </si>
  <si>
    <t>MUNICIPALIDAD DISTRITAL DE NAPO</t>
  </si>
  <si>
    <t>MUNICIPALIDAD DISTRITAL DE PUNCHANA</t>
  </si>
  <si>
    <t>MUNICIPALIDAD DISTRITAL DE TORRES CAUSANA</t>
  </si>
  <si>
    <t>MUNICIPALIDAD PROVINCIAL DEL ALTO AMAZONAS - YURIMAGUAS</t>
  </si>
  <si>
    <t>MUNICIPALIDAD DISTRITAL DE BALSAPUERTO</t>
  </si>
  <si>
    <t>MUNICIPALIDAD DISTRITAL DE JEBEROS</t>
  </si>
  <si>
    <t>MUNICIPALIDAD DISTRITAL LAGUNAS</t>
  </si>
  <si>
    <t>MUNICIPALIDAD DISTRITAL DE TENIENTE CESAR LOPEZ ROJAS</t>
  </si>
  <si>
    <t>MUNICIPALIDAD PROVINCIAL DE LORETO - NAUTA</t>
  </si>
  <si>
    <t>MUNICIPALIDAD DISTRITAL DE PARINARI</t>
  </si>
  <si>
    <t>MUNICIPALIDAD DISTRITAL DE TIGRE</t>
  </si>
  <si>
    <t>MUNICIPALIDAD DISTRITAL DE TROMPETEROS</t>
  </si>
  <si>
    <t>MUNICIPALIDAD DISTRITAL DE URARINAS</t>
  </si>
  <si>
    <t>MUNICIPALIDAD PROVINCIAL DE MARISCAL RAMON CASTILLA</t>
  </si>
  <si>
    <t>MUNICIPALIDAD DISTRITAL PEVAS</t>
  </si>
  <si>
    <t>MUNICIPALIDAD DISTRITAL DE YAVARI</t>
  </si>
  <si>
    <t>MUNICIPALIDAD PROVINCIAL DE REQUENA</t>
  </si>
  <si>
    <t>MUNICIPALIDAD DISTRITAL DE ALTO TAPICHE</t>
  </si>
  <si>
    <t>MUNICIPALIDAD DISTRITAL DE CAPELO</t>
  </si>
  <si>
    <t>MUNICIPALIDAD DISTRITAL DE EMILIO SAN MARTIN</t>
  </si>
  <si>
    <t>MUNICIPALIDAD DISTRITAL DE MAQUIA</t>
  </si>
  <si>
    <t>MUNICIPALIDAD DISTRITAL DE PUINAHUA</t>
  </si>
  <si>
    <t>MUNICIPALIDAD DISTRITAL DE SAPUENA</t>
  </si>
  <si>
    <t>MUNICIPALIDAD DISTRITAL DE SOPLIN</t>
  </si>
  <si>
    <t>MUNICIPALIDAD DISTRITAL DE TAPICHE</t>
  </si>
  <si>
    <t>MUNICIPALIDAD DISTRITAL DE JENARO HERRERA</t>
  </si>
  <si>
    <t>MUNICIPALIDAD DISTRITAL DE YAQUERANA</t>
  </si>
  <si>
    <t>MUNICIPALIDAD PROVINCIAL DE UCAYALI - CONTAMANA</t>
  </si>
  <si>
    <t>MUNICIPALIDAD DISTRITAL DE INAHUAYA</t>
  </si>
  <si>
    <t>MUNICIPALIDAD DISTRITAL DE PADRE MARQUEZ</t>
  </si>
  <si>
    <t>MUNICIPALIDAD DISTRITAL DE SARAYACU</t>
  </si>
  <si>
    <t>MUNICIPALIDAD DISTRITAL DE VARGAS GUERRA</t>
  </si>
  <si>
    <t>MUNICIPALIDAD PROVINCIAL DATEM DEL MARAÑON</t>
  </si>
  <si>
    <t>MUNICIPALIDAD DISTRITAL DE CAHUAPANAS</t>
  </si>
  <si>
    <t>MUNICIPALIDAD DISTRITAL DE MANSERICHE</t>
  </si>
  <si>
    <t>MUNICIPALIDAD DISTRITAL DE MORONA</t>
  </si>
  <si>
    <t>MUNICIPALIDAD DISTRITAL DE PASTAZA</t>
  </si>
  <si>
    <t>MUNICIPALIDAD DISTRITAL DE ANDOAS</t>
  </si>
  <si>
    <t>MUNICIPALIDAD PROVINCIAL DE PUTUMAYO</t>
  </si>
  <si>
    <t>MUNICIPALIDAD DISTRITAL DE TENIENTE MANUEL CLAVERO</t>
  </si>
  <si>
    <t>MUNICIPALIDAD PROVINCIAL DE TAMBOPATA</t>
  </si>
  <si>
    <t>MUNICIPALIDAD DISTRITAL DE INAMBARI</t>
  </si>
  <si>
    <t>MUNICIPALIDAD DISTRITAL DE LAS PIEDRAS</t>
  </si>
  <si>
    <t>MUNICIPALIDAD DISTRITAL DE LABERINTO</t>
  </si>
  <si>
    <t>MUNICIPALIDAD PROVINCIAL DE MANU</t>
  </si>
  <si>
    <t>MUNICIPALIDAD DISTRITAL DE FITZCARRALD</t>
  </si>
  <si>
    <t>MUNICIPALIDAD DISTRITAL DE MADRE DE DIOS</t>
  </si>
  <si>
    <t>MUNICIPALIDAD DISTRITAL DE HUEPETUHE</t>
  </si>
  <si>
    <t>MUNICIPALIDAD PROVINCIAL DE TAHUAMANU - IÑAPARI</t>
  </si>
  <si>
    <t>MUNICIPALIDAD DISTRITAL DE IBERIA</t>
  </si>
  <si>
    <t>MUNICIPALIDAD DISTRITAL DE TAHUAMANU</t>
  </si>
  <si>
    <t>MUNICIPALIDAD PROVINCIAL DE MARISCAL NIETO - MOQUEGUA</t>
  </si>
  <si>
    <t>MUNICIPALIDAD DISTRITAL DE CARUMAS</t>
  </si>
  <si>
    <t>MUNICIPALIDAD DISTRITAL DE CUCHUMBAYA</t>
  </si>
  <si>
    <t>MUNICIPALIDAD DISTRITAL DE SAMEGUA</t>
  </si>
  <si>
    <t>MUNICIPALIDAD DISTRITAL DE TORATA</t>
  </si>
  <si>
    <t>MUNICIPALIDAD PROVINCIAL DE SANCHEZ CERRO - OMATE</t>
  </si>
  <si>
    <t>MUNICIPALIDAD DISTRITAL DE CHOJATA</t>
  </si>
  <si>
    <t>MUNICIPALIDAD DISTRITAL DE COALAQUE</t>
  </si>
  <si>
    <t>MUNICIPALIDAD DISTRITAL DE ICHUÑA</t>
  </si>
  <si>
    <t>MUNICIPALIDAD DISTRITAL DE LA CAPILLA</t>
  </si>
  <si>
    <t>MUNICIPALIDAD DISTRITAL DE LLOQUE</t>
  </si>
  <si>
    <t>MUNICIPALIDAD DISTRITAL DE MATALAQUE</t>
  </si>
  <si>
    <t>MUNICIPALIDAD DISTRITAL DE PUQUINA</t>
  </si>
  <si>
    <t>MUNICIPALIDAD DISTRITAL DE QUINISTAQUILLAS</t>
  </si>
  <si>
    <t>MUNICIPALIDAD DISTRITAL DE UBINAS</t>
  </si>
  <si>
    <t>MUNICIPALIDAD DISTRITAL DE YUNGA</t>
  </si>
  <si>
    <t>MUNICIPALIDAD PROVINCIAL DE ILO</t>
  </si>
  <si>
    <t>MUNICIPALIDAD DISTRITAL DE EL ALGARROBAL</t>
  </si>
  <si>
    <t>MUNICIPALIDAD DISTRITAL DE PACOCHA</t>
  </si>
  <si>
    <t>MUNICIPALIDAD PROVINCIAL DE PASCO - CHAPIMARCA</t>
  </si>
  <si>
    <t>MUNICIPALIDAD DISTRITAL DE HUACHON</t>
  </si>
  <si>
    <t>MUNICIPALIDAD DISTRITAL DE HUARIACA</t>
  </si>
  <si>
    <t>MUNICIPALIDAD DISTRITAL DE HUAYLLAY</t>
  </si>
  <si>
    <t>MUNICIPALIDAD DISTRITAL DE NINACACA</t>
  </si>
  <si>
    <t>MUNICIPALIDAD DISTRITAL DE PALLANCHACRA</t>
  </si>
  <si>
    <t>MUNICIPALIDAD DISTRITAL DE PAUCARTAMBO</t>
  </si>
  <si>
    <t>MUNICIPALIDAD DISTRITAL DE SAN FRANCISCO DE ASIS DE YARUSYACAN</t>
  </si>
  <si>
    <t>MUNICIPALIDAD DISTRITAL DE SIMON BOLIVAR</t>
  </si>
  <si>
    <t>MUNICIPALIDAD DISTRITAL DE TICLACAYAN</t>
  </si>
  <si>
    <t>MUNICIPALIDAD DISTRITAL DE TINYAHUARCO</t>
  </si>
  <si>
    <t>MUNICIPALIDAD DISTRITAL DE VICCO</t>
  </si>
  <si>
    <t>MUNICIPALIDAD PROVINCIAL DE DANIEL CARRION - YANAHUANCA</t>
  </si>
  <si>
    <t>MUNICIPALIDAD DISTRITAL DE CHACAYAN</t>
  </si>
  <si>
    <t>MUNICIPALIDAD DISTRITAL DE GOYLLARISQUIZGA</t>
  </si>
  <si>
    <t>MUNICIPALIDAD DISTRITAL DE PAUCAR</t>
  </si>
  <si>
    <t>MUNICIPALIDAD DISTRITAL DE SAN PEDRO DE PILLAO</t>
  </si>
  <si>
    <t>MUNICIPALIDAD DISTRITAL DE SANTA ANA DE TUSI</t>
  </si>
  <si>
    <t>MUNICIPALIDAD DISTRITAL DE TAPUC</t>
  </si>
  <si>
    <t>MUNICIPALIDAD PROVINCIAL DE OXAPAMPA</t>
  </si>
  <si>
    <t>MUNICIPALIDAD DISTRITAL DE CHONTABAMBA</t>
  </si>
  <si>
    <t>MUNICIPALIDAD DISTRITAL DE HUANCABAMBA</t>
  </si>
  <si>
    <t>MUNICIPALIDAD DISTRITAL DE PALCAZU</t>
  </si>
  <si>
    <t>MUNICIPALIDAD DISTRITAL DE POZUZO</t>
  </si>
  <si>
    <t>MUNICIPALIDAD DISTRITAL DE PUERTO BERMUDEZ</t>
  </si>
  <si>
    <t>MUNICIPALIDAD DISTRITAL DE VILLA RICA</t>
  </si>
  <si>
    <t>MUNICIPALIDAD PROVINCIAL DE PIURA</t>
  </si>
  <si>
    <t>MUNICIPALIDAD DISTRITAL DE CASTILLA</t>
  </si>
  <si>
    <t>MUNICIPALIDAD DISTRITAL DE CATACAOS</t>
  </si>
  <si>
    <t>MUNICIPALIDAD DISTRITAL DE CURA MORI</t>
  </si>
  <si>
    <t>MUNICIPALIDAD DISTRITAL DE EL TALLAN</t>
  </si>
  <si>
    <t>MUNICIPALIDAD DISTRITAL DE LA ARENA</t>
  </si>
  <si>
    <t>MUNICIPALIDAD DISTRITAL DE LAS LOMAS</t>
  </si>
  <si>
    <t>MUNICIPALIDAD DISTRITAL DE TAMBO GRANDE</t>
  </si>
  <si>
    <t>MUNICIPALIDAD PROVINCIAL DE AYABACA</t>
  </si>
  <si>
    <t>MUNICIPALIDAD DISTRITAL DE FRIAS</t>
  </si>
  <si>
    <t>MUNICIPALIDAD DISTRITAL DE JILILI</t>
  </si>
  <si>
    <t>MUNICIPALIDAD DISTRITAL DE MONTERO</t>
  </si>
  <si>
    <t>MUNICIPALIDAD DISTRITAL DE PACAIPAMPA</t>
  </si>
  <si>
    <t>MUNICIPALIDAD DISTRITAL DE PAIMAS</t>
  </si>
  <si>
    <t>MUNICIPALIDAD DISTRITAL DE SAPILLICA</t>
  </si>
  <si>
    <t>MUNICIPALIDAD DISTRITAL DE SICCHEZ</t>
  </si>
  <si>
    <t>MUNICIPALIDAD DISTRITAL DE SUYO</t>
  </si>
  <si>
    <t>MUNICIPALIDAD PROVINCIAL DE HUANCABAMBA</t>
  </si>
  <si>
    <t>MUNICIPALIDAD DISTRITAL DE CANCHAQUE</t>
  </si>
  <si>
    <t>MUNICIPALIDAD DISTRITAL DE EL CARMEN DE LA FRONTERA</t>
  </si>
  <si>
    <t>MUNICIPALIDAD DISTRITAL DE HUARMACA</t>
  </si>
  <si>
    <t>MUNICIPALIDAD DISTRITAL DE LALAQUIZ</t>
  </si>
  <si>
    <t>MUNICIPALIDAD DISTRITAL DE SAN MIGUEL DE EL FAIQUE</t>
  </si>
  <si>
    <t>MUNICIPALIDAD DISTRITAL DE SONDOR</t>
  </si>
  <si>
    <t>MUNICIPALIDAD DISTRITAL DE SONDORILLO</t>
  </si>
  <si>
    <t>MUNICIPALIDAD PROVINCIAL DE MORROPON - CHULUCANAS</t>
  </si>
  <si>
    <t>MUNICIPALIDAD DISTRITAL DE BUENOS AIRES</t>
  </si>
  <si>
    <t>MUNICIPALIDAD DISTRITAL DE CHALACO</t>
  </si>
  <si>
    <t>MUNICIPALIDAD DISTRITAL DE LA MATANZA</t>
  </si>
  <si>
    <t>MUNICIPALIDAD DISTRITAL DE MORROPON</t>
  </si>
  <si>
    <t>MUNICIPALIDAD DISTRITAL DE SALITRAL</t>
  </si>
  <si>
    <t>MUNICIPALIDAD DISTRITAL DE SAN JUAN DE BIGOTE</t>
  </si>
  <si>
    <t>MUNICIPALIDAD DISTRITAL DE SANTA CATALINA DE MOSSA</t>
  </si>
  <si>
    <t>MUNICIPALIDAD DISTRITAL DE SANTO DOMINGO</t>
  </si>
  <si>
    <t>MUNICIPALIDAD DISTRITAL DE YAMANGO</t>
  </si>
  <si>
    <t>MUNICIPALIDAD PROVINCIAL DE PAITA</t>
  </si>
  <si>
    <t>MUNICIPALIDAD DISTRITAL DE AMOTAPE</t>
  </si>
  <si>
    <t>MUNICIPALIDAD DISTRITAL DE ARENAL</t>
  </si>
  <si>
    <t>MUNICIPALIDAD DISTRITAL DE COLAN</t>
  </si>
  <si>
    <t>MUNICIPALIDAD DISTRITAL DE LA HUACA</t>
  </si>
  <si>
    <t>MUNICIPALIDAD DISTRITAL DE TAMARINDO</t>
  </si>
  <si>
    <t>MUNICIPALIDAD DISTRITAL DE VICHAYAL</t>
  </si>
  <si>
    <t>MUNICIPALIDAD PROVINCIAL DE SULLANA</t>
  </si>
  <si>
    <t>MUNICIPALIDAD DISTRITAL DE IGNACIO ESCUDERO</t>
  </si>
  <si>
    <t>MUNICIPALIDAD DISTRITAL DE LANCONES</t>
  </si>
  <si>
    <t>MUNICIPALIDAD DISTRITAL DE MARCAVELICA</t>
  </si>
  <si>
    <t>MUNICIPALIDAD DISTRITAL DE MIGUEL CHECA</t>
  </si>
  <si>
    <t>MUNICIPALIDAD DISTRITAL DE QUERECOTILLO</t>
  </si>
  <si>
    <t>MUNICIPALIDAD PROVINCIAL DE TALARA - PARIÑAS</t>
  </si>
  <si>
    <t>MUNICIPALIDAD DISTRITAL DE EL ALTO</t>
  </si>
  <si>
    <t>MUNICIPALIDAD DISTRITAL DE LA BREA</t>
  </si>
  <si>
    <t>MUNICIPALIDAD DISTRITAL DE LOBITOS</t>
  </si>
  <si>
    <t>MUNICIPALIDAD DISTRITAL DE LOS ORGANOS</t>
  </si>
  <si>
    <t>MUNICIPALIDAD DISTRITAL DE MANCORA</t>
  </si>
  <si>
    <t>MUNICIPALIDAD PROVINCIAL DE SECHURA</t>
  </si>
  <si>
    <t>MUNICIPALIDAD DISTRITAL DE BELLAVISTA DE LA UNION</t>
  </si>
  <si>
    <t>MUNICIPALIDAD DISTRITAL DE BERNAL</t>
  </si>
  <si>
    <t>MUNICIPALIDAD DISTRITAL DE CRISTO NOS VALGA</t>
  </si>
  <si>
    <t>MUNICIPALIDAD DISTRITAL DE VICE</t>
  </si>
  <si>
    <t>MUNICIPALIDAD DISTRITAL DE RINCONADA LLICUAR</t>
  </si>
  <si>
    <t>MUNICIPALIDAD PROVINCIAL DE PUNO</t>
  </si>
  <si>
    <t>MUNICIPALIDAD DISTRITAL DE ACORA</t>
  </si>
  <si>
    <t>MUNICIPALIDAD DISTRITAL DE AMANTANI</t>
  </si>
  <si>
    <t>MUNICIPALIDAD DISTRITAL DE ATUNCOLLA</t>
  </si>
  <si>
    <t>MUNICIPALIDAD DISTRITAL DE CAPACHICA</t>
  </si>
  <si>
    <t>MUNICIPALIDAD DISTRITAL DE CHUCUITO</t>
  </si>
  <si>
    <t>MUNICIPALIDAD DISTRITAL DE COATA</t>
  </si>
  <si>
    <t>MUNICIPALIDAD DISTRITAL DE MAÑAZO</t>
  </si>
  <si>
    <t>MUNICIPALIDAD DISTRITAL DE PAUCARCOLLA</t>
  </si>
  <si>
    <t>MUNICIPALIDAD DISTRITAL DE PICHACANI</t>
  </si>
  <si>
    <t>MUNICIPALIDAD DISTRITAL DE PLATERIA</t>
  </si>
  <si>
    <t>MUNICIPALIDAD DISTRITAL DE TIQUILLACA</t>
  </si>
  <si>
    <t>MUNICIPALIDAD DISTRITAL DE VILQUE</t>
  </si>
  <si>
    <t>MUNICIPALIDAD PROVINCIAL DE AZANGARO</t>
  </si>
  <si>
    <t>MUNICIPALIDAD DISTRITAL DE ACHAYA</t>
  </si>
  <si>
    <t>MUNICIPALIDAD DISTRITAL DE ARAPA</t>
  </si>
  <si>
    <t>MUNICIPALIDAD DISTRITAL DE ASILLO</t>
  </si>
  <si>
    <t>MUNICIPALIDAD DISTRITAL DE CAMINACA</t>
  </si>
  <si>
    <t>MUNICIPALIDAD DISTRITAL DE CHUPA</t>
  </si>
  <si>
    <t>MUNICIPALIDAD DISTRITAL DE JOSE DOMINGO CHOQUEHUANCA</t>
  </si>
  <si>
    <t>MUNICIPALIDAD DISTRITAL DE MUÑANI</t>
  </si>
  <si>
    <t>MUNICIPALIDAD DISTRITAL DE POTONI</t>
  </si>
  <si>
    <t>MUNICIPALIDAD DISTRITAL DE SAMAN</t>
  </si>
  <si>
    <t>MUNICIPALIDAD DISTRITAL DE SAN ANTON</t>
  </si>
  <si>
    <t>MUNICIPALIDAD DISTRITAL DE SAN JUAN DE SALINAS</t>
  </si>
  <si>
    <t>MUNICIPALIDAD DISTRITAL DE SANTIAGO DE PUPUJA</t>
  </si>
  <si>
    <t>MUNICIPALIDAD DISTRITAL DE TIRAPATA</t>
  </si>
  <si>
    <t>MUNICIPALIDAD PROVINCIAL DE CARABAYA - MACUSANI</t>
  </si>
  <si>
    <t>MUNICIPALIDAD DISTRITAL DE AJOYANI</t>
  </si>
  <si>
    <t>MUNICIPALIDAD DISTRITAL DE AYAPATA</t>
  </si>
  <si>
    <t>MUNICIPALIDAD DISTRITAL DE COASA</t>
  </si>
  <si>
    <t>MUNICIPALIDAD DISTRITAL DE CORANI</t>
  </si>
  <si>
    <t>MUNICIPALIDAD DISTRITAL DE CRUCERO</t>
  </si>
  <si>
    <t>MUNICIPALIDAD DISTRITAL DE ITUATA</t>
  </si>
  <si>
    <t>MUNICIPALIDAD DISTRITAL DE OLLACHEA</t>
  </si>
  <si>
    <t>MUNICIPALIDAD DISTRITAL DE SAN GABAN</t>
  </si>
  <si>
    <t>MUNICIPALIDAD DISTRITAL DE USICAYOS</t>
  </si>
  <si>
    <t>MUNICIPALIDAD PROVINCIAL DE CHUCUITO - JULI</t>
  </si>
  <si>
    <t>MUNICIPALIDAD DISTRITAL DE DESAGUADERO</t>
  </si>
  <si>
    <t>MUNICIPALIDAD DISTRITAL DE HUACULLANI</t>
  </si>
  <si>
    <t>MUNICIPALIDAD DISTRITAL DE KELLUYO</t>
  </si>
  <si>
    <t>MUNICIPALIDAD DISTRITAL DE PISACOMA</t>
  </si>
  <si>
    <t>MUNICIPALIDAD DISTRITAL DE POMATA</t>
  </si>
  <si>
    <t>MUNICIPALIDAD DISTRITAL DE ZEPITA</t>
  </si>
  <si>
    <t>MUNICIPALIDAD PROVINCIAL EL COLLAO</t>
  </si>
  <si>
    <t>MUNICIPALIDAD DISTRITAL DE CAPASO</t>
  </si>
  <si>
    <t>MUNICIPALIDAD DISTRITAL DE PILCUYO</t>
  </si>
  <si>
    <t>MUNICIPALIDAD DISTRITAL DE CONDURIRI</t>
  </si>
  <si>
    <t>MUNICIPALIDAD PROVINCIAL DE HUANCANE</t>
  </si>
  <si>
    <t>MUNICIPALIDAD DISTRITAL DE COJATA</t>
  </si>
  <si>
    <t>MUNICIPALIDAD DISTRITAL DE HUATASANI</t>
  </si>
  <si>
    <t>MUNICIPALIDAD DISTRITAL DE INCHUPALLA</t>
  </si>
  <si>
    <t>MUNICIPALIDAD DISTRITAL DE PUSI</t>
  </si>
  <si>
    <t>MUNICIPALIDAD DISTRITAL DE ROSASPATA</t>
  </si>
  <si>
    <t>MUNICIPALIDAD DISTRITAL DE TARACO</t>
  </si>
  <si>
    <t>MUNICIPALIDAD DISTRITAL DE VILQUE CHICO</t>
  </si>
  <si>
    <t>MUNICIPALIDAD PROVINCIAL DE LAMPA</t>
  </si>
  <si>
    <t>MUNICIPALIDAD DISTRITAL DE CABANILLA</t>
  </si>
  <si>
    <t>MUNICIPALIDAD DISTRITAL DE CALAPUJA</t>
  </si>
  <si>
    <t>MUNICIPALIDAD DISTRITAL DE NICASIO</t>
  </si>
  <si>
    <t>MUNICIPALIDAD DISTRITAL DE OCUVIRI</t>
  </si>
  <si>
    <t>MUNICIPALIDAD DISTRITAL DE PARATIA</t>
  </si>
  <si>
    <t>MUNICIPALIDAD DISTRITAL DE VILAVILA</t>
  </si>
  <si>
    <t>MUNICIPALIDAD PROVINCIAL DE MELGAR - AYAVIRI</t>
  </si>
  <si>
    <t>MUNICIPALIDAD DISTRITAL DE ANTAUTA</t>
  </si>
  <si>
    <t>MUNICIPALIDAD DISTRITAL DE CUPI</t>
  </si>
  <si>
    <t>MUNICIPALIDAD DISTRITAL DE LLALLI</t>
  </si>
  <si>
    <t>MUNICIPALIDAD DISTRITAL DE MACARI</t>
  </si>
  <si>
    <t>MUNICIPALIDAD DISTRITAL DE NUÑOA</t>
  </si>
  <si>
    <t>MUNICIPALIDAD DISTRITAL DE ORURILLO</t>
  </si>
  <si>
    <t>MUNICIPALIDAD DISTRITAL DE UMACHIRI</t>
  </si>
  <si>
    <t>MUNICIPALIDAD PROVINCIAL DE MOHO</t>
  </si>
  <si>
    <t>MUNICIPALIDAD DISTRITAL DE CONIMA</t>
  </si>
  <si>
    <t>MUNICIPALIDAD DISTRITAL DE HUAYRAPATA</t>
  </si>
  <si>
    <t>MUNICIPALIDAD DISTRITAL DE TILALI</t>
  </si>
  <si>
    <t>MUNICIPALIDAD PROVINCIAL DE SAN ANTONIO DE PUTINA</t>
  </si>
  <si>
    <t>MUNICIPALIDAD DISTRITAL DE ANANEA</t>
  </si>
  <si>
    <t>MUNICIPALIDAD DISTRITAL DE PEDRO VILCA APAZA</t>
  </si>
  <si>
    <t>MUNICIPALIDAD DISTRITAL DE QUILCAPUNCU</t>
  </si>
  <si>
    <t>MUNICIPALIDAD DISTRITAL DE SINA</t>
  </si>
  <si>
    <t>MUNICIPALIDAD PROVINCIAL DE SAN ROMAN - JULIACA</t>
  </si>
  <si>
    <t>MUNICIPALIDAD DISTRITAL DE CABANILLAS</t>
  </si>
  <si>
    <t>MUNICIPALIDAD DISTRITAL DE CARACOTO</t>
  </si>
  <si>
    <t>MUNICIPALIDAD PROVINCIAL DE SANDIA</t>
  </si>
  <si>
    <t>MUNICIPALIDAD DISTRITAL DE CUYOCUYO</t>
  </si>
  <si>
    <t>MUNICIPALIDAD DISTRITAL DE LIMBANI</t>
  </si>
  <si>
    <t>MUNICIPALIDAD DISTRITAL DE PATAMBUCO</t>
  </si>
  <si>
    <t>MUNICIPALIDAD DISTRITAL DE PHARA</t>
  </si>
  <si>
    <t>MUNICIPALIDAD DISTRITAL DE QUIACA</t>
  </si>
  <si>
    <t>MUNICIPALIDAD DISTRITAL DE SAN JUAN DEL ORO</t>
  </si>
  <si>
    <t>MUNICIPALIDAD DISTRITAL DE YANAHUAYA</t>
  </si>
  <si>
    <t>MUNICIPALIDAD DISTRITAL DE ALTO INAMBARI</t>
  </si>
  <si>
    <t>MUNICIPALIDAD DISTRITAL DE SAN PEDRO DE PUTINA PUNCO</t>
  </si>
  <si>
    <t>MUNICIPALIDAD PROVINCIAL DE YUNGUYO</t>
  </si>
  <si>
    <t>MUNICIPALIDAD DISTRITAL DE ANAPIA</t>
  </si>
  <si>
    <t>MUNICIPALIDAD DISTRITAL DE COPANI</t>
  </si>
  <si>
    <t>MUNICIPALIDAD DISTRITAL DE CUTURAPI</t>
  </si>
  <si>
    <t>MUNICIPALIDAD DISTRITAL DE OLLARAYA</t>
  </si>
  <si>
    <t>MUNICIPALIDAD DISTRITAL DE TINICACHI</t>
  </si>
  <si>
    <t>MUNICIPALIDAD DISTRITAL DE UNICACHI</t>
  </si>
  <si>
    <t>MUNICIPALIDAD PROVINCIAL DE MOYOBAMBA</t>
  </si>
  <si>
    <t>MUNICIPALIDAD DISTRITAL DE CALZADA</t>
  </si>
  <si>
    <t>MUNICIPALIDAD DISTRITAL DE HABANA</t>
  </si>
  <si>
    <t>MUNICIPALIDAD DISTRITAL DE JEPELACIO</t>
  </si>
  <si>
    <t>MUNICIPALIDAD DISTRITAL DE SORITOR</t>
  </si>
  <si>
    <t>MUNICIPALIDAD DISTRITAL DE YANTALO</t>
  </si>
  <si>
    <t>MUNICIPALIDAD PROVINCIAL DE BELLAVISTA</t>
  </si>
  <si>
    <t>MUNICIPALIDAD DISTRITAL DE ALTO BIAVO</t>
  </si>
  <si>
    <t>MUNICIPALIDAD DISTRITAL DE BAJO BIAVO</t>
  </si>
  <si>
    <t>MUNICIPALIDAD DISTRITAL DE HUALLAGA</t>
  </si>
  <si>
    <t>MUNICIPALIDAD PROVINCIAL EL DORADO</t>
  </si>
  <si>
    <t>MUNICIPALIDAD DISTRITAL DE AGUA BLANCA</t>
  </si>
  <si>
    <t>MUNICIPALIDAD DISTRITAL DE SAN MARTIN</t>
  </si>
  <si>
    <t>MUNICIPALIDAD DISTRITAL DE SHATOJA</t>
  </si>
  <si>
    <t>MUNICIPALIDAD PROVINCIAL DE HUALLAGA - SAPOSOA</t>
  </si>
  <si>
    <t>MUNICIPALIDAD DISTRITAL DE ALTO SAPOSOA</t>
  </si>
  <si>
    <t>MUNICIPALIDAD DISTRITAL DE EL ESLABON</t>
  </si>
  <si>
    <t>MUNICIPALIDAD DISTRITAL DE PISCOYACU</t>
  </si>
  <si>
    <t>MUNICIPALIDAD DISTRITAL DE SACANCHE</t>
  </si>
  <si>
    <t>MUNICIPALIDAD DISTRITAL DE TINGO DE SAPOSOA</t>
  </si>
  <si>
    <t>MUNICIPALIDAD PROVINCIAL DE LAMAS</t>
  </si>
  <si>
    <t>MUNICIPALIDAD DISTRITAL DE ALONSO DE ALVARADO</t>
  </si>
  <si>
    <t>MUNICIPALIDAD DISTRITAL DE BARRANQUITA</t>
  </si>
  <si>
    <t>MUNICIPALIDAD DISTRITAL DE CAYNARACHI</t>
  </si>
  <si>
    <t>MUNICIPALIDAD DISTRITAL DE CUÑUMBUQUI</t>
  </si>
  <si>
    <t>MUNICIPALIDAD DISTRITAL DE PINTO RECODO</t>
  </si>
  <si>
    <t>MUNICIPALIDAD DISTRITAL DE RUMISAPA</t>
  </si>
  <si>
    <t>MUNICIPALIDAD DISTRITAL DE SAN ROQUE DE CUMBAZA</t>
  </si>
  <si>
    <t>MUNICIPALIDAD DISTRITAL DE SHANAO</t>
  </si>
  <si>
    <t>MUNICIPALIDAD DISTRITAL DE TABALOSOS</t>
  </si>
  <si>
    <t>MUNICIPALIDAD DISTRITAL DE ZAPATERO</t>
  </si>
  <si>
    <t>MUNICIPALIDAD PROVINCIAL DE MARISCAL CACERES - JUANJUI</t>
  </si>
  <si>
    <t>MUNICIPALIDAD DISTRITAL DE CAMPANILLA</t>
  </si>
  <si>
    <t>MUNICIPALIDAD DISTRITAL DE HUICUNGO</t>
  </si>
  <si>
    <t>MUNICIPALIDAD DISTRITAL DE PACHIZA</t>
  </si>
  <si>
    <t>MUNICIPALIDAD DISTRITAL DE PAJARILLO</t>
  </si>
  <si>
    <t>MUNICIPALIDAD PROVINCIAL DE PICOTA</t>
  </si>
  <si>
    <t>MUNICIPALIDAD DISTRITAL DE CASPISAPA</t>
  </si>
  <si>
    <t>MUNICIPALIDAD DISTRITAL DE PILLUANA</t>
  </si>
  <si>
    <t>MUNICIPALIDAD DISTRITAL DE PUCACACA</t>
  </si>
  <si>
    <t>MUNICIPALIDAD DISTRITAL DE SAN HILARION</t>
  </si>
  <si>
    <t>MUNICIPALIDAD DISTRITAL DE SHAMBOYACU</t>
  </si>
  <si>
    <t>MUNICIPALIDAD DISTRITAL DE TINGO DE PONASA</t>
  </si>
  <si>
    <t>MUNICIPALIDAD DISTRITAL DE TRES UNIDOS</t>
  </si>
  <si>
    <t>MUNICIPALIDAD PROVINCIAL DE RIOJA</t>
  </si>
  <si>
    <t>MUNICIPALIDAD DISTRITAL DE AWAJUN</t>
  </si>
  <si>
    <t>MUNICIPALIDAD DISTRITAL DE ELIAS SOPLIN VARGAS</t>
  </si>
  <si>
    <t>MUNICIPALIDAD DISTRITAL DE NUEVA CAJAMARCA</t>
  </si>
  <si>
    <t>MUNICIPALIDAD DISTRITAL DE PARDO MIGUEL</t>
  </si>
  <si>
    <t>MUNICIPALIDAD DISTRITAL DE POSIC</t>
  </si>
  <si>
    <t>MUNICIPALIDAD DISTRITAL DE SAN FERNANDO</t>
  </si>
  <si>
    <t>MUNICIPALIDAD DISTRITAL DE YORONGOS</t>
  </si>
  <si>
    <t>MUNICIPALIDAD DISTRITAL DE YURACYACU</t>
  </si>
  <si>
    <t>MUNICIPALIDAD PROVINCIAL DE SAN MARTIN - TARAPOTO</t>
  </si>
  <si>
    <t>MUNICIPALIDAD DISTRITAL DE ALBERTO LEVEAU</t>
  </si>
  <si>
    <t>MUNICIPALIDAD DISTRITAL DE CACATACHI</t>
  </si>
  <si>
    <t>MUNICIPALIDAD DISTRITAL DE CHAZUTA</t>
  </si>
  <si>
    <t>MUNICIPALIDAD DISTRITAL DE CHIPURANA</t>
  </si>
  <si>
    <t>MUNICIPALIDAD DISTRITAL DE HUIMBAYOC</t>
  </si>
  <si>
    <t>MUNICIPALIDAD DISTRITAL DE JUAN GUERRA</t>
  </si>
  <si>
    <t>MUNICIPALIDAD DISTRITAL DE LA BANDA DE SHILCAYO</t>
  </si>
  <si>
    <t>MUNICIPALIDAD DISTRITAL DE MORALES</t>
  </si>
  <si>
    <t>MUNICIPALIDAD DISTRITAL DE PAPAPLAYA</t>
  </si>
  <si>
    <t>MUNICIPALIDAD DISTRITAL DE SAUCE</t>
  </si>
  <si>
    <t>MUNICIPALIDAD DISTRITAL DE SHAPAJA</t>
  </si>
  <si>
    <t>MUNICIPALIDAD PROVINCIAL DE TOCACHE</t>
  </si>
  <si>
    <t>MUNICIPALIDAD DISTRITAL DE NUEVO PROGRESO</t>
  </si>
  <si>
    <t>MUNICIPALIDAD DISTRITAL DE POLVORA</t>
  </si>
  <si>
    <t>MUNICIPALIDAD DISTRITAL DE SHUNTE</t>
  </si>
  <si>
    <t>MUNICIPALIDAD DISTRITAL DE UCHIZA</t>
  </si>
  <si>
    <t>MUNICIPALIDAD PROVINCIAL DE TACNA</t>
  </si>
  <si>
    <t>MUNICIPALIDAD DISTRITAL DE ALTO DE LA ALIANZA</t>
  </si>
  <si>
    <t>MUNICIPALIDAD DISTRITAL DE CALANA</t>
  </si>
  <si>
    <t>MUNICIPALIDAD DISTRITAL DE CIUDAD NUEVA</t>
  </si>
  <si>
    <t>MUNICIPALIDAD DISTRITAL DE INCLAN</t>
  </si>
  <si>
    <t>MUNICIPALIDAD DISTRITAL DE PACHIA</t>
  </si>
  <si>
    <t>MUNICIPALIDAD DISTRITAL DE POCOLLAY</t>
  </si>
  <si>
    <t>MUNICIPALIDAD DISTRITAL DE SAMA</t>
  </si>
  <si>
    <t>MUNICIPALIDAD DISTRITAL DE CORONEL GREGORIO ALBARRACIN LANCHIPA</t>
  </si>
  <si>
    <t>MUNICIPALIDAD PROVINCIAL DE CANDARAVE</t>
  </si>
  <si>
    <t>MUNICIPALIDAD DISTRITAL DE CAIRANI</t>
  </si>
  <si>
    <t>MUNICIPALIDAD DISTRITAL DE CAMILACA</t>
  </si>
  <si>
    <t>MUNICIPALIDAD DISTRITAL DE CURIBAYA</t>
  </si>
  <si>
    <t>MUNICIPALIDAD DISTRITAL DE QUILAHUANI</t>
  </si>
  <si>
    <t>MUNICIPALIDAD PROVINCIAL DE JORGE BASADRE - LOCUMBA</t>
  </si>
  <si>
    <t>MUNICIPALIDAD DISTRITAL DE ILABAYA</t>
  </si>
  <si>
    <t>MUNICIPALIDAD DISTRITAL DE ITE</t>
  </si>
  <si>
    <t>MUNICIPALIDAD PROVINCIAL DE TARATA</t>
  </si>
  <si>
    <t>MUNICIPALIDAD DISTRITAL DE HEROES ALBARRACIN-CHUCATAMANI</t>
  </si>
  <si>
    <t>MUNICIPALIDAD DISTRITAL DE ESTIQUE PUEBLO</t>
  </si>
  <si>
    <t>MUNICIPALIDAD DISTRITAL DE ESTIQUE PAMPA</t>
  </si>
  <si>
    <t>MUNICIPALIDAD DISTRITAL DE SITAJARA</t>
  </si>
  <si>
    <t>MUNICIPALIDAD DISTRITAL DE SUSAPAYA</t>
  </si>
  <si>
    <t>MUNICIPALIDAD DISTRITAL DE TARUCACHI</t>
  </si>
  <si>
    <t>MUNICIPALIDAD DISTRITAL DE TICACO</t>
  </si>
  <si>
    <t>MUNICIPALIDAD PROVINCIAL DE TUMBES</t>
  </si>
  <si>
    <t>MUNICIPALIDAD DISTRITAL DE CORRALES</t>
  </si>
  <si>
    <t>MUNICIPALIDAD DISTRITAL DE LA CRUZ</t>
  </si>
  <si>
    <t>MUNICIPALIDAD DISTRITAL DE PAMPAS DE HOSPITAL</t>
  </si>
  <si>
    <t>MUNICIPALIDAD DISTRITAL DE SAN JACINTO</t>
  </si>
  <si>
    <t>MUNICIPALIDAD DISTRITAL SAN JUAN DE LA VIRGEN</t>
  </si>
  <si>
    <t>MUNICIPALIDAD PROVINCIAL DE CONTRALMIRANTE VILLAR</t>
  </si>
  <si>
    <t>MUNICIPALIDAD DISTRITAL DE CASITAS</t>
  </si>
  <si>
    <t>MUNICIPALIDAD DISTRITAL DE CANOAS DE PUNTA SAL</t>
  </si>
  <si>
    <t>MUNICIPALIDAD PROVINCIAL DE ZARUMILLA</t>
  </si>
  <si>
    <t>MUNICIPALIDAD DISTRITAL DE AGUAS VERDES</t>
  </si>
  <si>
    <t>MUNICIPALIDAD DISTRITAL DE MATAPALO</t>
  </si>
  <si>
    <t>MUNICIPALIDAD DISTRITAL DE PAPAYAL</t>
  </si>
  <si>
    <t>MUNICIPALIDAD PROVINCIAL DE CORONEL PORTILLO</t>
  </si>
  <si>
    <t>MUNICIPALIDAD DISTRITAL DE CAMPOVERDE</t>
  </si>
  <si>
    <t>MUNICIPALIDAD DISTRITAL DE IPARIA</t>
  </si>
  <si>
    <t>MUNICIPALIDAD DISTRITAL DE MASISEA</t>
  </si>
  <si>
    <t>MUNICIPALIDAD DISTRITAL DE YARINACOCHA</t>
  </si>
  <si>
    <t>MUNICIPALIDAD DISTRITAL DE NUEVA REQUENA</t>
  </si>
  <si>
    <t>MUNICIPALIDAD DISTRITAL DE MANANTAY</t>
  </si>
  <si>
    <t>MUNICIPALIDAD PROVINCIAL DE ATALAYA - RAYMONDI</t>
  </si>
  <si>
    <t>MUNICIPALIDAD DISTRITAL DE SEPAHUA</t>
  </si>
  <si>
    <t>MUNICIPALIDAD DISTRITAL DE TAHUANIA</t>
  </si>
  <si>
    <t>MUNICIPALIDAD DISTRITAL DE YURUA</t>
  </si>
  <si>
    <t>MUNICIPALIDAD PROVINCIAL DE PADRE ABAD - AGUAITIA</t>
  </si>
  <si>
    <t>MUNICIPALIDAD DISTRITAL DE IRAZOLA</t>
  </si>
  <si>
    <t>MUNICIPALIDAD DISTRITAL DE CURIMANA</t>
  </si>
  <si>
    <t>MUNICIPALIDAD PROVINCIAL DE PURUS</t>
  </si>
  <si>
    <t>MUNICIPALIDAD DISTRITAL SAMUGARI</t>
  </si>
  <si>
    <t>MUNICIPALIDAD DISTRITAL DE COSME</t>
  </si>
  <si>
    <t>MUNICIPALIDAD DISTRITAL DE YACUS</t>
  </si>
  <si>
    <t>MUNICIPALIDAD DISTRITAL CONSTITUCION</t>
  </si>
  <si>
    <t>MUNICIPALIDAD DISTRITAL 26 DE OCTUBRE</t>
  </si>
  <si>
    <t xml:space="preserve">MUNICIPALIDAD DISTRITAL NESHUYA </t>
  </si>
  <si>
    <t>MUNICIPALIDAD DISTRITAL DE UCHURACCAY</t>
  </si>
  <si>
    <t>MUNICIPALIDAD DISTRITAL SAN PABLO DE PILLAO</t>
  </si>
  <si>
    <t>MUNICIPALIDAD DISTRITAL DE ROSA PANDURO</t>
  </si>
  <si>
    <t>MUNICIPALIDAD DISTRITAL ANDAYMARCA</t>
  </si>
  <si>
    <t>MUNICIPALIDAD DISTRITAL ALEXANDER VON HUMBOLDT</t>
  </si>
  <si>
    <t>MUNICIPALIDAD DISTRITAL VIZCATÁN DEL ENE</t>
  </si>
  <si>
    <t>MUNICIPALIDAD DISTRITAL DE CHANKAS</t>
  </si>
  <si>
    <t>MUNICIPALIDAD DISTRITAL DE YAGUAS</t>
  </si>
  <si>
    <t>MUNICIPALIDAD DISTRITAL QUICHUAS</t>
  </si>
  <si>
    <t>MUNICIPALIDAD DISTRITAL LA MORADA</t>
  </si>
  <si>
    <t>MUNICIPALIDAD DISTRITAL DE ORONCCOY</t>
  </si>
  <si>
    <t>MUNICIPALIDAD DISTRITAL SANTA ROSA DE ALTO YANAJANCA</t>
  </si>
  <si>
    <t>MUNICIPALIDAD DISTRITAL DE ANDRES AVELINO CACERES DORREGAY</t>
  </si>
  <si>
    <t>MUNICIPALIDAD DISTRITAL DEL PORVENIR</t>
  </si>
  <si>
    <t>MUNICIPALIDAD DISTRITAL DE SANTIAGO DE TUCUMA</t>
  </si>
  <si>
    <t>MUNICIPALIDAD DISTRITAL DE ROBLE</t>
  </si>
  <si>
    <t>MUNICIPALIDAD DISTRITAL DE CHACA</t>
  </si>
  <si>
    <t>MUNICIPALIDAD DISTRITAL DE ROCCHACC</t>
  </si>
  <si>
    <t>MUNICIPALIDAD DISTRITAL DE ANCHIHUAY</t>
  </si>
  <si>
    <t>MUNICIPALIDAD DISTRITAL JOSE MARIA ARGUEDAS</t>
  </si>
  <si>
    <t>MUNICIPALIDAD DISTRITAL DE PICHOS</t>
  </si>
  <si>
    <t>MUNICIPALIDAD DISTRITAL PUCAYACU</t>
  </si>
  <si>
    <t>MUNICIPALIDAD DISTRITAL PUCACOLPA</t>
  </si>
  <si>
    <t>MUNICIPALIDAD DISTRITAL CASTILLO GRANDE</t>
  </si>
  <si>
    <t>MUNICIPALIDAD DISTRITAL DE VILLA VIRGEN</t>
  </si>
  <si>
    <t>MUNICIPALIDAD DISTRITAL VILLA KINTIARINA</t>
  </si>
  <si>
    <t>MUNICIPALIDAD DISTRITAL DE INKAWASI</t>
  </si>
  <si>
    <t>MUNICIPALIDAD DISTRITAL DE MI PERU</t>
  </si>
  <si>
    <t>MUNICIPALIDAD DISTRITAL LA YARADA LOS PALOS</t>
  </si>
  <si>
    <t>MUNICIPALIDAD DISTRITAL DE CANAYRE</t>
  </si>
  <si>
    <t>MUNICIPALIDAD DISTRITAL DE MEGANTONI</t>
  </si>
  <si>
    <t>Espacio 
Total</t>
  </si>
  <si>
    <t>Espacio Total</t>
  </si>
  <si>
    <t>SDT/Prom. ICT</t>
  </si>
  <si>
    <t>}</t>
  </si>
  <si>
    <t>Porcentaje</t>
  </si>
  <si>
    <t>MUNICIPALIDAD METROPOLITANA DE LIMA</t>
  </si>
  <si>
    <t>Cumple
R2</t>
  </si>
  <si>
    <r>
      <t xml:space="preserve">Saldo de Deuda Total </t>
    </r>
    <r>
      <rPr>
        <b/>
        <vertAlign val="superscript"/>
        <sz val="10"/>
        <color indexed="64"/>
        <rFont val="Arial"/>
        <family val="2"/>
      </rPr>
      <t>1/</t>
    </r>
  </si>
  <si>
    <t>150101 : MUNICIPALIDAD METROPOLITANA DE LIMA</t>
  </si>
  <si>
    <t>R1: Regla Fiscal del Saldo de Deuda Total</t>
  </si>
  <si>
    <t>MUNICIPALIDAD DISTRITAL DE SANTO DOMINGO DE ANDA</t>
  </si>
  <si>
    <r>
      <t xml:space="preserve">Saldo de Deuda Total </t>
    </r>
    <r>
      <rPr>
        <b/>
        <vertAlign val="superscript"/>
        <sz val="11"/>
        <color indexed="8"/>
        <rFont val="Calibri"/>
        <family val="2"/>
      </rPr>
      <t>2/</t>
    </r>
  </si>
  <si>
    <t>Gobierno Regional</t>
  </si>
  <si>
    <t>MUNICIPALIDAD DISTRITAL DE MAGDALENA DEL MAR</t>
  </si>
  <si>
    <t>MUNICIPALIDAD DISTRITAL DE PUNTA NEGRA</t>
  </si>
  <si>
    <t>MUNICIPALIDAD DISTRITAL DE LANGA</t>
  </si>
  <si>
    <t>MUNICIPALIDAD DISTRITAL DE SAN MATEO DE OTAO</t>
  </si>
  <si>
    <t>MUNICIPALIDAD DISTRITAL DE AZANGARO</t>
  </si>
  <si>
    <t>MUNICIPALIDAD DISTRITAL DE CACRA</t>
  </si>
  <si>
    <t>MUNICIPALIDAD PROVINCIAL DE YAUYOS</t>
  </si>
  <si>
    <t>MUNICIPALIDAD DISTRITAL DE COLONIA</t>
  </si>
  <si>
    <t>090724</t>
  </si>
  <si>
    <t>030612</t>
  </si>
  <si>
    <t>050413</t>
  </si>
  <si>
    <t>050512</t>
  </si>
  <si>
    <t>050513</t>
  </si>
  <si>
    <t>050514</t>
  </si>
  <si>
    <t>050515</t>
  </si>
  <si>
    <t>080915</t>
  </si>
  <si>
    <t>080916</t>
  </si>
  <si>
    <t>080917</t>
  </si>
  <si>
    <t>080918</t>
  </si>
  <si>
    <t>090725</t>
  </si>
  <si>
    <t>180107</t>
  </si>
  <si>
    <t>221006</t>
  </si>
  <si>
    <t>250306</t>
  </si>
  <si>
    <t>250307</t>
  </si>
  <si>
    <t>MUNICIPALIDAD DISTRITAL DE LAMBRA</t>
  </si>
  <si>
    <t>MUNICIPALIDAD DISTRITAL DE AHUAYRO</t>
  </si>
  <si>
    <t>MUNICIPALIDAD DISTRITAL DE PUTIS</t>
  </si>
  <si>
    <t>MUNICIPALIDAD DISTRITAL DE UNIÓN PROGRESO</t>
  </si>
  <si>
    <t>MUNICIPALIDAD DISTRITAL DE RIO MAGDALENA</t>
  </si>
  <si>
    <t>MUNICIPALIDAD DISTRITAL DE PATIBAMBA</t>
  </si>
  <si>
    <t>MUNICIPALIDAD DISTRITAL DE KUMPIRUSHIATO</t>
  </si>
  <si>
    <t>MUNICIPALIDAD DISTRITAL DE CIELO PUNCO</t>
  </si>
  <si>
    <t xml:space="preserve">MUNICIPALIDAD DISTRITAL DE MANITEA </t>
  </si>
  <si>
    <t>MUNICIPALIDAD DISTRITAL DE UNION ASHANINKA</t>
  </si>
  <si>
    <t>MUNICIPALIDAD DISTRITAL DE HUIPOCA</t>
  </si>
  <si>
    <t>MUNICIPALIDAD DISTRITAL DE BOQUERON</t>
  </si>
  <si>
    <t>030612 : MD DE AHUAYRO</t>
  </si>
  <si>
    <t>050413 : MD DE PUTIS</t>
  </si>
  <si>
    <t>050512 : MD DE UNIÓN PROGRESO</t>
  </si>
  <si>
    <t>050513 : MD DE RIO MAGDALENA</t>
  </si>
  <si>
    <t>050514 : MD DE NINABAMBA</t>
  </si>
  <si>
    <t>050515 : MD DE PATIBAMBA</t>
  </si>
  <si>
    <t>080915 : MD DE KUMPIRUSHIATO</t>
  </si>
  <si>
    <t>080916 : MD DE CIELO PUNCO</t>
  </si>
  <si>
    <t xml:space="preserve">080917 : MD DE MANITEA </t>
  </si>
  <si>
    <t>080918 : MD DE UNION ASHANINKA</t>
  </si>
  <si>
    <t>090724 : MD DE LAMBRA</t>
  </si>
  <si>
    <t>090725 : MD DE COCHABAMBA</t>
  </si>
  <si>
    <t>180107 : MD DE SAN ANTONIO</t>
  </si>
  <si>
    <t>221006 : MD DE SANTA LUCIA</t>
  </si>
  <si>
    <t>250306 : MD DE HUIPOCA</t>
  </si>
  <si>
    <t>250307 : MD DE BOQUERON</t>
  </si>
  <si>
    <t>MD DE AHUAYRO</t>
  </si>
  <si>
    <t>MD DE PUTIS</t>
  </si>
  <si>
    <t>MD DE UNIÓN PROGRESO</t>
  </si>
  <si>
    <t>MD DE RIO MAGDALENA</t>
  </si>
  <si>
    <t>MD DE PATIBAMBA</t>
  </si>
  <si>
    <t>MD DE KUMPIRUSHIATO</t>
  </si>
  <si>
    <t>MD DE CIELO PUNCO</t>
  </si>
  <si>
    <t xml:space="preserve">MD DE MANITEA </t>
  </si>
  <si>
    <t>MD DE UNION ASHANINKA</t>
  </si>
  <si>
    <t>MD DE LAMBRA</t>
  </si>
  <si>
    <t>MD DE HUIPOCA</t>
  </si>
  <si>
    <t>MD DE BOQUERON</t>
  </si>
  <si>
    <t>MUNICIPALIDAD DISTRITAL DE HUANAHUARA</t>
  </si>
  <si>
    <t>Fuente: SICON-MEF, SIAF-MEF, SUNAT, SBS y AFP.</t>
  </si>
  <si>
    <r>
      <t xml:space="preserve">SDT/ICT Prom ó 
SDT/ Lím Ley N° 29230 ó 
SDT/ ICT   </t>
    </r>
    <r>
      <rPr>
        <b/>
        <vertAlign val="superscript"/>
        <sz val="8"/>
        <rFont val="Arial"/>
        <family val="2"/>
      </rPr>
      <t>4/</t>
    </r>
    <r>
      <rPr>
        <b/>
        <sz val="8"/>
        <rFont val="Arial"/>
        <family val="2"/>
      </rPr>
      <t xml:space="preserve">
%</t>
    </r>
  </si>
  <si>
    <t>Fuente: DGCP-MEF, SICON, SUNAT, SBS y AFP.</t>
  </si>
  <si>
    <r>
      <rPr>
        <b/>
        <sz val="10"/>
        <color indexed="64"/>
        <rFont val="Arial Narrow"/>
        <family val="2"/>
      </rPr>
      <t>Fuente:</t>
    </r>
    <r>
      <rPr>
        <sz val="10"/>
        <color indexed="64"/>
        <rFont val="Arial Narrow"/>
        <family val="2"/>
      </rPr>
      <t xml:space="preserve"> SICON-MEF, SIAF-MEF, SUNAT, SBS y AFP.</t>
    </r>
  </si>
  <si>
    <r>
      <t xml:space="preserve">ICT Prom </t>
    </r>
    <r>
      <rPr>
        <b/>
        <vertAlign val="superscript"/>
        <sz val="10"/>
        <rFont val="Arial"/>
        <family val="2"/>
      </rPr>
      <t>2/</t>
    </r>
  </si>
  <si>
    <r>
      <t xml:space="preserve">Límite Ley 
N° 29230 </t>
    </r>
    <r>
      <rPr>
        <b/>
        <vertAlign val="superscript"/>
        <sz val="10"/>
        <rFont val="Arial"/>
        <family val="2"/>
      </rPr>
      <t>3/</t>
    </r>
  </si>
  <si>
    <t xml:space="preserve">SDT/ICT Prom.
% </t>
  </si>
  <si>
    <r>
      <t xml:space="preserve">Municipalidad </t>
    </r>
    <r>
      <rPr>
        <b/>
        <vertAlign val="superscript"/>
        <sz val="10"/>
        <color indexed="64"/>
        <rFont val="Arial"/>
        <family val="2"/>
      </rPr>
      <t>5/</t>
    </r>
  </si>
  <si>
    <r>
      <t>ICT Prom</t>
    </r>
    <r>
      <rPr>
        <b/>
        <vertAlign val="superscript"/>
        <sz val="8"/>
        <rFont val="Arial"/>
        <family val="2"/>
      </rPr>
      <t>2/</t>
    </r>
  </si>
  <si>
    <r>
      <t xml:space="preserve">Límite Ley N° 29230 </t>
    </r>
    <r>
      <rPr>
        <b/>
        <vertAlign val="superscript"/>
        <sz val="11"/>
        <rFont val="Calibri"/>
        <family val="2"/>
      </rPr>
      <t>3/</t>
    </r>
  </si>
  <si>
    <t>130112</t>
  </si>
  <si>
    <t>MUNICIPALIDAD DISTRITAL DE ALTO TRUJILLO</t>
  </si>
  <si>
    <t>130112 : MD DE ALTO TRUJILLO</t>
  </si>
  <si>
    <t>MD DE ALTO TRUJILLO</t>
  </si>
  <si>
    <r>
      <rPr>
        <b/>
        <sz val="9"/>
        <rFont val="Calibri"/>
        <family val="2"/>
      </rPr>
      <t>1/</t>
    </r>
    <r>
      <rPr>
        <sz val="9"/>
        <rFont val="Calibri"/>
        <family val="2"/>
      </rPr>
      <t xml:space="preserve"> El Decreto Legislativo 1275, que aprueba el Marco de la Responsabilidad y Transparencia Fiscal de los Gobiernos Regionales y Gobiernos Locales, deroga la Ley N° 30099, dejando sin efecto las reglas fiscales establecidas en el literal a) y b) del artículo 7°, así como las medidas correctivas establecidas en el numeral 8.4 del artículo 8° de la LFRTF y las metas de convergencia; en adelante se aplicará lo establecido en el artículo 6° de dicho Decreto Legislativo. </t>
    </r>
  </si>
  <si>
    <t xml:space="preserve">   Zona de riesgo</t>
  </si>
  <si>
    <t>limite1</t>
  </si>
  <si>
    <t>limite2</t>
  </si>
  <si>
    <t>MUNICIPALIDAD PROVINCIAL DE LIMA</t>
  </si>
  <si>
    <t>MUNICIPALIDAD DISTRITAL DE LOS OLIVOS (LAS PALMERAS)</t>
  </si>
  <si>
    <t>MUNICIPALIDAD DISTRITAL DE LURIGANCHO (CHOSICA)</t>
  </si>
  <si>
    <t>MUNICIPALIDAD PROVINCIAL DE HUACHO</t>
  </si>
  <si>
    <t>Exceptuado</t>
  </si>
  <si>
    <r>
      <rPr>
        <b/>
        <sz val="10"/>
        <rFont val="Arial"/>
        <family val="2"/>
      </rPr>
      <t>5/</t>
    </r>
    <r>
      <rPr>
        <sz val="10"/>
        <rFont val="Arial"/>
        <family val="2"/>
      </rPr>
      <t xml:space="preserve"> De acuerdo a lo dispuesto en la Quinta Disposición Complementaria Modificatoria del Decreto de Urgencia N° 006-2024, a la Municipalidad Metropolitana de Lima se le aplicó el límite excepcional y temporal, siendo exceptuada del cumplimiento de las reglas fiscales del artículo 6 del Decreto Legislativo N° 1275 y la aplicación de las medidas correctivas, debido a que cuenta con un nivel de clasificación de riesgo igual o superior a BBB+ o su equivalente, extendida por dos empresas clasificadoras de riesgo, Apoyo y Asociados Internacionales S.A.C. y Pacific Credit Rating S.A.C., inscritas en el Registro Público del Mercado de Valores de la Superintendencia del Mercado de Valores.</t>
    </r>
  </si>
  <si>
    <t>3T2024</t>
  </si>
  <si>
    <t>Seguimiento al Cumplimiento de las Reglas Fiscales Subnacionales 3T2024</t>
  </si>
  <si>
    <r>
      <t>SEGUIMIENTO AL CUMPLIMIENTO DE REGLAS FISCALES DE LOS GOBIERNOS REGIONALES Y GOBIERNOS LOCALES 3T 2024</t>
    </r>
    <r>
      <rPr>
        <b/>
        <vertAlign val="superscript"/>
        <sz val="14"/>
        <color indexed="9"/>
        <rFont val="Calibri"/>
        <family val="2"/>
      </rPr>
      <t xml:space="preserve"> 1/</t>
    </r>
  </si>
  <si>
    <r>
      <rPr>
        <b/>
        <sz val="9"/>
        <rFont val="Calibri"/>
        <family val="2"/>
      </rPr>
      <t>2/</t>
    </r>
    <r>
      <rPr>
        <sz val="9"/>
        <rFont val="Calibri"/>
        <family val="2"/>
      </rPr>
      <t xml:space="preserve"> El Saldo de Deuda Total está compuesto por el Saldo de Pasivos, la Deuda Exigible con entidades del Estado y la Deuda Real con las Administradoras Privadas de Fondos de Pensiones (AFP). La información disponible del Saldo de Pasivos es a junio de 2024, la Deuda Exigible con entidades del Estado es a setiembre de 2024 y  la Deuda Real con las AFP es a julio de 2024.</t>
    </r>
  </si>
  <si>
    <r>
      <t xml:space="preserve">1/ </t>
    </r>
    <r>
      <rPr>
        <sz val="10"/>
        <color indexed="64"/>
        <rFont val="Arial Narrow"/>
        <family val="2"/>
      </rPr>
      <t xml:space="preserve"> El Saldo de Deuda Total está compuesto por el Saldo de Pasivos, la Deuda Exigible con entidades del Estado y la Deuda Real con las Administradoras Privadas de Fondos de Pensiones (AFP). La información disponible del Saldo de Pasivos es a junio de 2024, la Deuda Exigible con entidades del Estado es a setiembre de 2024 y la Deuda Real con las AFP es a julio de 2024. El Decreto de Urgencia N° 031-2019, en su artículo 2 dispone la modificación de la definición "Saldo de Pasivos" establecida en el literal a) del numeral 1 del artículo 3 del Decreto Legislativo N° 1275, la cual queda redactada de la siguiente manera: "Comprende todos los pasivos reconocidos y formalizados en los Estados de Situación Financiera  de los Gobiernos Regionales o Gobiernos Locales, excluyendo los ingresos diferidos, obligaciones previsionales, beneficios sociales, provisiones y pasivos derivados de la ejecución de cartas fianza, multas no consentidas y similares. El Saldo de Pasivos comprende también los que proceden de operaciones diversas garantizadas con flujos de ingresos futuros, con y sin aval del Gobierno Nacional, como los Fideicomisos, Titulización de activos y similares. Se excluyen también los pasivos derivados de la ejecución de las sentencias judiciales en materia laboral correspondientes a la subespecialidad personal del Magisterio y personal de la Salud."</t>
    </r>
  </si>
  <si>
    <r>
      <t>2/</t>
    </r>
    <r>
      <rPr>
        <sz val="10"/>
        <color indexed="64"/>
        <rFont val="Arial Narrow"/>
        <family val="2"/>
      </rPr>
      <t xml:space="preserve"> Promedio anual del Ingreso Corriente Total calculado a partir de los últimos 16 trimestres entre el 4T2020 y el 3T2024.</t>
    </r>
  </si>
  <si>
    <r>
      <rPr>
        <b/>
        <sz val="10"/>
        <rFont val="Arial"/>
        <family val="2"/>
      </rPr>
      <t xml:space="preserve">1/ </t>
    </r>
    <r>
      <rPr>
        <sz val="10"/>
        <rFont val="Arial"/>
        <family val="2"/>
      </rPr>
      <t>El Saldo de Deuda Total está compuesto por el Saldo de Pasivos, la Deuda Exigible con entidades del Estado y la Deuda Real con las Administradoras Privadas de Fondos de Pensiones (AFP). La información disponible del Saldo de Pasivos es a junio de 2024, la Deuda Exigible con entidades del Estado es a setiembre de 2024 y  la Deuda Real con las AFP es a julio de 2024.  El Decreto de Urgencia N° 031-2019, en su artículo 2 dispone la modificación de la definición "Saldo de Pasivos" establecida en el literal a) del numeral 1 del artículo 3 del Decreto Legislativo N° 1275, la cual queda redactada de la siguiente manera: "Comprende todos los pasivos reconocidos y formalizados en los Estados de Situación Financiera  de los Gobiernos Regionales o Gobiernos Locales, excluyendo los ingresos diferidos, obligaciones previsionales, beneficios sociales, provisiones y pasivos derivados de la ejecución de cartas fianza, multas no consentidas y similares. El Saldo de Pasivos comprende también los que proceden de operaciones diversas garantizadas con flujos de ingresos futuros, con y sin aval del Gobierno Nacional, como los Fideicomisos, Titulización de activos y similares. Se excluyen también los pasivos derivados de la ejecución de las sentencias judiciales en materia laboral correspondientes a la subespecialidad personal del Magisterio y personal de la Salud."</t>
    </r>
  </si>
  <si>
    <r>
      <rPr>
        <b/>
        <sz val="10"/>
        <rFont val="Arial"/>
        <family val="2"/>
      </rPr>
      <t>2/</t>
    </r>
    <r>
      <rPr>
        <sz val="10"/>
        <rFont val="Arial"/>
        <family val="2"/>
      </rPr>
      <t xml:space="preserve"> Promedio anual del Ingreso Corriente Total calculado a partir de los últimos 16 trimestres entre el 4T2020 y el 3T2024.</t>
    </r>
  </si>
  <si>
    <r>
      <rPr>
        <b/>
        <sz val="10"/>
        <rFont val="Arial"/>
        <family val="2"/>
      </rPr>
      <t>4/</t>
    </r>
    <r>
      <rPr>
        <sz val="10"/>
        <rFont val="Arial"/>
        <family val="2"/>
      </rPr>
      <t xml:space="preserve"> Para el caso de los Gobiernos Regionales y Gobiernos Locales con 4 años o más de operaciones, desde su creación, el valor calculado de la RFSDT se obtiene de la relación entre el Saldo de Deuda Total (SDT) y el promedio anual de los Ingresos Corrientes Totales de los últimos 16 trimestres (ICT Prom), o de la relación entre el SDT y el límite establecido en el primer párrafo de la Segunda Disposición Complementaria y Final de la Ley Nº 29230, modificada por el artículo 1 de la Ley N° 30138, (2 Canon OxI), la que resulte menor.
Para el caso de los Gobiernos Regionales y Gobiernos Locales con menos de 4 años de operación desde su creación, el valor calculado de la RFSDT se obtiene de la relación entre el Saldo de Deuda Total (SDT) y los Ingresos Corrientes Totales (ICT) correspondientes al año fiscal materia de evaluación.
En ambos casos, si el valor calculado de la RFSDT es menor o igual al 100%, el Gobierno Regional (GR) o el Gobierno Local (GL) bajo análisis cumple la regla fiscal.</t>
    </r>
  </si>
  <si>
    <t>Roy</t>
  </si>
  <si>
    <t>3/ Corresponde a la suma de los flujos transferidos por concepto de Recursos Determinados provenientes de Canon, Sobrecanon, Regalías, Renta de Aduanas y Participaciones del 2023, más el tope presupuestal por el mismo concepto incluido en el  Presupuesto Institucional de Apertura 2024, infornado a través del Memorando N° 0670-2024-EF/50.03 por la Dirección General de Presupuesto Público del Ministerio de Economía y Finanzas.</t>
  </si>
  <si>
    <t>3/ Corresponde a la actualización de la suma de los flujos transferidos por concepto de Recursos Determinados provenientes de Canon, Sobrecanon, FONCON, Regalías, Renta de Aduanas y Participaciones del 2023, más el tope presupuestal por el mismo concepto incluido en el Presupuesto Institucional de Apertura 2024, infornado a través del Memorando N° 0670-2024-EF/50.03 por la Dirección General de Presupuesto Público del Ministerio de Economía y Finanzas.</t>
  </si>
  <si>
    <t>3/ Corresponde a la suma de los flujos transferidos por concepto de Recursos Determinados provenientes de Canon, Sobrecanon, Regalías, Renta de Aduanas y Participaciones del 2023, más el tope presupuestal por el mismo concepto incluido en el Presupuesto Institucional de Apertura 2024, informados a través del Memorando N° 0670-2024-EF/50.03  por la Dirección General de Presupuesto Público del Ministerio de Economía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</si>
</sst>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S/.&quot;\ #,##0;&quot;S/.&quot;\ \-#,##0"/>
    <numFmt numFmtId="165" formatCode="_ * #,##0.00_ ;_ * \-#,##0.00_ ;_ * &quot;-&quot;??_ ;_ @_ "/>
    <numFmt numFmtId="166" formatCode="#,##0.0"/>
    <numFmt numFmtId="167" formatCode="#,##0.0_ ;\-#,##0.0\ "/>
    <numFmt numFmtId="168" formatCode="0.0%"/>
    <numFmt numFmtId="169" formatCode="#,##0.000"/>
    <numFmt numFmtId="170" formatCode="#,##0.0000"/>
    <numFmt numFmtId="171" formatCode="_ * #,##0_ ;_ * \-#,##0_ ;_ * &quot;-&quot;??_ ;_ @_ "/>
    <numFmt numFmtId="172" formatCode="_ * #,##0.000_ ;_ * \-#,##0.000_ ;_ * &quot;-&quot;??_ ;_ @_ "/>
    <numFmt numFmtId="173" formatCode="_ * #,##0.0000_ ;_ * \-#,##0.0000_ ;_ * &quot;-&quot;??_ ;_ @_ "/>
    <numFmt numFmtId="174" formatCode="_ * #,##0.00000_ ;_ * \-#,##0.00000_ ;_ * &quot;-&quot;??_ ;_ @_ "/>
  </numFmts>
  <fonts count="47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indexed="6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64"/>
      <name val="Arial"/>
      <family val="2"/>
    </font>
    <font>
      <sz val="9"/>
      <name val="Arial"/>
      <family val="2"/>
    </font>
    <font>
      <b/>
      <sz val="11"/>
      <color indexed="6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64"/>
      <name val="Arial"/>
      <family val="2"/>
    </font>
    <font>
      <b/>
      <vertAlign val="superscript"/>
      <sz val="8"/>
      <name val="Arial"/>
      <family val="2"/>
    </font>
    <font>
      <b/>
      <vertAlign val="superscript"/>
      <sz val="11"/>
      <color indexed="8"/>
      <name val="Calibri"/>
      <family val="2"/>
    </font>
    <font>
      <sz val="10"/>
      <color indexed="64"/>
      <name val="Arial Narrow"/>
      <family val="2"/>
    </font>
    <font>
      <b/>
      <sz val="10"/>
      <color indexed="64"/>
      <name val="Arial Narrow"/>
      <family val="2"/>
    </font>
    <font>
      <b/>
      <vertAlign val="superscript"/>
      <sz val="14"/>
      <color indexed="9"/>
      <name val="Calibri"/>
      <family val="2"/>
    </font>
    <font>
      <b/>
      <vertAlign val="superscript"/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7" tint="0.39997558519241921"/>
      <name val="Calibri"/>
      <family val="2"/>
      <scheme val="minor"/>
    </font>
    <font>
      <b/>
      <sz val="10"/>
      <color theme="1"/>
      <name val="Arial"/>
      <family val="2"/>
    </font>
    <font>
      <sz val="9"/>
      <color theme="4" tint="-0.249977111117893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64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indexed="64"/>
      <name val="Arial Narrow"/>
      <family val="2"/>
    </font>
    <font>
      <sz val="10"/>
      <color theme="0"/>
      <name val="Arial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quotePrefix="1"/>
    <xf numFmtId="0" fontId="2" fillId="2" borderId="0" xfId="2" applyFont="1" applyFill="1" applyAlignment="1">
      <alignment horizontal="center" vertical="center" wrapText="1"/>
    </xf>
    <xf numFmtId="0" fontId="2" fillId="2" borderId="1" xfId="2" applyFont="1" applyFill="1" applyBorder="1" applyAlignment="1">
      <alignment vertical="center" wrapText="1"/>
    </xf>
    <xf numFmtId="0" fontId="3" fillId="3" borderId="0" xfId="2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25" fillId="3" borderId="2" xfId="0" applyFont="1" applyFill="1" applyBorder="1" applyAlignment="1">
      <alignment vertical="center" wrapText="1"/>
    </xf>
    <xf numFmtId="0" fontId="0" fillId="3" borderId="3" xfId="0" applyFill="1" applyBorder="1"/>
    <xf numFmtId="0" fontId="25" fillId="3" borderId="4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/>
    </xf>
    <xf numFmtId="0" fontId="0" fillId="3" borderId="6" xfId="0" applyFill="1" applyBorder="1"/>
    <xf numFmtId="0" fontId="25" fillId="3" borderId="2" xfId="0" applyFont="1" applyFill="1" applyBorder="1" applyAlignment="1">
      <alignment horizontal="left" vertical="center" wrapText="1" indent="1"/>
    </xf>
    <xf numFmtId="0" fontId="26" fillId="3" borderId="4" xfId="0" applyFont="1" applyFill="1" applyBorder="1" applyAlignment="1">
      <alignment horizontal="left" vertical="center" wrapText="1" indent="1"/>
    </xf>
    <xf numFmtId="0" fontId="25" fillId="4" borderId="0" xfId="0" applyFont="1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/>
    <xf numFmtId="0" fontId="26" fillId="3" borderId="2" xfId="0" applyFont="1" applyFill="1" applyBorder="1" applyAlignment="1">
      <alignment horizontal="left" vertical="center" wrapText="1" indent="1"/>
    </xf>
    <xf numFmtId="0" fontId="0" fillId="3" borderId="5" xfId="0" applyFill="1" applyBorder="1" applyAlignment="1">
      <alignment horizontal="center" vertical="center"/>
    </xf>
    <xf numFmtId="0" fontId="27" fillId="4" borderId="0" xfId="0" applyFont="1" applyFill="1"/>
    <xf numFmtId="0" fontId="28" fillId="5" borderId="7" xfId="0" applyFont="1" applyFill="1" applyBorder="1" applyAlignment="1">
      <alignment horizontal="center" vertical="center"/>
    </xf>
    <xf numFmtId="0" fontId="0" fillId="3" borderId="0" xfId="0" quotePrefix="1" applyFill="1" applyAlignment="1">
      <alignment vertical="center"/>
    </xf>
    <xf numFmtId="0" fontId="0" fillId="3" borderId="0" xfId="0" applyFill="1"/>
    <xf numFmtId="0" fontId="0" fillId="3" borderId="5" xfId="0" applyFill="1" applyBorder="1"/>
    <xf numFmtId="0" fontId="28" fillId="6" borderId="7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164" fontId="23" fillId="3" borderId="0" xfId="1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10" fillId="3" borderId="0" xfId="2" applyFont="1" applyFill="1" applyAlignment="1">
      <alignment horizontal="left" vertical="center"/>
    </xf>
    <xf numFmtId="0" fontId="5" fillId="3" borderId="0" xfId="2" applyFont="1" applyFill="1" applyAlignment="1">
      <alignment horizontal="center"/>
    </xf>
    <xf numFmtId="0" fontId="5" fillId="3" borderId="0" xfId="2" applyFont="1" applyFill="1"/>
    <xf numFmtId="0" fontId="5" fillId="0" borderId="0" xfId="2" applyFont="1"/>
    <xf numFmtId="0" fontId="5" fillId="0" borderId="0" xfId="2" applyFont="1" applyAlignment="1">
      <alignment horizontal="center"/>
    </xf>
    <xf numFmtId="0" fontId="30" fillId="0" borderId="0" xfId="2" applyFont="1"/>
    <xf numFmtId="0" fontId="1" fillId="3" borderId="0" xfId="2" applyFill="1" applyAlignment="1">
      <alignment horizontal="center"/>
    </xf>
    <xf numFmtId="0" fontId="1" fillId="3" borderId="0" xfId="2" applyFill="1"/>
    <xf numFmtId="0" fontId="1" fillId="0" borderId="0" xfId="2"/>
    <xf numFmtId="0" fontId="1" fillId="0" borderId="0" xfId="2" applyAlignment="1">
      <alignment horizontal="center"/>
    </xf>
    <xf numFmtId="0" fontId="2" fillId="3" borderId="0" xfId="2" applyFont="1" applyFill="1" applyAlignment="1">
      <alignment horizontal="center" vertical="center"/>
    </xf>
    <xf numFmtId="0" fontId="2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  <xf numFmtId="168" fontId="1" fillId="3" borderId="0" xfId="3" applyNumberFormat="1" applyFont="1" applyFill="1" applyBorder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166" fontId="2" fillId="0" borderId="0" xfId="2" applyNumberFormat="1" applyFont="1" applyAlignment="1">
      <alignment horizontal="center" vertical="center"/>
    </xf>
    <xf numFmtId="0" fontId="30" fillId="3" borderId="0" xfId="2" applyFont="1" applyFill="1"/>
    <xf numFmtId="168" fontId="1" fillId="0" borderId="0" xfId="3" applyNumberFormat="1" applyFont="1" applyFill="1" applyAlignment="1">
      <alignment horizontal="center"/>
    </xf>
    <xf numFmtId="3" fontId="2" fillId="2" borderId="8" xfId="2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8" fillId="0" borderId="10" xfId="0" applyFont="1" applyBorder="1"/>
    <xf numFmtId="4" fontId="8" fillId="7" borderId="10" xfId="0" applyNumberFormat="1" applyFont="1" applyFill="1" applyBorder="1"/>
    <xf numFmtId="0" fontId="31" fillId="0" borderId="10" xfId="0" applyFont="1" applyBorder="1"/>
    <xf numFmtId="49" fontId="31" fillId="0" borderId="10" xfId="0" applyNumberFormat="1" applyFont="1" applyBorder="1"/>
    <xf numFmtId="0" fontId="32" fillId="0" borderId="10" xfId="0" applyFont="1" applyBorder="1"/>
    <xf numFmtId="0" fontId="9" fillId="0" borderId="10" xfId="0" applyFont="1" applyBorder="1"/>
    <xf numFmtId="0" fontId="24" fillId="0" borderId="10" xfId="0" applyFont="1" applyBorder="1"/>
    <xf numFmtId="166" fontId="32" fillId="0" borderId="10" xfId="0" applyNumberFormat="1" applyFont="1" applyBorder="1"/>
    <xf numFmtId="0" fontId="24" fillId="0" borderId="0" xfId="0" applyFont="1"/>
    <xf numFmtId="0" fontId="33" fillId="3" borderId="10" xfId="0" applyFont="1" applyFill="1" applyBorder="1"/>
    <xf numFmtId="3" fontId="10" fillId="2" borderId="8" xfId="2" applyNumberFormat="1" applyFont="1" applyFill="1" applyBorder="1" applyAlignment="1">
      <alignment horizontal="right" vertical="center" wrapText="1"/>
    </xf>
    <xf numFmtId="166" fontId="10" fillId="2" borderId="8" xfId="2" applyNumberFormat="1" applyFont="1" applyFill="1" applyBorder="1" applyAlignment="1">
      <alignment horizontal="right" vertical="center"/>
    </xf>
    <xf numFmtId="3" fontId="1" fillId="0" borderId="0" xfId="2" applyNumberFormat="1"/>
    <xf numFmtId="0" fontId="3" fillId="2" borderId="8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68" fontId="10" fillId="3" borderId="8" xfId="2" applyNumberFormat="1" applyFont="1" applyFill="1" applyBorder="1" applyAlignment="1">
      <alignment horizontal="right" vertical="center"/>
    </xf>
    <xf numFmtId="164" fontId="26" fillId="3" borderId="2" xfId="0" applyNumberFormat="1" applyFont="1" applyFill="1" applyBorder="1" applyAlignment="1">
      <alignment horizontal="left" vertical="center" wrapText="1" indent="1"/>
    </xf>
    <xf numFmtId="164" fontId="25" fillId="3" borderId="11" xfId="1" applyNumberFormat="1" applyFont="1" applyFill="1" applyBorder="1" applyAlignment="1">
      <alignment vertical="center"/>
    </xf>
    <xf numFmtId="0" fontId="25" fillId="3" borderId="12" xfId="0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164" fontId="25" fillId="3" borderId="0" xfId="1" applyNumberFormat="1" applyFont="1" applyFill="1" applyBorder="1" applyAlignment="1">
      <alignment vertical="center"/>
    </xf>
    <xf numFmtId="164" fontId="26" fillId="3" borderId="0" xfId="1" applyNumberFormat="1" applyFont="1" applyFill="1" applyBorder="1" applyAlignment="1">
      <alignment vertical="center"/>
    </xf>
    <xf numFmtId="167" fontId="26" fillId="3" borderId="5" xfId="1" applyNumberFormat="1" applyFont="1" applyFill="1" applyBorder="1" applyAlignment="1">
      <alignment vertical="center"/>
    </xf>
    <xf numFmtId="0" fontId="26" fillId="3" borderId="6" xfId="0" applyFont="1" applyFill="1" applyBorder="1" applyAlignment="1">
      <alignment vertical="center" wrapText="1"/>
    </xf>
    <xf numFmtId="0" fontId="12" fillId="3" borderId="0" xfId="2" applyFont="1" applyFill="1" applyAlignment="1">
      <alignment vertical="center"/>
    </xf>
    <xf numFmtId="0" fontId="12" fillId="3" borderId="0" xfId="2" applyFont="1" applyFill="1"/>
    <xf numFmtId="0" fontId="1" fillId="3" borderId="0" xfId="2" applyFill="1" applyAlignment="1">
      <alignment vertical="center"/>
    </xf>
    <xf numFmtId="3" fontId="1" fillId="3" borderId="0" xfId="2" applyNumberFormat="1" applyFill="1"/>
    <xf numFmtId="169" fontId="1" fillId="0" borderId="0" xfId="2" applyNumberFormat="1"/>
    <xf numFmtId="170" fontId="1" fillId="0" borderId="0" xfId="2" applyNumberFormat="1"/>
    <xf numFmtId="166" fontId="1" fillId="0" borderId="0" xfId="2" applyNumberFormat="1" applyAlignment="1">
      <alignment horizontal="center"/>
    </xf>
    <xf numFmtId="169" fontId="1" fillId="0" borderId="0" xfId="2" applyNumberFormat="1" applyAlignment="1">
      <alignment horizontal="center"/>
    </xf>
    <xf numFmtId="168" fontId="12" fillId="3" borderId="0" xfId="3" applyNumberFormat="1" applyFont="1" applyFill="1" applyBorder="1" applyAlignment="1">
      <alignment vertical="center"/>
    </xf>
    <xf numFmtId="168" fontId="12" fillId="3" borderId="0" xfId="3" applyNumberFormat="1" applyFont="1" applyFill="1" applyBorder="1"/>
    <xf numFmtId="170" fontId="1" fillId="0" borderId="0" xfId="2" applyNumberFormat="1" applyAlignment="1">
      <alignment horizontal="center"/>
    </xf>
    <xf numFmtId="0" fontId="17" fillId="3" borderId="0" xfId="2" applyFont="1" applyFill="1" applyAlignment="1">
      <alignment horizontal="left"/>
    </xf>
    <xf numFmtId="0" fontId="2" fillId="3" borderId="0" xfId="2" applyFont="1" applyFill="1" applyAlignment="1">
      <alignment horizontal="center"/>
    </xf>
    <xf numFmtId="9" fontId="1" fillId="3" borderId="0" xfId="3" applyFont="1" applyFill="1" applyAlignment="1">
      <alignment vertical="center"/>
    </xf>
    <xf numFmtId="0" fontId="0" fillId="5" borderId="5" xfId="0" applyFill="1" applyBorder="1"/>
    <xf numFmtId="0" fontId="0" fillId="5" borderId="6" xfId="0" applyFill="1" applyBorder="1"/>
    <xf numFmtId="171" fontId="5" fillId="3" borderId="0" xfId="1" applyNumberFormat="1" applyFont="1" applyFill="1"/>
    <xf numFmtId="171" fontId="1" fillId="0" borderId="0" xfId="2" applyNumberFormat="1"/>
    <xf numFmtId="171" fontId="1" fillId="3" borderId="0" xfId="1" applyNumberFormat="1" applyFont="1" applyFill="1"/>
    <xf numFmtId="171" fontId="8" fillId="3" borderId="0" xfId="1" applyNumberFormat="1" applyFont="1" applyFill="1"/>
    <xf numFmtId="172" fontId="1" fillId="0" borderId="0" xfId="1" applyNumberFormat="1" applyFont="1" applyFill="1"/>
    <xf numFmtId="174" fontId="8" fillId="0" borderId="0" xfId="1" applyNumberFormat="1" applyFont="1" applyFill="1"/>
    <xf numFmtId="173" fontId="1" fillId="0" borderId="0" xfId="1" applyNumberFormat="1" applyFont="1" applyFill="1"/>
    <xf numFmtId="0" fontId="1" fillId="0" borderId="0" xfId="2" applyAlignment="1">
      <alignment horizontal="left"/>
    </xf>
    <xf numFmtId="0" fontId="17" fillId="0" borderId="0" xfId="2" applyFont="1" applyAlignment="1">
      <alignment vertical="top"/>
    </xf>
    <xf numFmtId="0" fontId="17" fillId="3" borderId="0" xfId="2" applyFont="1" applyFill="1" applyAlignment="1">
      <alignment vertical="top"/>
    </xf>
    <xf numFmtId="0" fontId="17" fillId="3" borderId="0" xfId="2" applyFont="1" applyFill="1" applyAlignment="1">
      <alignment vertical="top" wrapText="1"/>
    </xf>
    <xf numFmtId="0" fontId="17" fillId="3" borderId="0" xfId="2" applyFont="1" applyFill="1" applyAlignment="1">
      <alignment vertical="center" wrapText="1"/>
    </xf>
    <xf numFmtId="0" fontId="9" fillId="3" borderId="0" xfId="2" applyFont="1" applyFill="1" applyAlignment="1">
      <alignment horizontal="left" vertical="center"/>
    </xf>
    <xf numFmtId="0" fontId="11" fillId="3" borderId="0" xfId="2" applyFont="1" applyFill="1" applyAlignment="1">
      <alignment horizontal="center" vertical="center"/>
    </xf>
    <xf numFmtId="0" fontId="11" fillId="7" borderId="0" xfId="2" applyFont="1" applyFill="1" applyAlignment="1">
      <alignment horizontal="center" vertical="center"/>
    </xf>
    <xf numFmtId="0" fontId="9" fillId="7" borderId="0" xfId="2" applyFont="1" applyFill="1" applyAlignment="1">
      <alignment horizontal="left" vertical="center"/>
    </xf>
    <xf numFmtId="3" fontId="17" fillId="0" borderId="0" xfId="2" applyNumberFormat="1" applyFont="1" applyAlignment="1">
      <alignment vertical="top"/>
    </xf>
    <xf numFmtId="0" fontId="3" fillId="3" borderId="0" xfId="2" applyFont="1" applyFill="1" applyAlignment="1">
      <alignment vertical="center" wrapText="1"/>
    </xf>
    <xf numFmtId="0" fontId="3" fillId="3" borderId="0" xfId="2" applyFont="1" applyFill="1" applyAlignment="1">
      <alignment horizontal="left" vertical="center"/>
    </xf>
    <xf numFmtId="3" fontId="3" fillId="3" borderId="0" xfId="2" applyNumberFormat="1" applyFont="1" applyFill="1" applyAlignment="1">
      <alignment vertical="center" wrapText="1"/>
    </xf>
    <xf numFmtId="0" fontId="25" fillId="3" borderId="13" xfId="0" applyFont="1" applyFill="1" applyBorder="1" applyAlignment="1">
      <alignment horizontal="left" vertical="center" wrapText="1" indent="1"/>
    </xf>
    <xf numFmtId="0" fontId="34" fillId="3" borderId="2" xfId="0" applyFont="1" applyFill="1" applyBorder="1" applyAlignment="1">
      <alignment horizontal="left" vertical="center" wrapText="1" indent="1"/>
    </xf>
    <xf numFmtId="0" fontId="8" fillId="0" borderId="10" xfId="0" quotePrefix="1" applyFont="1" applyBorder="1"/>
    <xf numFmtId="0" fontId="17" fillId="0" borderId="0" xfId="2" applyFont="1" applyAlignment="1">
      <alignment horizontal="center" vertical="top"/>
    </xf>
    <xf numFmtId="168" fontId="10" fillId="2" borderId="8" xfId="2" applyNumberFormat="1" applyFont="1" applyFill="1" applyBorder="1" applyAlignment="1">
      <alignment horizontal="center" vertical="center"/>
    </xf>
    <xf numFmtId="0" fontId="17" fillId="3" borderId="0" xfId="2" applyFont="1" applyFill="1" applyAlignment="1">
      <alignment horizontal="center" vertical="top" wrapText="1"/>
    </xf>
    <xf numFmtId="0" fontId="35" fillId="4" borderId="0" xfId="0" applyFont="1" applyFill="1"/>
    <xf numFmtId="0" fontId="36" fillId="4" borderId="0" xfId="0" applyFont="1" applyFill="1"/>
    <xf numFmtId="0" fontId="2" fillId="2" borderId="8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4" borderId="0" xfId="0" applyFont="1" applyFill="1" applyAlignment="1">
      <alignment vertical="center"/>
    </xf>
    <xf numFmtId="0" fontId="27" fillId="0" borderId="0" xfId="0" applyFont="1"/>
    <xf numFmtId="0" fontId="2" fillId="3" borderId="0" xfId="2" applyFont="1" applyFill="1" applyAlignment="1">
      <alignment horizontal="left" vertical="center"/>
    </xf>
    <xf numFmtId="0" fontId="1" fillId="0" borderId="0" xfId="2" applyAlignment="1">
      <alignment vertical="center"/>
    </xf>
    <xf numFmtId="0" fontId="1" fillId="3" borderId="0" xfId="2" applyFill="1" applyAlignment="1">
      <alignment horizontal="center" vertical="center"/>
    </xf>
    <xf numFmtId="3" fontId="1" fillId="3" borderId="0" xfId="2" applyNumberFormat="1" applyFill="1" applyAlignment="1">
      <alignment vertical="center"/>
    </xf>
    <xf numFmtId="166" fontId="1" fillId="3" borderId="0" xfId="2" applyNumberFormat="1" applyFill="1" applyAlignment="1">
      <alignment vertical="center"/>
    </xf>
    <xf numFmtId="3" fontId="1" fillId="3" borderId="0" xfId="2" applyNumberFormat="1" applyFill="1" applyAlignment="1">
      <alignment horizontal="center" vertical="center"/>
    </xf>
    <xf numFmtId="3" fontId="1" fillId="3" borderId="0" xfId="2" applyNumberFormat="1" applyFill="1" applyAlignment="1">
      <alignment horizontal="center"/>
    </xf>
    <xf numFmtId="0" fontId="1" fillId="7" borderId="0" xfId="2" applyFill="1" applyAlignment="1">
      <alignment horizontal="center" vertical="center"/>
    </xf>
    <xf numFmtId="0" fontId="1" fillId="7" borderId="0" xfId="2" applyFill="1" applyAlignment="1">
      <alignment vertical="center"/>
    </xf>
    <xf numFmtId="3" fontId="1" fillId="7" borderId="0" xfId="2" applyNumberFormat="1" applyFill="1" applyAlignment="1">
      <alignment horizontal="right" vertical="center"/>
    </xf>
    <xf numFmtId="166" fontId="1" fillId="7" borderId="0" xfId="2" applyNumberFormat="1" applyFill="1" applyAlignment="1">
      <alignment vertical="center"/>
    </xf>
    <xf numFmtId="3" fontId="1" fillId="7" borderId="0" xfId="2" applyNumberFormat="1" applyFill="1" applyAlignment="1">
      <alignment horizontal="center" vertical="center"/>
    </xf>
    <xf numFmtId="3" fontId="1" fillId="7" borderId="0" xfId="2" applyNumberFormat="1" applyFill="1"/>
    <xf numFmtId="3" fontId="1" fillId="7" borderId="0" xfId="2" applyNumberFormat="1" applyFill="1" applyAlignment="1">
      <alignment horizontal="center"/>
    </xf>
    <xf numFmtId="3" fontId="1" fillId="3" borderId="0" xfId="2" applyNumberFormat="1" applyFill="1" applyAlignment="1">
      <alignment horizontal="right"/>
    </xf>
    <xf numFmtId="0" fontId="1" fillId="2" borderId="8" xfId="2" applyFill="1" applyBorder="1" applyAlignment="1">
      <alignment horizontal="center" vertical="center"/>
    </xf>
    <xf numFmtId="3" fontId="2" fillId="2" borderId="8" xfId="2" applyNumberFormat="1" applyFont="1" applyFill="1" applyBorder="1" applyAlignment="1">
      <alignment horizontal="right" vertical="center"/>
    </xf>
    <xf numFmtId="166" fontId="2" fillId="2" borderId="8" xfId="2" applyNumberFormat="1" applyFont="1" applyFill="1" applyBorder="1" applyAlignment="1">
      <alignment horizontal="right" vertical="center"/>
    </xf>
    <xf numFmtId="168" fontId="12" fillId="3" borderId="0" xfId="3" applyNumberFormat="1" applyFont="1" applyFill="1" applyBorder="1" applyAlignment="1">
      <alignment horizontal="right"/>
    </xf>
    <xf numFmtId="3" fontId="2" fillId="2" borderId="8" xfId="2" applyNumberFormat="1" applyFont="1" applyFill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8" fillId="0" borderId="0" xfId="2" applyFont="1" applyAlignment="1">
      <alignment horizontal="center"/>
    </xf>
    <xf numFmtId="0" fontId="41" fillId="3" borderId="0" xfId="2" applyFont="1" applyFill="1" applyAlignment="1">
      <alignment horizontal="left" vertical="center"/>
    </xf>
    <xf numFmtId="0" fontId="42" fillId="3" borderId="0" xfId="2" applyFont="1" applyFill="1"/>
    <xf numFmtId="0" fontId="43" fillId="3" borderId="0" xfId="2" applyFont="1" applyFill="1" applyAlignment="1">
      <alignment vertical="center" wrapText="1"/>
    </xf>
    <xf numFmtId="0" fontId="44" fillId="3" borderId="0" xfId="2" applyFont="1" applyFill="1" applyAlignment="1">
      <alignment vertical="top" wrapText="1"/>
    </xf>
    <xf numFmtId="0" fontId="8" fillId="0" borderId="0" xfId="2" applyFont="1" applyAlignment="1">
      <alignment horizontal="left"/>
    </xf>
    <xf numFmtId="0" fontId="12" fillId="3" borderId="0" xfId="2" applyFont="1" applyFill="1" applyAlignment="1">
      <alignment horizontal="center" vertical="center"/>
    </xf>
    <xf numFmtId="0" fontId="12" fillId="3" borderId="0" xfId="2" applyFont="1" applyFill="1" applyAlignment="1">
      <alignment horizontal="left" vertical="center"/>
    </xf>
    <xf numFmtId="166" fontId="1" fillId="3" borderId="0" xfId="2" applyNumberFormat="1" applyFill="1"/>
    <xf numFmtId="0" fontId="12" fillId="7" borderId="0" xfId="2" applyFont="1" applyFill="1" applyAlignment="1">
      <alignment horizontal="center" vertical="center"/>
    </xf>
    <xf numFmtId="0" fontId="12" fillId="7" borderId="0" xfId="2" applyFont="1" applyFill="1" applyAlignment="1">
      <alignment horizontal="left" vertical="center"/>
    </xf>
    <xf numFmtId="166" fontId="1" fillId="7" borderId="0" xfId="2" applyNumberFormat="1" applyFill="1"/>
    <xf numFmtId="3" fontId="12" fillId="3" borderId="0" xfId="3" applyNumberFormat="1" applyFont="1" applyFill="1" applyBorder="1" applyAlignment="1">
      <alignment horizontal="center" vertical="center"/>
    </xf>
    <xf numFmtId="0" fontId="45" fillId="3" borderId="0" xfId="2" applyFont="1" applyFill="1"/>
    <xf numFmtId="0" fontId="37" fillId="4" borderId="0" xfId="0" applyFont="1" applyFill="1" applyAlignment="1">
      <alignment horizontal="justify" wrapText="1"/>
    </xf>
    <xf numFmtId="0" fontId="38" fillId="5" borderId="13" xfId="0" applyFont="1" applyFill="1" applyBorder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8" fillId="5" borderId="12" xfId="0" applyFont="1" applyFill="1" applyBorder="1" applyAlignment="1">
      <alignment horizontal="center" vertical="center"/>
    </xf>
    <xf numFmtId="49" fontId="21" fillId="4" borderId="0" xfId="0" applyNumberFormat="1" applyFont="1" applyFill="1" applyAlignment="1">
      <alignment horizontal="justify" vertical="center" wrapText="1"/>
    </xf>
    <xf numFmtId="49" fontId="39" fillId="4" borderId="0" xfId="0" applyNumberFormat="1" applyFont="1" applyFill="1" applyAlignment="1">
      <alignment horizontal="justify" vertical="center" wrapText="1"/>
    </xf>
    <xf numFmtId="0" fontId="21" fillId="4" borderId="0" xfId="0" applyFont="1" applyFill="1" applyAlignment="1">
      <alignment horizontal="justify" vertical="center" wrapText="1"/>
    </xf>
    <xf numFmtId="0" fontId="39" fillId="4" borderId="0" xfId="0" applyFont="1" applyFill="1" applyAlignment="1">
      <alignment horizontal="justify" vertical="center" wrapText="1"/>
    </xf>
    <xf numFmtId="0" fontId="21" fillId="4" borderId="0" xfId="0" applyFont="1" applyFill="1" applyAlignment="1">
      <alignment horizontal="justify" wrapText="1"/>
    </xf>
    <xf numFmtId="0" fontId="39" fillId="4" borderId="0" xfId="0" applyFont="1" applyFill="1" applyAlignment="1">
      <alignment horizontal="justify" wrapText="1"/>
    </xf>
    <xf numFmtId="0" fontId="38" fillId="5" borderId="4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28" fillId="5" borderId="14" xfId="0" applyFont="1" applyFill="1" applyBorder="1" applyAlignment="1">
      <alignment horizontal="left" vertical="center" wrapText="1"/>
    </xf>
    <xf numFmtId="0" fontId="28" fillId="5" borderId="15" xfId="0" applyFont="1" applyFill="1" applyBorder="1" applyAlignment="1">
      <alignment horizontal="left" vertical="center" wrapText="1"/>
    </xf>
    <xf numFmtId="0" fontId="18" fillId="0" borderId="0" xfId="2" applyFont="1" applyAlignment="1">
      <alignment horizontal="justify" vertical="center" wrapText="1"/>
    </xf>
    <xf numFmtId="0" fontId="2" fillId="2" borderId="9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/>
    </xf>
    <xf numFmtId="0" fontId="41" fillId="2" borderId="1" xfId="2" applyFont="1" applyFill="1" applyBorder="1" applyAlignment="1">
      <alignment horizontal="center" vertical="center" wrapText="1"/>
    </xf>
    <xf numFmtId="0" fontId="41" fillId="2" borderId="0" xfId="2" applyFont="1" applyFill="1" applyAlignment="1">
      <alignment horizontal="center" vertical="center" wrapText="1"/>
    </xf>
    <xf numFmtId="0" fontId="41" fillId="2" borderId="8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12" fillId="3" borderId="0" xfId="2" applyFont="1" applyFill="1" applyAlignment="1">
      <alignment horizontal="left" vertical="center" wrapText="1"/>
    </xf>
    <xf numFmtId="0" fontId="46" fillId="0" borderId="0" xfId="2" applyFont="1" applyAlignment="1">
      <alignment horizontal="justify" vertical="center" wrapText="1"/>
    </xf>
  </cellXfs>
  <cellStyles count="4">
    <cellStyle name="Millares" xfId="1" builtinId="3"/>
    <cellStyle name="Normal" xfId="0" builtinId="0"/>
    <cellStyle name="Normal 5" xfId="2" xr:uid="{A4BA10B9-E248-4F1A-A26F-C535D4B096FB}"/>
    <cellStyle name="Porcentaje 2" xfId="3" xr:uid="{7C4D9DAB-C4B0-4878-8B53-655DD6F6D538}"/>
  </cellStyles>
  <dxfs count="9">
    <dxf>
      <fill>
        <patternFill>
          <bgColor rgb="FFFF0000"/>
        </patternFill>
      </fill>
    </dxf>
    <dxf>
      <fill>
        <patternFill>
          <bgColor rgb="FF009900"/>
        </patternFill>
      </fill>
    </dxf>
    <dxf>
      <font>
        <color theme="0"/>
      </font>
      <fill>
        <patternFill>
          <bgColor rgb="FFE6A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99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RF DEL SALDO DE DEUDA TOTAL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5024500123866"/>
          <c:y val="0.15742624518434276"/>
          <c:w val="0.82057831003625237"/>
          <c:h val="0.7244472793526584"/>
        </c:manualLayout>
      </c:layout>
      <c:barChart>
        <c:barDir val="col"/>
        <c:grouping val="clustered"/>
        <c:varyColors val="0"/>
        <c:ser>
          <c:idx val="2"/>
          <c:order val="2"/>
          <c:spPr>
            <a:pattFill prst="lt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 w="6350">
              <a:solidFill>
                <a:schemeClr val="bg1">
                  <a:lumMod val="50000"/>
                </a:schemeClr>
              </a:solidFill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64A-4A40-973D-3910A44EBC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FICHA!$L$21:$N$21</c:f>
              <c:strCache>
                <c:ptCount val="3"/>
                <c:pt idx="0">
                  <c:v>limite1</c:v>
                </c:pt>
                <c:pt idx="1">
                  <c:v>limite2</c:v>
                </c:pt>
                <c:pt idx="2">
                  <c:v>valor</c:v>
                </c:pt>
              </c:strCache>
            </c:strRef>
          </c:cat>
          <c:val>
            <c:numRef>
              <c:f>FICHA!$L$24:$N$24</c:f>
              <c:numCache>
                <c:formatCode>General</c:formatCode>
                <c:ptCount val="3"/>
                <c:pt idx="1">
                  <c:v>1.8221456760012427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A-4A40-973D-3910A44E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52827744"/>
        <c:axId val="1"/>
      </c:barChart>
      <c:lineChart>
        <c:grouping val="standard"/>
        <c:varyColors val="0"/>
        <c:ser>
          <c:idx val="0"/>
          <c:order val="0"/>
          <c:tx>
            <c:strRef>
              <c:f>FICHA!$L$20</c:f>
              <c:strCache>
                <c:ptCount val="1"/>
                <c:pt idx="0">
                  <c:v>   Zona de riesgo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FICHA!$L$21:$N$21</c:f>
              <c:strCache>
                <c:ptCount val="3"/>
                <c:pt idx="0">
                  <c:v>limite1</c:v>
                </c:pt>
                <c:pt idx="1">
                  <c:v>limite2</c:v>
                </c:pt>
                <c:pt idx="2">
                  <c:v>valor</c:v>
                </c:pt>
              </c:strCache>
            </c:strRef>
          </c:cat>
          <c:val>
            <c:numRef>
              <c:f>FICHA!$L$22:$N$22</c:f>
              <c:numCache>
                <c:formatCode>General</c:formatCode>
                <c:ptCount val="3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4A-4A40-973D-3910A44EBC51}"/>
            </c:ext>
          </c:extLst>
        </c:ser>
        <c:ser>
          <c:idx val="1"/>
          <c:order val="1"/>
          <c:tx>
            <c:strRef>
              <c:f>FICHA!$N$20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FICHA!$L$21:$N$21</c:f>
              <c:strCache>
                <c:ptCount val="3"/>
                <c:pt idx="0">
                  <c:v>limite1</c:v>
                </c:pt>
                <c:pt idx="1">
                  <c:v>limite2</c:v>
                </c:pt>
                <c:pt idx="2">
                  <c:v>valor</c:v>
                </c:pt>
              </c:strCache>
            </c:strRef>
          </c:cat>
          <c:val>
            <c:numRef>
              <c:f>FICHA!$L$23:$N$23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4A-4A40-973D-3910A44E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7744"/>
        <c:axId val="1"/>
      </c:lineChart>
      <c:catAx>
        <c:axId val="55282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52827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900719978809991"/>
          <c:y val="0.87155530139738113"/>
          <c:w val="0.19914975077656577"/>
          <c:h val="9.72253991994017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RF DE AHORRO EN CUENTA CORRIENTE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0892968674163"/>
          <c:y val="0.1513099184946774"/>
          <c:w val="0.84189129483814518"/>
          <c:h val="0.6756791338582677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FICHA!$P$25:$R$25</c:f>
              <c:strCache>
                <c:ptCount val="3"/>
                <c:pt idx="0">
                  <c:v>ICT</c:v>
                </c:pt>
                <c:pt idx="1">
                  <c:v>GCT</c:v>
                </c:pt>
                <c:pt idx="2">
                  <c:v>ACC</c:v>
                </c:pt>
              </c:strCache>
            </c:strRef>
          </c:cat>
          <c:val>
            <c:numRef>
              <c:f>FICHA!$P$27:$R$27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7-428E-93B9-4FDCD139FEB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67-428E-93B9-4FDCD139FEB0}"/>
              </c:ext>
            </c:extLst>
          </c:dPt>
          <c:dPt>
            <c:idx val="1"/>
            <c:invertIfNegative val="0"/>
            <c:bubble3D val="0"/>
            <c:spPr>
              <a:pattFill prst="dkDn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867-428E-93B9-4FDCD139FEB0}"/>
              </c:ext>
            </c:extLst>
          </c:dPt>
          <c:dPt>
            <c:idx val="2"/>
            <c:invertIfNegative val="0"/>
            <c:bubble3D val="0"/>
            <c:spPr>
              <a:pattFill prst="dkDnDiag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  <a:effectLst>
                <a:outerShdw blurRad="50800" dist="38100" algn="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67-428E-93B9-4FDCD139FEB0}"/>
              </c:ext>
            </c:extLst>
          </c:dPt>
          <c:dLbls>
            <c:numFmt formatCode="&quot;S/.&quot;\ 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FICHA!$P$25:$R$25</c:f>
              <c:strCache>
                <c:ptCount val="3"/>
                <c:pt idx="0">
                  <c:v>ICT</c:v>
                </c:pt>
                <c:pt idx="1">
                  <c:v>GCT</c:v>
                </c:pt>
                <c:pt idx="2">
                  <c:v>ACC</c:v>
                </c:pt>
              </c:strCache>
            </c:strRef>
          </c:cat>
          <c:val>
            <c:numRef>
              <c:f>FICHA!$P$28:$R$28</c:f>
              <c:numCache>
                <c:formatCode>General</c:formatCode>
                <c:ptCount val="3"/>
                <c:pt idx="0">
                  <c:v>1069384.8590099998</c:v>
                </c:pt>
                <c:pt idx="1">
                  <c:v>701342.50727000006</c:v>
                </c:pt>
                <c:pt idx="2">
                  <c:v>368042.35173999966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67-428E-93B9-4FDCD139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7016160"/>
        <c:axId val="1"/>
      </c:barChart>
      <c:lineChart>
        <c:grouping val="standard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FICHA!$P$25:$R$25</c:f>
              <c:strCache>
                <c:ptCount val="3"/>
                <c:pt idx="0">
                  <c:v>ICT</c:v>
                </c:pt>
                <c:pt idx="1">
                  <c:v>GCT</c:v>
                </c:pt>
                <c:pt idx="2">
                  <c:v>ACC</c:v>
                </c:pt>
              </c:strCache>
            </c:strRef>
          </c:cat>
          <c:val>
            <c:numRef>
              <c:f>FICHA!$P$26:$S$26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67-428E-93B9-4FDCD139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016160"/>
        <c:axId val="1"/>
      </c:lineChart>
      <c:catAx>
        <c:axId val="6770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Miles</a:t>
                </a:r>
              </a:p>
            </c:rich>
          </c:tx>
          <c:layout>
            <c:manualLayout>
              <c:xMode val="edge"/>
              <c:yMode val="edge"/>
              <c:x val="2.7778137518994332E-2"/>
              <c:y val="4.40775669516955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67701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4</xdr:row>
          <xdr:rowOff>9525</xdr:rowOff>
        </xdr:from>
        <xdr:to>
          <xdr:col>4</xdr:col>
          <xdr:colOff>790575</xdr:colOff>
          <xdr:row>4</xdr:row>
          <xdr:rowOff>295275</xdr:rowOff>
        </xdr:to>
        <xdr:sp macro="" textlink="">
          <xdr:nvSpPr>
            <xdr:cNvPr id="1032" name="cmdGobreg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4</xdr:row>
          <xdr:rowOff>19050</xdr:rowOff>
        </xdr:from>
        <xdr:to>
          <xdr:col>4</xdr:col>
          <xdr:colOff>771525</xdr:colOff>
          <xdr:row>4</xdr:row>
          <xdr:rowOff>304800</xdr:rowOff>
        </xdr:to>
        <xdr:sp macro="" textlink="">
          <xdr:nvSpPr>
            <xdr:cNvPr id="1027" name="cmbEntidad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2</xdr:row>
          <xdr:rowOff>47625</xdr:rowOff>
        </xdr:from>
        <xdr:to>
          <xdr:col>3</xdr:col>
          <xdr:colOff>1266825</xdr:colOff>
          <xdr:row>2</xdr:row>
          <xdr:rowOff>295275</xdr:rowOff>
        </xdr:to>
        <xdr:sp macro="" textlink="">
          <xdr:nvSpPr>
            <xdr:cNvPr id="1025" name="cmbDpt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3</xdr:row>
          <xdr:rowOff>28575</xdr:rowOff>
        </xdr:from>
        <xdr:to>
          <xdr:col>3</xdr:col>
          <xdr:colOff>1257300</xdr:colOff>
          <xdr:row>3</xdr:row>
          <xdr:rowOff>285750</xdr:rowOff>
        </xdr:to>
        <xdr:sp macro="" textlink="">
          <xdr:nvSpPr>
            <xdr:cNvPr id="1026" name="cmbProv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</xdr:row>
          <xdr:rowOff>0</xdr:rowOff>
        </xdr:from>
        <xdr:to>
          <xdr:col>3</xdr:col>
          <xdr:colOff>1066800</xdr:colOff>
          <xdr:row>1</xdr:row>
          <xdr:rowOff>276225</xdr:rowOff>
        </xdr:to>
        <xdr:sp macro="" textlink="">
          <xdr:nvSpPr>
            <xdr:cNvPr id="1033" name="cmbTipogob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7620</xdr:colOff>
      <xdr:row>13</xdr:row>
      <xdr:rowOff>7620</xdr:rowOff>
    </xdr:from>
    <xdr:to>
      <xdr:col>4</xdr:col>
      <xdr:colOff>16213</xdr:colOff>
      <xdr:row>29</xdr:row>
      <xdr:rowOff>0</xdr:rowOff>
    </xdr:to>
    <xdr:graphicFrame macro="">
      <xdr:nvGraphicFramePr>
        <xdr:cNvPr id="1172" name="Gráfico 6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3</xdr:row>
          <xdr:rowOff>209550</xdr:rowOff>
        </xdr:from>
        <xdr:to>
          <xdr:col>6</xdr:col>
          <xdr:colOff>466725</xdr:colOff>
          <xdr:row>4</xdr:row>
          <xdr:rowOff>114300</xdr:rowOff>
        </xdr:to>
        <xdr:sp macro="" textlink="">
          <xdr:nvSpPr>
            <xdr:cNvPr id="1040" name="Limpiar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704850</xdr:colOff>
          <xdr:row>2</xdr:row>
          <xdr:rowOff>66675</xdr:rowOff>
        </xdr:from>
        <xdr:to>
          <xdr:col>6</xdr:col>
          <xdr:colOff>457200</xdr:colOff>
          <xdr:row>3</xdr:row>
          <xdr:rowOff>28575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PE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IMPRIMIR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30480</xdr:colOff>
      <xdr:row>13</xdr:row>
      <xdr:rowOff>7620</xdr:rowOff>
    </xdr:from>
    <xdr:to>
      <xdr:col>6</xdr:col>
      <xdr:colOff>1848256</xdr:colOff>
      <xdr:row>29</xdr:row>
      <xdr:rowOff>0</xdr:rowOff>
    </xdr:to>
    <xdr:graphicFrame macro="">
      <xdr:nvGraphicFramePr>
        <xdr:cNvPr id="1173" name="Gráfico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imiento_trim/macros/combo_incrustad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TO"/>
      <sheetName val="PROV"/>
      <sheetName val="Hoja1"/>
      <sheetName val="Hoja2"/>
    </sheetNames>
    <sheetDataSet>
      <sheetData sheetId="0">
        <row r="2">
          <cell r="A2" t="str">
            <v>01:AMAZONAS</v>
          </cell>
        </row>
        <row r="3">
          <cell r="A3" t="str">
            <v>02:ANCASH</v>
          </cell>
        </row>
        <row r="4">
          <cell r="A4" t="str">
            <v>03:APURIMAC</v>
          </cell>
        </row>
        <row r="5">
          <cell r="A5" t="str">
            <v>04:AREQUIPA</v>
          </cell>
        </row>
        <row r="6">
          <cell r="A6" t="str">
            <v>05:AYACUCHO</v>
          </cell>
        </row>
        <row r="7">
          <cell r="A7" t="str">
            <v>06:CAJAMARCA</v>
          </cell>
        </row>
        <row r="8">
          <cell r="A8" t="str">
            <v>07:PROV CONSTIT DEL CALLAO</v>
          </cell>
        </row>
        <row r="9">
          <cell r="A9" t="str">
            <v>08:CUSCO</v>
          </cell>
        </row>
        <row r="10">
          <cell r="A10" t="str">
            <v>09:HUANCAVELICA</v>
          </cell>
        </row>
        <row r="11">
          <cell r="A11" t="str">
            <v>10:HUANUCO</v>
          </cell>
        </row>
        <row r="12">
          <cell r="A12" t="str">
            <v>11:ICA</v>
          </cell>
        </row>
        <row r="13">
          <cell r="A13" t="str">
            <v>12:JUNIN</v>
          </cell>
        </row>
        <row r="14">
          <cell r="A14" t="str">
            <v>13:LA LIBERTAD</v>
          </cell>
        </row>
        <row r="15">
          <cell r="A15" t="str">
            <v>14:LAMBAYEQUE</v>
          </cell>
        </row>
        <row r="16">
          <cell r="A16" t="str">
            <v>15:LIMA</v>
          </cell>
        </row>
        <row r="17">
          <cell r="A17" t="str">
            <v>16:LORETO</v>
          </cell>
        </row>
        <row r="18">
          <cell r="A18" t="str">
            <v>17:MADRE DE DIOS</v>
          </cell>
        </row>
        <row r="19">
          <cell r="A19" t="str">
            <v>18:MOQUEGUA</v>
          </cell>
        </row>
        <row r="20">
          <cell r="A20" t="str">
            <v>19:PASCO</v>
          </cell>
        </row>
        <row r="21">
          <cell r="A21" t="str">
            <v>20:PIURA</v>
          </cell>
        </row>
        <row r="22">
          <cell r="A22" t="str">
            <v>21:PUNO</v>
          </cell>
        </row>
        <row r="23">
          <cell r="A23" t="str">
            <v>22:SAN MARTIN</v>
          </cell>
        </row>
        <row r="24">
          <cell r="A24" t="str">
            <v>23:TACNA</v>
          </cell>
        </row>
        <row r="25">
          <cell r="A25" t="str">
            <v>24:TUMBES</v>
          </cell>
        </row>
        <row r="26">
          <cell r="A26" t="str">
            <v>25:UCAYALI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117C-59F3-413C-A729-B1C9C3CBB27A}">
  <sheetPr codeName="Hoja1">
    <pageSetUpPr fitToPage="1"/>
  </sheetPr>
  <dimension ref="A1:AB36"/>
  <sheetViews>
    <sheetView showGridLines="0" tabSelected="1" topLeftCell="A24" zoomScale="81" zoomScaleNormal="81" workbookViewId="0">
      <selection activeCell="I31" sqref="I31"/>
    </sheetView>
  </sheetViews>
  <sheetFormatPr baseColWidth="10" defaultRowHeight="15" x14ac:dyDescent="0.25"/>
  <cols>
    <col min="1" max="1" width="2" customWidth="1"/>
    <col min="2" max="2" width="23.7109375" customWidth="1"/>
    <col min="3" max="3" width="18.85546875" customWidth="1"/>
    <col min="4" max="4" width="28.5703125" customWidth="1"/>
    <col min="5" max="5" width="29.42578125" customWidth="1"/>
    <col min="6" max="6" width="21.28515625" customWidth="1"/>
    <col min="7" max="7" width="27.140625" customWidth="1"/>
    <col min="8" max="8" width="11.5703125" style="128" customWidth="1"/>
    <col min="9" max="15" width="11.42578125" style="128" customWidth="1"/>
    <col min="16" max="16" width="8.140625" style="128" customWidth="1"/>
    <col min="17" max="25" width="11.42578125" style="128" customWidth="1"/>
    <col min="26" max="28" width="11.5703125" style="128" customWidth="1"/>
  </cols>
  <sheetData>
    <row r="1" spans="1:28" ht="27" customHeight="1" x14ac:dyDescent="0.25">
      <c r="A1" s="18"/>
      <c r="B1" s="165" t="s">
        <v>7933</v>
      </c>
      <c r="C1" s="166"/>
      <c r="D1" s="166"/>
      <c r="E1" s="166"/>
      <c r="F1" s="166"/>
      <c r="G1" s="167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8" ht="27.75" customHeight="1" thickBot="1" x14ac:dyDescent="0.3">
      <c r="A2" s="18"/>
      <c r="B2" s="174"/>
      <c r="C2" s="175"/>
      <c r="D2" s="175"/>
      <c r="E2" s="93"/>
      <c r="F2" s="93"/>
      <c r="G2" s="94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8" ht="30" customHeight="1" x14ac:dyDescent="0.25">
      <c r="A3" s="18"/>
      <c r="B3" s="9" t="s">
        <v>4133</v>
      </c>
      <c r="C3" s="23"/>
      <c r="D3" s="24"/>
      <c r="E3" s="24"/>
      <c r="F3" s="24"/>
      <c r="G3" s="10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8" ht="30" customHeight="1" x14ac:dyDescent="0.25">
      <c r="A4" s="18"/>
      <c r="B4" s="9" t="s">
        <v>6033</v>
      </c>
      <c r="C4" s="23"/>
      <c r="D4" s="24"/>
      <c r="E4" s="24"/>
      <c r="F4" s="24"/>
      <c r="G4" s="1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8" ht="30" customHeight="1" thickBot="1" x14ac:dyDescent="0.3">
      <c r="A5" s="18"/>
      <c r="B5" s="11" t="s">
        <v>4134</v>
      </c>
      <c r="C5" s="12"/>
      <c r="D5" s="25"/>
      <c r="E5" s="25"/>
      <c r="F5" s="25"/>
      <c r="G5" s="13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28" ht="3.95" customHeight="1" thickBot="1" x14ac:dyDescent="0.3">
      <c r="A6" s="18"/>
      <c r="B6" s="18"/>
      <c r="C6" s="18"/>
      <c r="D6" s="18"/>
      <c r="E6" s="18"/>
      <c r="F6" s="18"/>
      <c r="G6" s="18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8" s="30" customFormat="1" ht="16.5" thickBot="1" x14ac:dyDescent="0.3">
      <c r="A7" s="17"/>
      <c r="B7" s="176" t="s">
        <v>6034</v>
      </c>
      <c r="C7" s="177"/>
      <c r="D7" s="22" t="str">
        <f>IFERROR( VLOOKUP($C$19,REGLAS!$A$1:$S$1920,14,FALSE)," ")</f>
        <v>Exceptuado</v>
      </c>
      <c r="E7" s="176" t="s">
        <v>6036</v>
      </c>
      <c r="F7" s="177"/>
      <c r="G7" s="22" t="str">
        <f>IFERROR(IF( VLOOKUP($C$19,REGLAS!$A$1:$S$1920,10,FALSE)="Exceptuado","Exceptuado",IFERROR( VLOOKUP($C$19,REGLAS!$A$1:$S$1920,19,FALSE)," "))," ")</f>
        <v>Exceptuado</v>
      </c>
      <c r="H7" s="127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127"/>
      <c r="V7" s="127"/>
      <c r="W7" s="127"/>
      <c r="X7" s="127"/>
      <c r="Y7" s="127"/>
      <c r="Z7" s="126"/>
      <c r="AA7" s="126"/>
      <c r="AB7" s="126"/>
    </row>
    <row r="8" spans="1:28" ht="21" customHeight="1" x14ac:dyDescent="0.25">
      <c r="A8" s="18"/>
      <c r="B8" s="115" t="s">
        <v>7840</v>
      </c>
      <c r="C8" s="72">
        <f>IFERROR( VLOOKUP($C$19,REGLAS!$A$1:$S$1920,6,FALSE), " ")</f>
        <v>2222339.38503</v>
      </c>
      <c r="D8" s="73" t="s">
        <v>6046</v>
      </c>
      <c r="E8" s="14" t="s">
        <v>6043</v>
      </c>
      <c r="F8" s="75">
        <f>IFERROR( VLOOKUP($C$19,REGLAS!$A$1:$S$1920,16,FALSE), " " )</f>
        <v>1069384.8590099998</v>
      </c>
      <c r="G8" s="10" t="s">
        <v>6047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8" ht="21" customHeight="1" x14ac:dyDescent="0.25">
      <c r="A9" s="18"/>
      <c r="B9" s="116" t="s">
        <v>6035</v>
      </c>
      <c r="C9" s="28">
        <f>IFERROR( VLOOKUP($C$19,REGLAS!$A$1:$S$1920,8,FALSE), " ")</f>
        <v>1219627.724775</v>
      </c>
      <c r="D9" s="10" t="s">
        <v>6046</v>
      </c>
      <c r="E9" s="14" t="s">
        <v>6044</v>
      </c>
      <c r="F9" s="75">
        <f>IFERROR( VLOOKUP($C$19,REGLAS!$A$1:$S$1920,17,FALSE), " " )</f>
        <v>701342.50727000006</v>
      </c>
      <c r="G9" s="10" t="s">
        <v>6047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8" ht="27" customHeight="1" x14ac:dyDescent="0.25">
      <c r="A10" s="18"/>
      <c r="B10" s="116" t="s">
        <v>7916</v>
      </c>
      <c r="C10" s="28">
        <f>IFERROR( VLOOKUP($C$19,REGLAS!$A$1:$S$1920,9,FALSE), " ")</f>
        <v>377.54106999999999</v>
      </c>
      <c r="D10" s="29" t="s">
        <v>6046</v>
      </c>
      <c r="E10" s="19" t="s">
        <v>6045</v>
      </c>
      <c r="F10" s="76">
        <f>IFERROR( VLOOKUP($C$19,REGLAS!$A$1:$S$1920,18,FALSE), " ")</f>
        <v>368042.35173999966</v>
      </c>
      <c r="G10" s="29" t="s">
        <v>6046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8" ht="21" hidden="1" customHeight="1" x14ac:dyDescent="0.25">
      <c r="A11" s="18"/>
      <c r="B11" s="14" t="s">
        <v>7830</v>
      </c>
      <c r="C11" s="28"/>
      <c r="D11" s="74" t="s">
        <v>6046</v>
      </c>
      <c r="E11" s="71"/>
      <c r="F11" s="28"/>
      <c r="G11" s="2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8" ht="22.5" customHeight="1" thickBot="1" x14ac:dyDescent="0.3">
      <c r="A12" s="18"/>
      <c r="B12" s="15" t="s">
        <v>7831</v>
      </c>
      <c r="C12" s="77">
        <f>IFERROR( VLOOKUP($C$19,REGLAS!$A$1:$S$1920,12,FALSE), " ")</f>
        <v>182.21456760012427</v>
      </c>
      <c r="D12" s="78" t="s">
        <v>7833</v>
      </c>
      <c r="E12" s="15"/>
      <c r="F12" s="20"/>
      <c r="G12" s="13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8" ht="3.95" customHeight="1" x14ac:dyDescent="0.25">
      <c r="A13" s="18"/>
      <c r="B13" s="16" t="s">
        <v>7832</v>
      </c>
      <c r="C13" s="17"/>
      <c r="D13" s="18"/>
      <c r="E13" s="18"/>
      <c r="F13" s="18"/>
      <c r="G13" s="18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8" x14ac:dyDescent="0.25">
      <c r="A14" s="18"/>
      <c r="B14" s="18"/>
      <c r="C14" s="18"/>
      <c r="D14" s="18"/>
      <c r="E14" s="18"/>
      <c r="F14" s="18"/>
      <c r="G14" s="18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8" x14ac:dyDescent="0.25">
      <c r="A15" s="18"/>
      <c r="B15" s="18"/>
      <c r="C15" s="18"/>
      <c r="D15" s="18"/>
      <c r="E15" s="18"/>
      <c r="F15" s="18"/>
      <c r="G15" s="18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8" x14ac:dyDescent="0.25">
      <c r="A16" s="18"/>
      <c r="B16" s="18"/>
      <c r="C16" s="18"/>
      <c r="D16" s="18"/>
      <c r="E16" s="18"/>
      <c r="F16" s="18"/>
      <c r="G16" s="18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x14ac:dyDescent="0.25">
      <c r="A17" s="18"/>
      <c r="B17" s="18"/>
      <c r="C17" s="18"/>
      <c r="D17" s="18"/>
      <c r="E17" s="18"/>
      <c r="F17" s="18"/>
      <c r="G17" s="18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6.75" customHeight="1" x14ac:dyDescent="0.25">
      <c r="A18" s="18"/>
      <c r="B18" s="18"/>
      <c r="C18" s="18"/>
      <c r="D18" s="18"/>
      <c r="E18" s="18"/>
      <c r="F18" s="18"/>
      <c r="G18" s="18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x14ac:dyDescent="0.25">
      <c r="A19" s="18"/>
      <c r="B19" s="18"/>
      <c r="C19" s="18" t="s">
        <v>7837</v>
      </c>
      <c r="D19" s="18"/>
      <c r="E19" s="18"/>
      <c r="F19" s="18"/>
      <c r="G19" s="18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x14ac:dyDescent="0.25">
      <c r="A20" s="18"/>
      <c r="B20" s="18"/>
      <c r="C20" s="21"/>
      <c r="D20" s="18"/>
      <c r="E20" s="18"/>
      <c r="F20" s="18"/>
      <c r="G20" s="18"/>
      <c r="H20" s="21"/>
      <c r="I20" s="21"/>
      <c r="J20" s="21"/>
      <c r="K20" s="21"/>
      <c r="L20" s="21" t="s">
        <v>7922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x14ac:dyDescent="0.25">
      <c r="A21" s="18"/>
      <c r="B21" s="18"/>
      <c r="C21" s="18"/>
      <c r="D21" s="18"/>
      <c r="E21" s="18"/>
      <c r="F21" s="18"/>
      <c r="G21" s="18"/>
      <c r="H21" s="21"/>
      <c r="I21" s="21"/>
      <c r="J21" s="21"/>
      <c r="K21" s="21"/>
      <c r="L21" s="21" t="s">
        <v>7923</v>
      </c>
      <c r="M21" s="21" t="s">
        <v>7924</v>
      </c>
      <c r="N21" s="21" t="s">
        <v>6040</v>
      </c>
      <c r="O21" s="21"/>
      <c r="P21" s="21" t="s">
        <v>471</v>
      </c>
      <c r="Q21" s="21">
        <f>IFERROR( VLOOKUP($C$19,REGLAS!$A$1:$S$1902,15,FALSE), " " )</f>
        <v>0</v>
      </c>
      <c r="R21" s="21"/>
      <c r="S21" s="21"/>
      <c r="T21" s="21"/>
      <c r="U21" s="21"/>
      <c r="V21" s="21"/>
      <c r="W21" s="21"/>
      <c r="X21" s="21"/>
      <c r="Y21" s="21"/>
    </row>
    <row r="22" spans="1:25" x14ac:dyDescent="0.25">
      <c r="A22" s="18"/>
      <c r="B22" s="18"/>
      <c r="C22" s="18"/>
      <c r="D22" s="18"/>
      <c r="E22" s="18"/>
      <c r="F22" s="18"/>
      <c r="G22" s="18"/>
      <c r="H22" s="21"/>
      <c r="I22" s="21"/>
      <c r="J22" s="21"/>
      <c r="K22" s="21"/>
      <c r="L22" s="21">
        <v>0.8</v>
      </c>
      <c r="M22" s="21">
        <v>0.8</v>
      </c>
      <c r="N22" s="21">
        <v>0.8</v>
      </c>
      <c r="O22" s="21"/>
      <c r="P22" s="21" t="s">
        <v>472</v>
      </c>
      <c r="Q22" s="21">
        <f>IFERROR( VLOOKUP($C$19,REGLAS!$A$1:$S$1902,16,FALSE), " " )</f>
        <v>1069384.8590099998</v>
      </c>
      <c r="R22" s="21"/>
      <c r="S22" s="21"/>
      <c r="T22" s="21"/>
      <c r="U22" s="21"/>
      <c r="V22" s="21"/>
      <c r="W22" s="21"/>
      <c r="X22" s="21"/>
      <c r="Y22" s="21"/>
    </row>
    <row r="23" spans="1:25" x14ac:dyDescent="0.25">
      <c r="A23" s="18"/>
      <c r="B23" s="18"/>
      <c r="C23" s="18"/>
      <c r="D23" s="18"/>
      <c r="E23" s="18"/>
      <c r="F23" s="18"/>
      <c r="G23" s="18"/>
      <c r="H23" s="21"/>
      <c r="I23" s="21"/>
      <c r="J23" s="21"/>
      <c r="K23" s="21"/>
      <c r="L23" s="21">
        <v>1</v>
      </c>
      <c r="M23" s="21">
        <v>1</v>
      </c>
      <c r="N23" s="21">
        <v>1</v>
      </c>
      <c r="O23" s="21"/>
      <c r="P23" s="21" t="s">
        <v>473</v>
      </c>
      <c r="Q23" s="21">
        <f>IFERROR( VLOOKUP($C$19,REGLAS!$A$1:$S$1902,17,FALSE), " ")</f>
        <v>701342.50727000006</v>
      </c>
      <c r="R23" s="21"/>
      <c r="S23" s="21"/>
      <c r="T23" s="21"/>
      <c r="U23" s="21"/>
      <c r="V23" s="21"/>
      <c r="W23" s="21"/>
      <c r="X23" s="21"/>
      <c r="Y23" s="21"/>
    </row>
    <row r="24" spans="1:25" x14ac:dyDescent="0.25">
      <c r="A24" s="18"/>
      <c r="B24" s="18"/>
      <c r="C24" s="18"/>
      <c r="D24" s="18"/>
      <c r="E24" s="18"/>
      <c r="F24" s="18"/>
      <c r="G24" s="18"/>
      <c r="H24" s="21"/>
      <c r="I24" s="21"/>
      <c r="J24" s="21"/>
      <c r="K24" s="21"/>
      <c r="L24" s="21"/>
      <c r="M24" s="21">
        <f>C12/100</f>
        <v>1.8221456760012427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x14ac:dyDescent="0.25">
      <c r="A25" s="18"/>
      <c r="B25" s="18"/>
      <c r="C25" s="18"/>
      <c r="D25" s="18"/>
      <c r="E25" s="18"/>
      <c r="F25" s="18"/>
      <c r="G25" s="18"/>
      <c r="H25" s="21"/>
      <c r="I25" s="21"/>
      <c r="J25" s="21"/>
      <c r="K25" s="21"/>
      <c r="L25" s="21"/>
      <c r="M25" s="21"/>
      <c r="N25" s="21"/>
      <c r="O25" s="21"/>
      <c r="P25" s="21" t="s">
        <v>471</v>
      </c>
      <c r="Q25" s="21" t="s">
        <v>472</v>
      </c>
      <c r="R25" s="21" t="s">
        <v>473</v>
      </c>
      <c r="S25" s="21"/>
      <c r="T25" s="21"/>
      <c r="U25" s="21"/>
      <c r="V25" s="21"/>
      <c r="W25" s="21"/>
      <c r="X25" s="21"/>
      <c r="Y25" s="21"/>
    </row>
    <row r="26" spans="1:25" x14ac:dyDescent="0.25">
      <c r="A26" s="18"/>
      <c r="B26" s="18"/>
      <c r="C26" s="18"/>
      <c r="D26" s="18"/>
      <c r="E26" s="18"/>
      <c r="F26" s="18"/>
      <c r="G26" s="18"/>
      <c r="H26" s="21"/>
      <c r="I26" s="21"/>
      <c r="J26" s="21"/>
      <c r="K26" s="21"/>
      <c r="L26" s="21"/>
      <c r="M26" s="21"/>
      <c r="N26" s="21"/>
      <c r="O26" s="21"/>
      <c r="P26" s="21">
        <v>0</v>
      </c>
      <c r="Q26" s="21">
        <v>0</v>
      </c>
      <c r="R26" s="21">
        <v>0</v>
      </c>
      <c r="S26" s="21">
        <v>0</v>
      </c>
      <c r="T26" s="21"/>
      <c r="U26" s="21"/>
      <c r="V26" s="21"/>
      <c r="W26" s="21"/>
      <c r="X26" s="21"/>
      <c r="Y26" s="21"/>
    </row>
    <row r="27" spans="1:25" x14ac:dyDescent="0.25">
      <c r="A27" s="18"/>
      <c r="B27" s="18"/>
      <c r="C27" s="18"/>
      <c r="D27" s="18"/>
      <c r="E27" s="18"/>
      <c r="F27" s="18"/>
      <c r="G27" s="18"/>
      <c r="H27" s="21"/>
      <c r="I27" s="21"/>
      <c r="J27" s="21"/>
      <c r="K27" s="21"/>
      <c r="L27" s="21"/>
      <c r="M27" s="21"/>
      <c r="N27" s="21"/>
      <c r="O27" s="21"/>
      <c r="P27" s="21">
        <v>0</v>
      </c>
      <c r="Q27" s="21">
        <v>0</v>
      </c>
      <c r="R27" s="21">
        <v>0</v>
      </c>
      <c r="S27" s="21"/>
      <c r="T27" s="21"/>
      <c r="U27" s="21"/>
      <c r="V27" s="21"/>
      <c r="W27" s="21"/>
      <c r="X27" s="21"/>
      <c r="Y27" s="21"/>
    </row>
    <row r="28" spans="1:25" x14ac:dyDescent="0.25">
      <c r="A28" s="18"/>
      <c r="B28" s="18"/>
      <c r="C28" s="18"/>
      <c r="D28" s="18"/>
      <c r="E28" s="18"/>
      <c r="F28" s="18"/>
      <c r="G28" s="18"/>
      <c r="H28" s="21"/>
      <c r="I28" s="21"/>
      <c r="J28" s="21"/>
      <c r="K28" s="21"/>
      <c r="L28" s="21"/>
      <c r="M28" s="21"/>
      <c r="N28" s="21"/>
      <c r="O28" s="21"/>
      <c r="P28" s="21">
        <f>IFERROR( VLOOKUP($C$19,REGLAS!$A$1:$S$1920,16,FALSE), " " )</f>
        <v>1069384.8590099998</v>
      </c>
      <c r="Q28" s="21">
        <f>IFERROR( VLOOKUP($C$19,REGLAS!$A$1:$S$1920,17,FALSE), " " )</f>
        <v>701342.50727000006</v>
      </c>
      <c r="R28" s="21">
        <f>IFERROR( VLOOKUP($C$19,REGLAS!$A$1:$S$1920,18,FALSE), " ")</f>
        <v>368042.35173999966</v>
      </c>
      <c r="S28" s="21"/>
      <c r="T28" s="21"/>
      <c r="U28" s="21"/>
      <c r="V28" s="21"/>
      <c r="W28" s="21"/>
      <c r="X28" s="21"/>
      <c r="Y28" s="21"/>
    </row>
    <row r="29" spans="1:25" ht="10.5" customHeight="1" x14ac:dyDescent="0.25">
      <c r="A29" s="18"/>
      <c r="B29" s="18"/>
      <c r="C29" s="18"/>
      <c r="D29" s="18"/>
      <c r="E29" s="18"/>
      <c r="F29" s="18"/>
      <c r="G29" s="18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48.75" customHeight="1" x14ac:dyDescent="0.25">
      <c r="A30" s="18"/>
      <c r="B30" s="168" t="s">
        <v>7921</v>
      </c>
      <c r="C30" s="169"/>
      <c r="D30" s="169"/>
      <c r="E30" s="169"/>
      <c r="F30" s="169"/>
      <c r="G30" s="169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40.5" customHeight="1" x14ac:dyDescent="0.25">
      <c r="A31" s="18"/>
      <c r="B31" s="170" t="s">
        <v>7934</v>
      </c>
      <c r="C31" s="171"/>
      <c r="D31" s="171"/>
      <c r="E31" s="171"/>
      <c r="F31" s="171"/>
      <c r="G31" s="17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52.9" customHeight="1" x14ac:dyDescent="0.25">
      <c r="A32" s="18"/>
      <c r="B32" s="172" t="s">
        <v>7943</v>
      </c>
      <c r="C32" s="173"/>
      <c r="D32" s="173"/>
      <c r="E32" s="173"/>
      <c r="F32" s="173"/>
      <c r="G32" s="17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15" customHeight="1" x14ac:dyDescent="0.25">
      <c r="A33" s="18"/>
      <c r="B33" s="121" t="s">
        <v>7907</v>
      </c>
      <c r="C33" s="122"/>
      <c r="D33" s="122"/>
      <c r="E33" s="122"/>
      <c r="F33" s="122"/>
      <c r="G33" s="122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x14ac:dyDescent="0.25">
      <c r="A34" s="18"/>
      <c r="B34" s="164"/>
      <c r="C34" s="164"/>
      <c r="D34" s="164"/>
      <c r="E34" s="164"/>
      <c r="F34" s="164"/>
      <c r="G34" s="164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6" spans="1:25" ht="15" customHeight="1" x14ac:dyDescent="0.25"/>
  </sheetData>
  <mergeCells count="8">
    <mergeCell ref="B34:G34"/>
    <mergeCell ref="B1:G1"/>
    <mergeCell ref="B30:G30"/>
    <mergeCell ref="B31:G31"/>
    <mergeCell ref="B32:G32"/>
    <mergeCell ref="B2:D2"/>
    <mergeCell ref="B7:C7"/>
    <mergeCell ref="E7:F7"/>
  </mergeCells>
  <conditionalFormatting sqref="D7">
    <cfRule type="expression" dxfId="8" priority="2">
      <formula>$G$7="Exceptuado"</formula>
    </cfRule>
    <cfRule type="expression" dxfId="7" priority="3">
      <formula>$D$7="Omiso"</formula>
    </cfRule>
    <cfRule type="expression" dxfId="6" priority="10">
      <formula>$D$7="No Cumple"</formula>
    </cfRule>
    <cfRule type="expression" dxfId="5" priority="11">
      <formula>$D$7="Si Cumple"</formula>
    </cfRule>
  </conditionalFormatting>
  <conditionalFormatting sqref="H7">
    <cfRule type="expression" dxfId="4" priority="8">
      <formula>$H$7="Si"</formula>
    </cfRule>
  </conditionalFormatting>
  <conditionalFormatting sqref="G7">
    <cfRule type="expression" dxfId="3" priority="1">
      <formula>$D$7="Omiso"</formula>
    </cfRule>
    <cfRule type="expression" dxfId="2" priority="4">
      <formula>$G$7="Exceptuado"</formula>
    </cfRule>
    <cfRule type="expression" dxfId="1" priority="6">
      <formula>$G$7="Si Cumple"</formula>
    </cfRule>
    <cfRule type="expression" dxfId="0" priority="7">
      <formula>$G$7="No cumple"</formula>
    </cfRule>
  </conditionalFormatting>
  <pageMargins left="0.7" right="0.7" top="0.75" bottom="0.75" header="0.3" footer="0.3"/>
  <pageSetup paperSize="9" scale="58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40" r:id="rId4" name="Limpiar">
          <controlPr defaultSize="0" autoLine="0" autoPict="0" r:id="rId5">
            <anchor moveWithCells="1">
              <from>
                <xdr:col>5</xdr:col>
                <xdr:colOff>704850</xdr:colOff>
                <xdr:row>3</xdr:row>
                <xdr:rowOff>209550</xdr:rowOff>
              </from>
              <to>
                <xdr:col>6</xdr:col>
                <xdr:colOff>466725</xdr:colOff>
                <xdr:row>4</xdr:row>
                <xdr:rowOff>114300</xdr:rowOff>
              </to>
            </anchor>
          </controlPr>
        </control>
      </mc:Choice>
      <mc:Fallback>
        <control shapeId="1040" r:id="rId4" name="Limpiar"/>
      </mc:Fallback>
    </mc:AlternateContent>
    <mc:AlternateContent xmlns:mc="http://schemas.openxmlformats.org/markup-compatibility/2006">
      <mc:Choice Requires="x14">
        <control shapeId="1033" r:id="rId6" name="cmbTipogob">
          <controlPr defaultSize="0" autoLine="0" autoPict="0" listFillRange="TIPOGOB" r:id="rId7">
            <anchor moveWithCells="1">
              <from>
                <xdr:col>2</xdr:col>
                <xdr:colOff>409575</xdr:colOff>
                <xdr:row>1</xdr:row>
                <xdr:rowOff>0</xdr:rowOff>
              </from>
              <to>
                <xdr:col>3</xdr:col>
                <xdr:colOff>1066800</xdr:colOff>
                <xdr:row>1</xdr:row>
                <xdr:rowOff>276225</xdr:rowOff>
              </to>
            </anchor>
          </controlPr>
        </control>
      </mc:Choice>
      <mc:Fallback>
        <control shapeId="1033" r:id="rId6" name="cmbTipogob"/>
      </mc:Fallback>
    </mc:AlternateContent>
    <mc:AlternateContent xmlns:mc="http://schemas.openxmlformats.org/markup-compatibility/2006">
      <mc:Choice Requires="x14">
        <control shapeId="1026" r:id="rId8" name="cmbProv">
          <controlPr defaultSize="0" autoLine="0" r:id="rId9">
            <anchor moveWithCells="1">
              <from>
                <xdr:col>1</xdr:col>
                <xdr:colOff>1114425</xdr:colOff>
                <xdr:row>3</xdr:row>
                <xdr:rowOff>28575</xdr:rowOff>
              </from>
              <to>
                <xdr:col>3</xdr:col>
                <xdr:colOff>1257300</xdr:colOff>
                <xdr:row>3</xdr:row>
                <xdr:rowOff>285750</xdr:rowOff>
              </to>
            </anchor>
          </controlPr>
        </control>
      </mc:Choice>
      <mc:Fallback>
        <control shapeId="1026" r:id="rId8" name="cmbProv"/>
      </mc:Fallback>
    </mc:AlternateContent>
    <mc:AlternateContent xmlns:mc="http://schemas.openxmlformats.org/markup-compatibility/2006">
      <mc:Choice Requires="x14">
        <control shapeId="1025" r:id="rId10" name="cmbDpto">
          <controlPr defaultSize="0" autoLine="0" listFillRange="DPTOS" r:id="rId11">
            <anchor moveWithCells="1">
              <from>
                <xdr:col>1</xdr:col>
                <xdr:colOff>1114425</xdr:colOff>
                <xdr:row>2</xdr:row>
                <xdr:rowOff>47625</xdr:rowOff>
              </from>
              <to>
                <xdr:col>3</xdr:col>
                <xdr:colOff>1266825</xdr:colOff>
                <xdr:row>2</xdr:row>
                <xdr:rowOff>295275</xdr:rowOff>
              </to>
            </anchor>
          </controlPr>
        </control>
      </mc:Choice>
      <mc:Fallback>
        <control shapeId="1025" r:id="rId10" name="cmbDpto"/>
      </mc:Fallback>
    </mc:AlternateContent>
    <mc:AlternateContent xmlns:mc="http://schemas.openxmlformats.org/markup-compatibility/2006">
      <mc:Choice Requires="x14">
        <control shapeId="1032" r:id="rId12" name="cmdGobreg">
          <controlPr defaultSize="0" autoLine="0" listFillRange="GRS" r:id="rId13">
            <anchor moveWithCells="1">
              <from>
                <xdr:col>1</xdr:col>
                <xdr:colOff>1114425</xdr:colOff>
                <xdr:row>4</xdr:row>
                <xdr:rowOff>9525</xdr:rowOff>
              </from>
              <to>
                <xdr:col>4</xdr:col>
                <xdr:colOff>790575</xdr:colOff>
                <xdr:row>4</xdr:row>
                <xdr:rowOff>295275</xdr:rowOff>
              </to>
            </anchor>
          </controlPr>
        </control>
      </mc:Choice>
      <mc:Fallback>
        <control shapeId="1032" r:id="rId12" name="cmdGobreg"/>
      </mc:Fallback>
    </mc:AlternateContent>
    <mc:AlternateContent xmlns:mc="http://schemas.openxmlformats.org/markup-compatibility/2006">
      <mc:Choice Requires="x14">
        <control shapeId="1027" r:id="rId14" name="cmbEntidad">
          <controlPr defaultSize="0" autoLine="0" r:id="rId15">
            <anchor moveWithCells="1">
              <from>
                <xdr:col>1</xdr:col>
                <xdr:colOff>1114425</xdr:colOff>
                <xdr:row>4</xdr:row>
                <xdr:rowOff>19050</xdr:rowOff>
              </from>
              <to>
                <xdr:col>4</xdr:col>
                <xdr:colOff>771525</xdr:colOff>
                <xdr:row>4</xdr:row>
                <xdr:rowOff>304800</xdr:rowOff>
              </to>
            </anchor>
          </controlPr>
        </control>
      </mc:Choice>
      <mc:Fallback>
        <control shapeId="1027" r:id="rId14" name="cmbEntidad"/>
      </mc:Fallback>
    </mc:AlternateContent>
    <mc:AlternateContent xmlns:mc="http://schemas.openxmlformats.org/markup-compatibility/2006">
      <mc:Choice Requires="x14">
        <control shapeId="1041" r:id="rId16" name="Button 17">
          <controlPr defaultSize="0" print="0" autoFill="0" autoPict="0" macro="[0]!Imprimir">
            <anchor moveWithCells="1" sizeWithCells="1">
              <from>
                <xdr:col>5</xdr:col>
                <xdr:colOff>704850</xdr:colOff>
                <xdr:row>2</xdr:row>
                <xdr:rowOff>66675</xdr:rowOff>
              </from>
              <to>
                <xdr:col>6</xdr:col>
                <xdr:colOff>457200</xdr:colOff>
                <xdr:row>3</xdr:row>
                <xdr:rowOff>28575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D997-198A-413E-8527-5F25FA52DCB1}">
  <sheetPr codeName="Hoja6"/>
  <dimension ref="A1:S1918"/>
  <sheetViews>
    <sheetView workbookViewId="0">
      <pane ySplit="1" topLeftCell="A2" activePane="bottomLeft" state="frozen"/>
      <selection activeCell="A1875" sqref="A1875"/>
      <selection pane="bottomLeft" activeCell="F2" sqref="F2"/>
    </sheetView>
  </sheetViews>
  <sheetFormatPr baseColWidth="10" defaultRowHeight="15" x14ac:dyDescent="0.25"/>
  <cols>
    <col min="1" max="1" width="44.42578125" customWidth="1"/>
    <col min="4" max="4" width="17.85546875" bestFit="1" customWidth="1"/>
    <col min="5" max="5" width="43" customWidth="1"/>
    <col min="6" max="6" width="12.28515625" bestFit="1" customWidth="1"/>
    <col min="7" max="7" width="6.42578125" customWidth="1"/>
    <col min="8" max="8" width="12.28515625" bestFit="1" customWidth="1"/>
    <col min="11" max="11" width="6.85546875" customWidth="1"/>
    <col min="13" max="13" width="5.42578125" customWidth="1"/>
    <col min="14" max="14" width="10.42578125" bestFit="1" customWidth="1"/>
    <col min="15" max="15" width="4.5703125" customWidth="1"/>
    <col min="16" max="16" width="12.28515625" bestFit="1" customWidth="1"/>
  </cols>
  <sheetData>
    <row r="1" spans="1:19" ht="25.5" x14ac:dyDescent="0.25">
      <c r="A1" s="2" t="s">
        <v>458</v>
      </c>
      <c r="B1" s="3" t="s">
        <v>459</v>
      </c>
      <c r="C1" s="3" t="s">
        <v>460</v>
      </c>
      <c r="D1" s="3" t="s">
        <v>0</v>
      </c>
      <c r="E1" s="3" t="s">
        <v>461</v>
      </c>
      <c r="F1" s="2" t="s">
        <v>462</v>
      </c>
      <c r="G1" s="4" t="s">
        <v>463</v>
      </c>
      <c r="H1" s="5" t="s">
        <v>464</v>
      </c>
      <c r="I1" s="6" t="s">
        <v>465</v>
      </c>
      <c r="J1" s="6" t="s">
        <v>7829</v>
      </c>
      <c r="K1" s="4" t="s">
        <v>466</v>
      </c>
      <c r="L1" s="7" t="s">
        <v>467</v>
      </c>
      <c r="M1" s="4" t="s">
        <v>468</v>
      </c>
      <c r="N1" s="8" t="s">
        <v>469</v>
      </c>
      <c r="O1" s="4" t="s">
        <v>470</v>
      </c>
      <c r="P1" s="2" t="s">
        <v>471</v>
      </c>
      <c r="Q1" s="2" t="s">
        <v>472</v>
      </c>
      <c r="R1" s="2" t="s">
        <v>473</v>
      </c>
      <c r="S1" s="8" t="s">
        <v>474</v>
      </c>
    </row>
    <row r="2" spans="1:19" s="63" customFormat="1" x14ac:dyDescent="0.25">
      <c r="A2" s="61" t="s">
        <v>4135</v>
      </c>
      <c r="B2" s="61">
        <v>1</v>
      </c>
      <c r="C2" s="59" t="s">
        <v>475</v>
      </c>
      <c r="D2" s="61" t="s">
        <v>6</v>
      </c>
      <c r="E2" s="59" t="s">
        <v>6049</v>
      </c>
      <c r="F2" s="61">
        <f>+VLOOKUP(C2,'Anexo_GR '!$C$8:$N$33,3,0)</f>
        <v>354318.21345000016</v>
      </c>
      <c r="G2" s="61"/>
      <c r="H2" s="61">
        <f>+VLOOKUP(C2,'Anexo_GR '!$C$8:$N$33,4,0)</f>
        <v>1109265.0615925</v>
      </c>
      <c r="I2" s="61">
        <f>+VLOOKUP(C2,'Anexo_GR '!$C$8:$N$33,5,0)</f>
        <v>385633.07564</v>
      </c>
      <c r="J2" s="61">
        <f>+VLOOKUP(C2,'Anexo_GR '!$C$8:$N$33,6,0)</f>
        <v>0</v>
      </c>
      <c r="K2" s="61"/>
      <c r="L2" s="62">
        <f>+VLOOKUP(C2,'Anexo_GR '!$C$8:$N$33,7,0)</f>
        <v>31.941708588687401</v>
      </c>
      <c r="M2" s="61"/>
      <c r="N2" s="62" t="str">
        <f>+VLOOKUP(C2,'Anexo_GR '!$C$8:$N$33,8,0)</f>
        <v>Si Cumple</v>
      </c>
      <c r="O2" s="61"/>
      <c r="P2" s="61">
        <f>+VLOOKUP(C2,'Anexo_GR '!$C$8:$N$33,10,0)</f>
        <v>947802.80137000012</v>
      </c>
      <c r="Q2" s="61">
        <f>+VLOOKUP(C2,'Anexo_GR '!$C$8:$N$33,11,0)</f>
        <v>784752.66165000002</v>
      </c>
      <c r="R2" s="61">
        <f>+VLOOKUP(C2,'Anexo_GR '!$C$8:$N$33,12,0)</f>
        <v>163050.13972000015</v>
      </c>
      <c r="S2" s="62" t="str">
        <f>+VLOOKUP(C2,'Anexo_GR '!$C$8:$O$33,13,0)</f>
        <v>Si Cumple</v>
      </c>
    </row>
    <row r="3" spans="1:19" s="63" customFormat="1" x14ac:dyDescent="0.25">
      <c r="A3" s="61" t="s">
        <v>4136</v>
      </c>
      <c r="B3" s="61">
        <v>2</v>
      </c>
      <c r="C3" s="59" t="s">
        <v>476</v>
      </c>
      <c r="D3" s="61" t="s">
        <v>6050</v>
      </c>
      <c r="E3" s="59" t="s">
        <v>6051</v>
      </c>
      <c r="F3" s="61">
        <f>+VLOOKUP(C3,'Anexo_GR '!$C$8:$N$33,3,0)</f>
        <v>581870.06936999969</v>
      </c>
      <c r="G3" s="61"/>
      <c r="H3" s="61">
        <f>+VLOOKUP(C3,'Anexo_GR '!$C$8:$N$33,4,0)</f>
        <v>2404206.8328199987</v>
      </c>
      <c r="I3" s="61">
        <f>+VLOOKUP(C3,'Anexo_GR '!$C$8:$N$33,5,0)</f>
        <v>969784.67849999992</v>
      </c>
      <c r="J3" s="61">
        <f>+VLOOKUP(C3,'Anexo_GR '!$C$8:$N$33,6,0)</f>
        <v>0</v>
      </c>
      <c r="K3" s="61"/>
      <c r="L3" s="62">
        <f>+VLOOKUP(C3,'Anexo_GR '!$C$8:$N$33,7,0)</f>
        <v>24.202163533804573</v>
      </c>
      <c r="M3" s="61"/>
      <c r="N3" s="62" t="str">
        <f>+VLOOKUP(C3,'Anexo_GR '!$C$8:$N$33,8,0)</f>
        <v>Si Cumple</v>
      </c>
      <c r="O3" s="61"/>
      <c r="P3" s="61">
        <f>+VLOOKUP(C3,'Anexo_GR '!$C$8:$N$33,10,0)</f>
        <v>2004455.4262799998</v>
      </c>
      <c r="Q3" s="61">
        <f>+VLOOKUP(C3,'Anexo_GR '!$C$8:$N$33,11,0)</f>
        <v>1566546.1158699999</v>
      </c>
      <c r="R3" s="61">
        <f>+VLOOKUP(C3,'Anexo_GR '!$C$8:$N$33,12,0)</f>
        <v>437909.31040999986</v>
      </c>
      <c r="S3" s="62" t="str">
        <f>+VLOOKUP(C3,'Anexo_GR '!$C$8:$O$33,13,0)</f>
        <v>Si Cumple</v>
      </c>
    </row>
    <row r="4" spans="1:19" s="63" customFormat="1" x14ac:dyDescent="0.25">
      <c r="A4" s="61" t="s">
        <v>4137</v>
      </c>
      <c r="B4" s="61">
        <v>3</v>
      </c>
      <c r="C4" s="59" t="s">
        <v>477</v>
      </c>
      <c r="D4" s="61" t="s">
        <v>1000</v>
      </c>
      <c r="E4" s="59" t="s">
        <v>6052</v>
      </c>
      <c r="F4" s="61">
        <f>+VLOOKUP(C4,'Anexo_GR '!$C$8:$N$33,3,0)</f>
        <v>657887.53605000034</v>
      </c>
      <c r="G4" s="61"/>
      <c r="H4" s="61">
        <f>+VLOOKUP(C4,'Anexo_GR '!$C$8:$N$33,4,0)</f>
        <v>1224188.6867824995</v>
      </c>
      <c r="I4" s="61">
        <f>+VLOOKUP(C4,'Anexo_GR '!$C$8:$N$33,5,0)</f>
        <v>341277.87303000008</v>
      </c>
      <c r="J4" s="61">
        <f>+VLOOKUP(C4,'Anexo_GR '!$C$8:$N$33,6,0)</f>
        <v>0</v>
      </c>
      <c r="K4" s="61"/>
      <c r="L4" s="62">
        <f>+VLOOKUP(C4,'Anexo_GR '!$C$8:$N$33,7,0)</f>
        <v>53.74069725959545</v>
      </c>
      <c r="M4" s="61"/>
      <c r="N4" s="62" t="str">
        <f>+VLOOKUP(C4,'Anexo_GR '!$C$8:$N$33,8,0)</f>
        <v>Si Cumple</v>
      </c>
      <c r="O4" s="61"/>
      <c r="P4" s="61">
        <f>+VLOOKUP(C4,'Anexo_GR '!$C$8:$N$33,10,0)</f>
        <v>1008990.6081</v>
      </c>
      <c r="Q4" s="61">
        <f>+VLOOKUP(C4,'Anexo_GR '!$C$8:$N$33,11,0)</f>
        <v>856850.40892999992</v>
      </c>
      <c r="R4" s="61">
        <f>+VLOOKUP(C4,'Anexo_GR '!$C$8:$N$33,12,0)</f>
        <v>152140.19916999995</v>
      </c>
      <c r="S4" s="62" t="str">
        <f>+VLOOKUP(C4,'Anexo_GR '!$C$8:$O$33,13,0)</f>
        <v>Si Cumple</v>
      </c>
    </row>
    <row r="5" spans="1:19" s="63" customFormat="1" x14ac:dyDescent="0.25">
      <c r="A5" s="61" t="s">
        <v>4138</v>
      </c>
      <c r="B5" s="61">
        <v>4</v>
      </c>
      <c r="C5" s="59" t="s">
        <v>478</v>
      </c>
      <c r="D5" s="61" t="s">
        <v>15</v>
      </c>
      <c r="E5" s="59" t="s">
        <v>6053</v>
      </c>
      <c r="F5" s="61">
        <f>+VLOOKUP(C5,'Anexo_GR '!$C$8:$N$33,3,0)</f>
        <v>901276.63526000211</v>
      </c>
      <c r="G5" s="61"/>
      <c r="H5" s="61">
        <f>+VLOOKUP(C5,'Anexo_GR '!$C$8:$N$33,4,0)</f>
        <v>2311791.2709924993</v>
      </c>
      <c r="I5" s="61">
        <f>+VLOOKUP(C5,'Anexo_GR '!$C$8:$N$33,5,0)</f>
        <v>1165275.3009000001</v>
      </c>
      <c r="J5" s="61">
        <f>+VLOOKUP(C5,'Anexo_GR '!$C$8:$N$33,6,0)</f>
        <v>0</v>
      </c>
      <c r="K5" s="61"/>
      <c r="L5" s="62">
        <f>+VLOOKUP(C5,'Anexo_GR '!$C$8:$N$33,7,0)</f>
        <v>38.986073118662901</v>
      </c>
      <c r="M5" s="61"/>
      <c r="N5" s="62" t="str">
        <f>+VLOOKUP(C5,'Anexo_GR '!$C$8:$N$33,8,0)</f>
        <v>Si Cumple</v>
      </c>
      <c r="O5" s="61"/>
      <c r="P5" s="61">
        <f>+VLOOKUP(C5,'Anexo_GR '!$C$8:$N$33,10,0)</f>
        <v>1994008.3539300002</v>
      </c>
      <c r="Q5" s="61">
        <f>+VLOOKUP(C5,'Anexo_GR '!$C$8:$N$33,11,0)</f>
        <v>1542291.65809</v>
      </c>
      <c r="R5" s="61">
        <f>+VLOOKUP(C5,'Anexo_GR '!$C$8:$N$33,12,0)</f>
        <v>451716.69584000017</v>
      </c>
      <c r="S5" s="62" t="str">
        <f>+VLOOKUP(C5,'Anexo_GR '!$C$8:$O$33,13,0)</f>
        <v>Si Cumple</v>
      </c>
    </row>
    <row r="6" spans="1:19" s="63" customFormat="1" x14ac:dyDescent="0.25">
      <c r="A6" s="61" t="s">
        <v>4139</v>
      </c>
      <c r="B6" s="61">
        <v>5</v>
      </c>
      <c r="C6" s="59" t="s">
        <v>479</v>
      </c>
      <c r="D6" s="61" t="s">
        <v>18</v>
      </c>
      <c r="E6" s="59" t="s">
        <v>6054</v>
      </c>
      <c r="F6" s="61">
        <f>+VLOOKUP(C6,'Anexo_GR '!$C$8:$N$33,3,0)</f>
        <v>669451.85024999978</v>
      </c>
      <c r="G6" s="61"/>
      <c r="H6" s="61">
        <f>+VLOOKUP(C6,'Anexo_GR '!$C$8:$N$33,4,0)</f>
        <v>1692522.1501624989</v>
      </c>
      <c r="I6" s="61">
        <f>+VLOOKUP(C6,'Anexo_GR '!$C$8:$N$33,5,0)</f>
        <v>598966.08319999999</v>
      </c>
      <c r="J6" s="61">
        <f>+VLOOKUP(C6,'Anexo_GR '!$C$8:$N$33,6,0)</f>
        <v>0</v>
      </c>
      <c r="K6" s="61"/>
      <c r="L6" s="62">
        <f>+VLOOKUP(C6,'Anexo_GR '!$C$8:$N$33,7,0)</f>
        <v>39.553506002017507</v>
      </c>
      <c r="M6" s="61"/>
      <c r="N6" s="62" t="str">
        <f>+VLOOKUP(C6,'Anexo_GR '!$C$8:$N$33,8,0)</f>
        <v>Si Cumple</v>
      </c>
      <c r="O6" s="61"/>
      <c r="P6" s="61">
        <f>+VLOOKUP(C6,'Anexo_GR '!$C$8:$N$33,10,0)</f>
        <v>1412699.3359100004</v>
      </c>
      <c r="Q6" s="61">
        <f>+VLOOKUP(C6,'Anexo_GR '!$C$8:$N$33,11,0)</f>
        <v>1199679.0900299998</v>
      </c>
      <c r="R6" s="61">
        <f>+VLOOKUP(C6,'Anexo_GR '!$C$8:$N$33,12,0)</f>
        <v>213020.24588000058</v>
      </c>
      <c r="S6" s="62" t="str">
        <f>+VLOOKUP(C6,'Anexo_GR '!$C$8:$O$33,13,0)</f>
        <v>Si Cumple</v>
      </c>
    </row>
    <row r="7" spans="1:19" s="63" customFormat="1" x14ac:dyDescent="0.25">
      <c r="A7" s="61" t="s">
        <v>4140</v>
      </c>
      <c r="B7" s="61">
        <v>6</v>
      </c>
      <c r="C7" s="59" t="s">
        <v>480</v>
      </c>
      <c r="D7" s="61" t="s">
        <v>21</v>
      </c>
      <c r="E7" s="59" t="s">
        <v>6055</v>
      </c>
      <c r="F7" s="61">
        <f>+VLOOKUP(C7,'Anexo_GR '!$C$8:$N$33,3,0)</f>
        <v>1610907.3941300034</v>
      </c>
      <c r="G7" s="61"/>
      <c r="H7" s="61">
        <f>+VLOOKUP(C7,'Anexo_GR '!$C$8:$N$33,4,0)</f>
        <v>2988469.382492499</v>
      </c>
      <c r="I7" s="61">
        <f>+VLOOKUP(C7,'Anexo_GR '!$C$8:$N$33,5,0)</f>
        <v>1318761.0826399999</v>
      </c>
      <c r="J7" s="61">
        <f>+VLOOKUP(C7,'Anexo_GR '!$C$8:$N$33,6,0)</f>
        <v>0</v>
      </c>
      <c r="K7" s="61"/>
      <c r="L7" s="62">
        <f>+VLOOKUP(C7,'Anexo_GR '!$C$8:$N$33,7,0)</f>
        <v>53.904095640640101</v>
      </c>
      <c r="M7" s="61"/>
      <c r="N7" s="62" t="str">
        <f>+VLOOKUP(C7,'Anexo_GR '!$C$8:$N$33,8,0)</f>
        <v>Si Cumple</v>
      </c>
      <c r="O7" s="61"/>
      <c r="P7" s="61">
        <f>+VLOOKUP(C7,'Anexo_GR '!$C$8:$N$33,10,0)</f>
        <v>2738300.9402000001</v>
      </c>
      <c r="Q7" s="61">
        <f>+VLOOKUP(C7,'Anexo_GR '!$C$8:$N$33,11,0)</f>
        <v>2119363.7259800001</v>
      </c>
      <c r="R7" s="61">
        <f>+VLOOKUP(C7,'Anexo_GR '!$C$8:$N$33,12,0)</f>
        <v>618937.21422000031</v>
      </c>
      <c r="S7" s="62" t="str">
        <f>+VLOOKUP(C7,'Anexo_GR '!$C$8:$O$33,13,0)</f>
        <v>Si Cumple</v>
      </c>
    </row>
    <row r="8" spans="1:19" s="63" customFormat="1" x14ac:dyDescent="0.25">
      <c r="A8" s="61" t="s">
        <v>4141</v>
      </c>
      <c r="B8" s="61">
        <v>7</v>
      </c>
      <c r="C8" s="59" t="s">
        <v>481</v>
      </c>
      <c r="D8" s="61" t="s">
        <v>482</v>
      </c>
      <c r="E8" s="59" t="s">
        <v>6056</v>
      </c>
      <c r="F8" s="61">
        <f>+VLOOKUP(C8,'Anexo_GR '!$C$8:$N$33,3,0)</f>
        <v>544539.77486</v>
      </c>
      <c r="G8" s="61"/>
      <c r="H8" s="61">
        <f>+VLOOKUP(C8,'Anexo_GR '!$C$8:$N$33,4,0)</f>
        <v>1381782.0381374997</v>
      </c>
      <c r="I8" s="61">
        <f>+VLOOKUP(C8,'Anexo_GR '!$C$8:$N$33,5,0)</f>
        <v>842768.70792999992</v>
      </c>
      <c r="J8" s="61">
        <f>+VLOOKUP(C8,'Anexo_GR '!$C$8:$N$33,6,0)</f>
        <v>0</v>
      </c>
      <c r="K8" s="61"/>
      <c r="L8" s="62">
        <f>+VLOOKUP(C8,'Anexo_GR '!$C$8:$N$33,7,0)</f>
        <v>39.40851450015834</v>
      </c>
      <c r="M8" s="61"/>
      <c r="N8" s="62" t="str">
        <f>+VLOOKUP(C8,'Anexo_GR '!$C$8:$N$33,8,0)</f>
        <v>Si Cumple</v>
      </c>
      <c r="O8" s="61"/>
      <c r="P8" s="61">
        <f>+VLOOKUP(C8,'Anexo_GR '!$C$8:$N$33,10,0)</f>
        <v>1168332.6723100003</v>
      </c>
      <c r="Q8" s="61">
        <f>+VLOOKUP(C8,'Anexo_GR '!$C$8:$N$33,11,0)</f>
        <v>964707.45130000019</v>
      </c>
      <c r="R8" s="61">
        <f>+VLOOKUP(C8,'Anexo_GR '!$C$8:$N$33,12,0)</f>
        <v>203625.22100999998</v>
      </c>
      <c r="S8" s="62" t="str">
        <f>+VLOOKUP(C8,'Anexo_GR '!$C$8:$O$33,13,0)</f>
        <v>Si Cumple</v>
      </c>
    </row>
    <row r="9" spans="1:19" s="63" customFormat="1" x14ac:dyDescent="0.25">
      <c r="A9" s="61" t="s">
        <v>4142</v>
      </c>
      <c r="B9" s="61">
        <v>8</v>
      </c>
      <c r="C9" s="59" t="s">
        <v>483</v>
      </c>
      <c r="D9" s="61" t="s">
        <v>27</v>
      </c>
      <c r="E9" s="59" t="s">
        <v>6057</v>
      </c>
      <c r="F9" s="61">
        <f>+VLOOKUP(C9,'Anexo_GR '!$C$8:$N$33,3,0)</f>
        <v>651631.49734999298</v>
      </c>
      <c r="G9" s="61"/>
      <c r="H9" s="61">
        <f>+VLOOKUP(C9,'Anexo_GR '!$C$8:$N$33,4,0)</f>
        <v>2858632.9539099997</v>
      </c>
      <c r="I9" s="61">
        <f>+VLOOKUP(C9,'Anexo_GR '!$C$8:$N$33,5,0)</f>
        <v>1481435.49756</v>
      </c>
      <c r="J9" s="61">
        <f>+VLOOKUP(C9,'Anexo_GR '!$C$8:$N$33,6,0)</f>
        <v>0</v>
      </c>
      <c r="K9" s="61"/>
      <c r="L9" s="62">
        <f>+VLOOKUP(C9,'Anexo_GR '!$C$8:$N$33,7,0)</f>
        <v>22.795213931144961</v>
      </c>
      <c r="M9" s="61"/>
      <c r="N9" s="62" t="str">
        <f>+VLOOKUP(C9,'Anexo_GR '!$C$8:$N$33,8,0)</f>
        <v>Si Cumple</v>
      </c>
      <c r="O9" s="61"/>
      <c r="P9" s="61">
        <f>+VLOOKUP(C9,'Anexo_GR '!$C$8:$N$33,10,0)</f>
        <v>2286982.5780700003</v>
      </c>
      <c r="Q9" s="61">
        <f>+VLOOKUP(C9,'Anexo_GR '!$C$8:$N$33,11,0)</f>
        <v>1677166.6118699999</v>
      </c>
      <c r="R9" s="61">
        <f>+VLOOKUP(C9,'Anexo_GR '!$C$8:$N$33,12,0)</f>
        <v>609815.96620000026</v>
      </c>
      <c r="S9" s="62" t="str">
        <f>+VLOOKUP(C9,'Anexo_GR '!$C$8:$O$33,13,0)</f>
        <v>Si Cumple</v>
      </c>
    </row>
    <row r="10" spans="1:19" s="63" customFormat="1" x14ac:dyDescent="0.25">
      <c r="A10" s="61" t="s">
        <v>4143</v>
      </c>
      <c r="B10" s="61">
        <v>9</v>
      </c>
      <c r="C10" s="59" t="s">
        <v>484</v>
      </c>
      <c r="D10" s="61" t="s">
        <v>30</v>
      </c>
      <c r="E10" s="59" t="s">
        <v>6058</v>
      </c>
      <c r="F10" s="61">
        <f>+VLOOKUP(C10,'Anexo_GR '!$C$8:$N$33,3,0)</f>
        <v>274600.81517000019</v>
      </c>
      <c r="G10" s="61"/>
      <c r="H10" s="61">
        <f>+VLOOKUP(C10,'Anexo_GR '!$C$8:$N$33,4,0)</f>
        <v>1486044.3561474995</v>
      </c>
      <c r="I10" s="61">
        <f>+VLOOKUP(C10,'Anexo_GR '!$C$8:$N$33,5,0)</f>
        <v>331015.66267000005</v>
      </c>
      <c r="J10" s="61">
        <f>+VLOOKUP(C10,'Anexo_GR '!$C$8:$N$33,6,0)</f>
        <v>0</v>
      </c>
      <c r="K10" s="61"/>
      <c r="L10" s="62">
        <f>+VLOOKUP(C10,'Anexo_GR '!$C$8:$N$33,7,0)</f>
        <v>18.478641908232802</v>
      </c>
      <c r="M10" s="61"/>
      <c r="N10" s="62" t="str">
        <f>+VLOOKUP(C10,'Anexo_GR '!$C$8:$N$33,8,0)</f>
        <v>Si Cumple</v>
      </c>
      <c r="O10" s="61"/>
      <c r="P10" s="61">
        <f>+VLOOKUP(C10,'Anexo_GR '!$C$8:$N$33,10,0)</f>
        <v>1424699.6621400001</v>
      </c>
      <c r="Q10" s="61">
        <f>+VLOOKUP(C10,'Anexo_GR '!$C$8:$N$33,11,0)</f>
        <v>1172868.2941599998</v>
      </c>
      <c r="R10" s="61">
        <f>+VLOOKUP(C10,'Anexo_GR '!$C$8:$N$33,12,0)</f>
        <v>251831.36798000027</v>
      </c>
      <c r="S10" s="62" t="str">
        <f>+VLOOKUP(C10,'Anexo_GR '!$C$8:$O$33,13,0)</f>
        <v>Si Cumple</v>
      </c>
    </row>
    <row r="11" spans="1:19" s="63" customFormat="1" x14ac:dyDescent="0.25">
      <c r="A11" s="61" t="s">
        <v>4144</v>
      </c>
      <c r="B11" s="61">
        <v>10</v>
      </c>
      <c r="C11" s="59" t="s">
        <v>485</v>
      </c>
      <c r="D11" s="61" t="s">
        <v>2236</v>
      </c>
      <c r="E11" s="59" t="s">
        <v>6059</v>
      </c>
      <c r="F11" s="61">
        <f>+VLOOKUP(C11,'Anexo_GR '!$C$8:$N$33,3,0)</f>
        <v>119599.1731400001</v>
      </c>
      <c r="G11" s="61"/>
      <c r="H11" s="61">
        <f>+VLOOKUP(C11,'Anexo_GR '!$C$8:$N$33,4,0)</f>
        <v>1626104.5541874997</v>
      </c>
      <c r="I11" s="61">
        <f>+VLOOKUP(C11,'Anexo_GR '!$C$8:$N$33,5,0)</f>
        <v>842165.62580999988</v>
      </c>
      <c r="J11" s="61">
        <f>+VLOOKUP(C11,'Anexo_GR '!$C$8:$N$33,6,0)</f>
        <v>0</v>
      </c>
      <c r="K11" s="61"/>
      <c r="L11" s="62">
        <f>+VLOOKUP(C11,'Anexo_GR '!$C$8:$N$33,7,0)</f>
        <v>7.3549497682674589</v>
      </c>
      <c r="M11" s="61"/>
      <c r="N11" s="62" t="str">
        <f>+VLOOKUP(C11,'Anexo_GR '!$C$8:$N$33,8,0)</f>
        <v>Si Cumple</v>
      </c>
      <c r="O11" s="61"/>
      <c r="P11" s="61">
        <f>+VLOOKUP(C11,'Anexo_GR '!$C$8:$N$33,10,0)</f>
        <v>1350849.9949</v>
      </c>
      <c r="Q11" s="61">
        <f>+VLOOKUP(C11,'Anexo_GR '!$C$8:$N$33,11,0)</f>
        <v>1260230.8582400002</v>
      </c>
      <c r="R11" s="61">
        <f>+VLOOKUP(C11,'Anexo_GR '!$C$8:$N$33,12,0)</f>
        <v>90619.136659999844</v>
      </c>
      <c r="S11" s="62" t="str">
        <f>+VLOOKUP(C11,'Anexo_GR '!$C$8:$O$33,13,0)</f>
        <v>Si Cumple</v>
      </c>
    </row>
    <row r="12" spans="1:19" s="63" customFormat="1" x14ac:dyDescent="0.25">
      <c r="A12" s="61" t="s">
        <v>4145</v>
      </c>
      <c r="B12" s="61">
        <v>11</v>
      </c>
      <c r="C12" s="59" t="s">
        <v>486</v>
      </c>
      <c r="D12" s="61" t="s">
        <v>36</v>
      </c>
      <c r="E12" s="59" t="s">
        <v>6060</v>
      </c>
      <c r="F12" s="61">
        <f>+VLOOKUP(C12,'Anexo_GR '!$C$8:$N$33,3,0)</f>
        <v>116079.42212000061</v>
      </c>
      <c r="G12" s="61"/>
      <c r="H12" s="61">
        <f>+VLOOKUP(C12,'Anexo_GR '!$C$8:$N$33,4,0)</f>
        <v>1244326.9356849995</v>
      </c>
      <c r="I12" s="61">
        <f>+VLOOKUP(C12,'Anexo_GR '!$C$8:$N$33,5,0)</f>
        <v>797482.33321000007</v>
      </c>
      <c r="J12" s="61">
        <f>+VLOOKUP(C12,'Anexo_GR '!$C$8:$N$33,6,0)</f>
        <v>0</v>
      </c>
      <c r="K12" s="61"/>
      <c r="L12" s="62">
        <f>+VLOOKUP(C12,'Anexo_GR '!$C$8:$N$33,7,0)</f>
        <v>9.3286915834622768</v>
      </c>
      <c r="M12" s="61"/>
      <c r="N12" s="62" t="str">
        <f>+VLOOKUP(C12,'Anexo_GR '!$C$8:$N$33,8,0)</f>
        <v>Si Cumple</v>
      </c>
      <c r="O12" s="61"/>
      <c r="P12" s="61">
        <f>+VLOOKUP(C12,'Anexo_GR '!$C$8:$N$33,10,0)</f>
        <v>958918.10308999987</v>
      </c>
      <c r="Q12" s="61">
        <f>+VLOOKUP(C12,'Anexo_GR '!$C$8:$N$33,11,0)</f>
        <v>839092.66752000002</v>
      </c>
      <c r="R12" s="61">
        <f>+VLOOKUP(C12,'Anexo_GR '!$C$8:$N$33,12,0)</f>
        <v>119825.43556999993</v>
      </c>
      <c r="S12" s="62" t="str">
        <f>+VLOOKUP(C12,'Anexo_GR '!$C$8:$O$33,13,0)</f>
        <v>Si Cumple</v>
      </c>
    </row>
    <row r="13" spans="1:19" s="63" customFormat="1" x14ac:dyDescent="0.25">
      <c r="A13" s="61" t="s">
        <v>4146</v>
      </c>
      <c r="B13" s="61">
        <v>12</v>
      </c>
      <c r="C13" s="59" t="s">
        <v>487</v>
      </c>
      <c r="D13" s="61" t="s">
        <v>2464</v>
      </c>
      <c r="E13" s="59" t="s">
        <v>6061</v>
      </c>
      <c r="F13" s="61">
        <f>+VLOOKUP(C13,'Anexo_GR '!$C$8:$N$33,3,0)</f>
        <v>359961.19538000249</v>
      </c>
      <c r="G13" s="61"/>
      <c r="H13" s="61">
        <f>+VLOOKUP(C13,'Anexo_GR '!$C$8:$N$33,4,0)</f>
        <v>2511515.0712774997</v>
      </c>
      <c r="I13" s="61">
        <f>+VLOOKUP(C13,'Anexo_GR '!$C$8:$N$33,5,0)</f>
        <v>1165816.8402399998</v>
      </c>
      <c r="J13" s="61">
        <f>+VLOOKUP(C13,'Anexo_GR '!$C$8:$N$33,6,0)</f>
        <v>0</v>
      </c>
      <c r="K13" s="61"/>
      <c r="L13" s="62">
        <f>+VLOOKUP(C13,'Anexo_GR '!$C$8:$N$33,7,0)</f>
        <v>14.332432223745556</v>
      </c>
      <c r="M13" s="61"/>
      <c r="N13" s="62" t="str">
        <f>+VLOOKUP(C13,'Anexo_GR '!$C$8:$N$33,8,0)</f>
        <v>Si Cumple</v>
      </c>
      <c r="O13" s="61"/>
      <c r="P13" s="61">
        <f>+VLOOKUP(C13,'Anexo_GR '!$C$8:$N$33,10,0)</f>
        <v>2183223.6723500006</v>
      </c>
      <c r="Q13" s="61">
        <f>+VLOOKUP(C13,'Anexo_GR '!$C$8:$N$33,11,0)</f>
        <v>1741132.1409500006</v>
      </c>
      <c r="R13" s="61">
        <f>+VLOOKUP(C13,'Anexo_GR '!$C$8:$N$33,12,0)</f>
        <v>442091.53139999986</v>
      </c>
      <c r="S13" s="62" t="str">
        <f>+VLOOKUP(C13,'Anexo_GR '!$C$8:$O$33,13,0)</f>
        <v>Si Cumple</v>
      </c>
    </row>
    <row r="14" spans="1:19" s="63" customFormat="1" x14ac:dyDescent="0.25">
      <c r="A14" s="61" t="s">
        <v>4147</v>
      </c>
      <c r="B14" s="61">
        <v>13</v>
      </c>
      <c r="C14" s="59" t="s">
        <v>488</v>
      </c>
      <c r="D14" s="61" t="s">
        <v>42</v>
      </c>
      <c r="E14" s="59" t="s">
        <v>6062</v>
      </c>
      <c r="F14" s="61">
        <f>+VLOOKUP(C14,'Anexo_GR '!$C$8:$N$33,3,0)</f>
        <v>1160702.5647399984</v>
      </c>
      <c r="G14" s="61"/>
      <c r="H14" s="61">
        <f>+VLOOKUP(C14,'Anexo_GR '!$C$8:$N$33,4,0)</f>
        <v>2846470.1272899979</v>
      </c>
      <c r="I14" s="61">
        <f>+VLOOKUP(C14,'Anexo_GR '!$C$8:$N$33,5,0)</f>
        <v>1456244.6079299999</v>
      </c>
      <c r="J14" s="61">
        <f>+VLOOKUP(C14,'Anexo_GR '!$C$8:$N$33,6,0)</f>
        <v>0</v>
      </c>
      <c r="K14" s="61"/>
      <c r="L14" s="62">
        <f>+VLOOKUP(C14,'Anexo_GR '!$C$8:$N$33,7,0)</f>
        <v>40.776910096894412</v>
      </c>
      <c r="M14" s="61"/>
      <c r="N14" s="62" t="str">
        <f>+VLOOKUP(C14,'Anexo_GR '!$C$8:$N$33,8,0)</f>
        <v>Si Cumple</v>
      </c>
      <c r="O14" s="61"/>
      <c r="P14" s="61">
        <f>+VLOOKUP(C14,'Anexo_GR '!$C$8:$N$33,10,0)</f>
        <v>2498748.99327</v>
      </c>
      <c r="Q14" s="61">
        <f>+VLOOKUP(C14,'Anexo_GR '!$C$8:$N$33,11,0)</f>
        <v>1944917.2173799998</v>
      </c>
      <c r="R14" s="61">
        <f>+VLOOKUP(C14,'Anexo_GR '!$C$8:$N$33,12,0)</f>
        <v>553831.77589000005</v>
      </c>
      <c r="S14" s="62" t="str">
        <f>+VLOOKUP(C14,'Anexo_GR '!$C$8:$O$33,13,0)</f>
        <v>Si Cumple</v>
      </c>
    </row>
    <row r="15" spans="1:19" s="63" customFormat="1" x14ac:dyDescent="0.25">
      <c r="A15" s="61" t="s">
        <v>4148</v>
      </c>
      <c r="B15" s="61">
        <v>14</v>
      </c>
      <c r="C15" s="59" t="s">
        <v>489</v>
      </c>
      <c r="D15" s="61" t="s">
        <v>45</v>
      </c>
      <c r="E15" s="59" t="s">
        <v>6063</v>
      </c>
      <c r="F15" s="61">
        <f>+VLOOKUP(C15,'Anexo_GR '!$C$8:$N$33,3,0)</f>
        <v>688334.84414999827</v>
      </c>
      <c r="G15" s="61"/>
      <c r="H15" s="61">
        <f>+VLOOKUP(C15,'Anexo_GR '!$C$8:$N$33,4,0)</f>
        <v>1690359.0507400001</v>
      </c>
      <c r="I15" s="61">
        <f>+VLOOKUP(C15,'Anexo_GR '!$C$8:$N$33,5,0)</f>
        <v>1021762.1808500001</v>
      </c>
      <c r="J15" s="61">
        <f>+VLOOKUP(C15,'Anexo_GR '!$C$8:$N$33,6,0)</f>
        <v>0</v>
      </c>
      <c r="K15" s="61"/>
      <c r="L15" s="62">
        <f>+VLOOKUP(C15,'Anexo_GR '!$C$8:$N$33,7,0)</f>
        <v>40.721220964780308</v>
      </c>
      <c r="M15" s="61"/>
      <c r="N15" s="62" t="str">
        <f>+VLOOKUP(C15,'Anexo_GR '!$C$8:$N$33,8,0)</f>
        <v>Si Cumple</v>
      </c>
      <c r="O15" s="61"/>
      <c r="P15" s="61">
        <f>+VLOOKUP(C15,'Anexo_GR '!$C$8:$N$33,10,0)</f>
        <v>1493364.1681200003</v>
      </c>
      <c r="Q15" s="61">
        <f>+VLOOKUP(C15,'Anexo_GR '!$C$8:$N$33,11,0)</f>
        <v>1164919.0543199999</v>
      </c>
      <c r="R15" s="61">
        <f>+VLOOKUP(C15,'Anexo_GR '!$C$8:$N$33,12,0)</f>
        <v>328445.11380000046</v>
      </c>
      <c r="S15" s="62" t="str">
        <f>+VLOOKUP(C15,'Anexo_GR '!$C$8:$O$33,13,0)</f>
        <v>Si Cumple</v>
      </c>
    </row>
    <row r="16" spans="1:19" s="63" customFormat="1" x14ac:dyDescent="0.25">
      <c r="A16" s="61" t="s">
        <v>4149</v>
      </c>
      <c r="B16" s="61">
        <v>15</v>
      </c>
      <c r="C16" s="59" t="s">
        <v>490</v>
      </c>
      <c r="D16" s="61" t="s">
        <v>48</v>
      </c>
      <c r="E16" s="59" t="s">
        <v>6064</v>
      </c>
      <c r="F16" s="61">
        <f>+VLOOKUP(C16,'Anexo_GR '!$C$8:$N$33,3,0)</f>
        <v>158229.42674</v>
      </c>
      <c r="G16" s="61"/>
      <c r="H16" s="61">
        <f>+VLOOKUP(C16,'Anexo_GR '!$C$8:$N$33,4,0)</f>
        <v>1749399.1009374999</v>
      </c>
      <c r="I16" s="61">
        <f>+VLOOKUP(C16,'Anexo_GR '!$C$8:$N$33,5,0)</f>
        <v>774639.94070999976</v>
      </c>
      <c r="J16" s="61">
        <f>+VLOOKUP(C16,'Anexo_GR '!$C$8:$N$33,6,0)</f>
        <v>0</v>
      </c>
      <c r="K16" s="61"/>
      <c r="L16" s="62">
        <f>+VLOOKUP(C16,'Anexo_GR '!$C$8:$N$33,7,0)</f>
        <v>9.0447872446719071</v>
      </c>
      <c r="M16" s="61"/>
      <c r="N16" s="62" t="str">
        <f>+VLOOKUP(C16,'Anexo_GR '!$C$8:$N$33,8,0)</f>
        <v>Si Cumple</v>
      </c>
      <c r="O16" s="61"/>
      <c r="P16" s="61">
        <f>+VLOOKUP(C16,'Anexo_GR '!$C$8:$N$33,10,0)</f>
        <v>1501071.6463400002</v>
      </c>
      <c r="Q16" s="61">
        <f>+VLOOKUP(C16,'Anexo_GR '!$C$8:$N$33,11,0)</f>
        <v>1201885.33158</v>
      </c>
      <c r="R16" s="61">
        <f>+VLOOKUP(C16,'Anexo_GR '!$C$8:$N$33,12,0)</f>
        <v>299186.31476000021</v>
      </c>
      <c r="S16" s="62" t="str">
        <f>+VLOOKUP(C16,'Anexo_GR '!$C$8:$O$33,13,0)</f>
        <v>Si Cumple</v>
      </c>
    </row>
    <row r="17" spans="1:19" s="63" customFormat="1" x14ac:dyDescent="0.25">
      <c r="A17" s="61" t="s">
        <v>4150</v>
      </c>
      <c r="B17" s="61">
        <v>16</v>
      </c>
      <c r="C17" s="59" t="s">
        <v>491</v>
      </c>
      <c r="D17" s="61" t="s">
        <v>51</v>
      </c>
      <c r="E17" s="59" t="s">
        <v>6065</v>
      </c>
      <c r="F17" s="61">
        <f>+VLOOKUP(C17,'Anexo_GR '!$C$8:$N$33,3,0)</f>
        <v>619907.95731000078</v>
      </c>
      <c r="G17" s="61"/>
      <c r="H17" s="61">
        <f>+VLOOKUP(C17,'Anexo_GR '!$C$8:$N$33,4,0)</f>
        <v>2721528.0591224995</v>
      </c>
      <c r="I17" s="61">
        <f>+VLOOKUP(C17,'Anexo_GR '!$C$8:$N$33,5,0)</f>
        <v>1016544.4114700001</v>
      </c>
      <c r="J17" s="61">
        <f>+VLOOKUP(C17,'Anexo_GR '!$C$8:$N$33,6,0)</f>
        <v>0</v>
      </c>
      <c r="K17" s="61"/>
      <c r="L17" s="62">
        <f>+VLOOKUP(C17,'Anexo_GR '!$C$8:$N$33,7,0)</f>
        <v>22.777937388228779</v>
      </c>
      <c r="M17" s="61"/>
      <c r="N17" s="62" t="str">
        <f>+VLOOKUP(C17,'Anexo_GR '!$C$8:$N$33,8,0)</f>
        <v>Si Cumple</v>
      </c>
      <c r="O17" s="61"/>
      <c r="P17" s="61">
        <f>+VLOOKUP(C17,'Anexo_GR '!$C$8:$N$33,10,0)</f>
        <v>2548817.3741000006</v>
      </c>
      <c r="Q17" s="61">
        <f>+VLOOKUP(C17,'Anexo_GR '!$C$8:$N$33,11,0)</f>
        <v>1873284.4062299998</v>
      </c>
      <c r="R17" s="61">
        <f>+VLOOKUP(C17,'Anexo_GR '!$C$8:$N$33,12,0)</f>
        <v>675532.96787000063</v>
      </c>
      <c r="S17" s="62" t="str">
        <f>+VLOOKUP(C17,'Anexo_GR '!$C$8:$O$33,13,0)</f>
        <v>Si Cumple</v>
      </c>
    </row>
    <row r="18" spans="1:19" s="63" customFormat="1" x14ac:dyDescent="0.25">
      <c r="A18" s="61" t="s">
        <v>4151</v>
      </c>
      <c r="B18" s="61">
        <v>17</v>
      </c>
      <c r="C18" s="59" t="s">
        <v>492</v>
      </c>
      <c r="D18" s="61" t="s">
        <v>54</v>
      </c>
      <c r="E18" s="59" t="s">
        <v>6066</v>
      </c>
      <c r="F18" s="61">
        <f>+VLOOKUP(C18,'Anexo_GR '!$C$8:$N$33,3,0)</f>
        <v>51659.09081000014</v>
      </c>
      <c r="G18" s="61"/>
      <c r="H18" s="61">
        <f>+VLOOKUP(C18,'Anexo_GR '!$C$8:$N$33,4,0)</f>
        <v>437374.44764750003</v>
      </c>
      <c r="I18" s="61">
        <f>+VLOOKUP(C18,'Anexo_GR '!$C$8:$N$33,5,0)</f>
        <v>230225.22346000001</v>
      </c>
      <c r="J18" s="61">
        <f>+VLOOKUP(C18,'Anexo_GR '!$C$8:$N$33,6,0)</f>
        <v>0</v>
      </c>
      <c r="K18" s="61"/>
      <c r="L18" s="62">
        <f>+VLOOKUP(C18,'Anexo_GR '!$C$8:$N$33,7,0)</f>
        <v>11.811181720344702</v>
      </c>
      <c r="M18" s="61"/>
      <c r="N18" s="62" t="str">
        <f>+VLOOKUP(C18,'Anexo_GR '!$C$8:$N$33,8,0)</f>
        <v>Si Cumple</v>
      </c>
      <c r="O18" s="61"/>
      <c r="P18" s="61">
        <f>+VLOOKUP(C18,'Anexo_GR '!$C$8:$N$33,10,0)</f>
        <v>395607.72876999999</v>
      </c>
      <c r="Q18" s="61">
        <f>+VLOOKUP(C18,'Anexo_GR '!$C$8:$N$33,11,0)</f>
        <v>273595.94498999999</v>
      </c>
      <c r="R18" s="61">
        <f>+VLOOKUP(C18,'Anexo_GR '!$C$8:$N$33,12,0)</f>
        <v>122011.78377999997</v>
      </c>
      <c r="S18" s="62" t="str">
        <f>+VLOOKUP(C18,'Anexo_GR '!$C$8:$O$33,13,0)</f>
        <v>Si Cumple</v>
      </c>
    </row>
    <row r="19" spans="1:19" s="63" customFormat="1" x14ac:dyDescent="0.25">
      <c r="A19" s="61" t="s">
        <v>4152</v>
      </c>
      <c r="B19" s="61">
        <v>18</v>
      </c>
      <c r="C19" s="59" t="s">
        <v>493</v>
      </c>
      <c r="D19" s="61" t="s">
        <v>57</v>
      </c>
      <c r="E19" s="59" t="s">
        <v>6067</v>
      </c>
      <c r="F19" s="61">
        <f>+VLOOKUP(C19,'Anexo_GR '!$C$8:$N$33,3,0)</f>
        <v>305068.62606000004</v>
      </c>
      <c r="G19" s="61"/>
      <c r="H19" s="61">
        <f>+VLOOKUP(C19,'Anexo_GR '!$C$8:$N$33,4,0)</f>
        <v>599912.06426000001</v>
      </c>
      <c r="I19" s="61">
        <f>+VLOOKUP(C19,'Anexo_GR '!$C$8:$N$33,5,0)</f>
        <v>208373.08831999998</v>
      </c>
      <c r="J19" s="61">
        <f>+VLOOKUP(C19,'Anexo_GR '!$C$8:$N$33,6,0)</f>
        <v>0</v>
      </c>
      <c r="K19" s="61"/>
      <c r="L19" s="62">
        <f>+VLOOKUP(C19,'Anexo_GR '!$C$8:$N$33,7,0)</f>
        <v>50.852223889897353</v>
      </c>
      <c r="M19" s="61"/>
      <c r="N19" s="62" t="str">
        <f>+VLOOKUP(C19,'Anexo_GR '!$C$8:$N$33,8,0)</f>
        <v>Si Cumple</v>
      </c>
      <c r="O19" s="61"/>
      <c r="P19" s="61">
        <f>+VLOOKUP(C19,'Anexo_GR '!$C$8:$N$33,10,0)</f>
        <v>536827.44264000014</v>
      </c>
      <c r="Q19" s="61">
        <f>+VLOOKUP(C19,'Anexo_GR '!$C$8:$N$33,11,0)</f>
        <v>390945.94052000006</v>
      </c>
      <c r="R19" s="61">
        <f>+VLOOKUP(C19,'Anexo_GR '!$C$8:$N$33,12,0)</f>
        <v>145881.50212000008</v>
      </c>
      <c r="S19" s="62" t="str">
        <f>+VLOOKUP(C19,'Anexo_GR '!$C$8:$O$33,13,0)</f>
        <v>Si Cumple</v>
      </c>
    </row>
    <row r="20" spans="1:19" s="63" customFormat="1" x14ac:dyDescent="0.25">
      <c r="A20" s="61" t="s">
        <v>4153</v>
      </c>
      <c r="B20" s="61">
        <v>19</v>
      </c>
      <c r="C20" s="59" t="s">
        <v>494</v>
      </c>
      <c r="D20" s="61" t="s">
        <v>60</v>
      </c>
      <c r="E20" s="59" t="s">
        <v>6068</v>
      </c>
      <c r="F20" s="61">
        <f>+VLOOKUP(C20,'Anexo_GR '!$C$8:$N$33,3,0)</f>
        <v>286709.02451000025</v>
      </c>
      <c r="G20" s="61"/>
      <c r="H20" s="61">
        <f>+VLOOKUP(C20,'Anexo_GR '!$C$8:$N$33,4,0)</f>
        <v>691357.82404999994</v>
      </c>
      <c r="I20" s="61">
        <f>+VLOOKUP(C20,'Anexo_GR '!$C$8:$N$33,5,0)</f>
        <v>320584.39023999986</v>
      </c>
      <c r="J20" s="61">
        <f>+VLOOKUP(C20,'Anexo_GR '!$C$8:$N$33,6,0)</f>
        <v>0</v>
      </c>
      <c r="K20" s="61"/>
      <c r="L20" s="62">
        <f>+VLOOKUP(C20,'Anexo_GR '!$C$8:$N$33,7,0)</f>
        <v>41.470424509040491</v>
      </c>
      <c r="M20" s="61"/>
      <c r="N20" s="62" t="str">
        <f>+VLOOKUP(C20,'Anexo_GR '!$C$8:$N$33,8,0)</f>
        <v>Si Cumple</v>
      </c>
      <c r="O20" s="61"/>
      <c r="P20" s="61">
        <f>+VLOOKUP(C20,'Anexo_GR '!$C$8:$N$33,10,0)</f>
        <v>563729.77916999999</v>
      </c>
      <c r="Q20" s="61">
        <f>+VLOOKUP(C20,'Anexo_GR '!$C$8:$N$33,11,0)</f>
        <v>473916.37073000002</v>
      </c>
      <c r="R20" s="61">
        <f>+VLOOKUP(C20,'Anexo_GR '!$C$8:$N$33,12,0)</f>
        <v>89813.408439999941</v>
      </c>
      <c r="S20" s="62" t="str">
        <f>+VLOOKUP(C20,'Anexo_GR '!$C$8:$O$33,13,0)</f>
        <v>Si Cumple</v>
      </c>
    </row>
    <row r="21" spans="1:19" s="63" customFormat="1" x14ac:dyDescent="0.25">
      <c r="A21" s="61" t="s">
        <v>4154</v>
      </c>
      <c r="B21" s="61">
        <v>20</v>
      </c>
      <c r="C21" s="59" t="s">
        <v>495</v>
      </c>
      <c r="D21" s="61" t="s">
        <v>63</v>
      </c>
      <c r="E21" s="59" t="s">
        <v>6069</v>
      </c>
      <c r="F21" s="61">
        <f>+VLOOKUP(C21,'Anexo_GR '!$C$8:$N$33,3,0)</f>
        <v>2040723.4869600004</v>
      </c>
      <c r="G21" s="61"/>
      <c r="H21" s="61">
        <f>+VLOOKUP(C21,'Anexo_GR '!$C$8:$N$33,4,0)</f>
        <v>3017497.6175100002</v>
      </c>
      <c r="I21" s="61">
        <f>+VLOOKUP(C21,'Anexo_GR '!$C$8:$N$33,5,0)</f>
        <v>1929845.63806</v>
      </c>
      <c r="J21" s="61">
        <f>+VLOOKUP(C21,'Anexo_GR '!$C$8:$N$33,6,0)</f>
        <v>0</v>
      </c>
      <c r="K21" s="61"/>
      <c r="L21" s="62">
        <f>+VLOOKUP(C21,'Anexo_GR '!$C$8:$N$33,7,0)</f>
        <v>67.629663570173051</v>
      </c>
      <c r="M21" s="61"/>
      <c r="N21" s="62" t="str">
        <f>+VLOOKUP(C21,'Anexo_GR '!$C$8:$N$33,8,0)</f>
        <v>Si Cumple</v>
      </c>
      <c r="O21" s="61"/>
      <c r="P21" s="61">
        <f>+VLOOKUP(C21,'Anexo_GR '!$C$8:$N$33,10,0)</f>
        <v>2721004.2586000003</v>
      </c>
      <c r="Q21" s="61">
        <f>+VLOOKUP(C21,'Anexo_GR '!$C$8:$N$33,11,0)</f>
        <v>2103447.0591099998</v>
      </c>
      <c r="R21" s="61">
        <f>+VLOOKUP(C21,'Anexo_GR '!$C$8:$N$33,12,0)</f>
        <v>617557.19949000049</v>
      </c>
      <c r="S21" s="62" t="str">
        <f>+VLOOKUP(C21,'Anexo_GR '!$C$8:$O$33,13,0)</f>
        <v>Si Cumple</v>
      </c>
    </row>
    <row r="22" spans="1:19" s="63" customFormat="1" x14ac:dyDescent="0.25">
      <c r="A22" s="61" t="s">
        <v>4155</v>
      </c>
      <c r="B22" s="61">
        <v>21</v>
      </c>
      <c r="C22" s="59" t="s">
        <v>496</v>
      </c>
      <c r="D22" s="61" t="s">
        <v>66</v>
      </c>
      <c r="E22" s="59" t="s">
        <v>6070</v>
      </c>
      <c r="F22" s="61">
        <f>+VLOOKUP(C22,'Anexo_GR '!$C$8:$N$33,3,0)</f>
        <v>1221802.7172200007</v>
      </c>
      <c r="G22" s="61"/>
      <c r="H22" s="61">
        <f>+VLOOKUP(C22,'Anexo_GR '!$C$8:$N$33,4,0)</f>
        <v>2567237.0819399999</v>
      </c>
      <c r="I22" s="61">
        <f>+VLOOKUP(C22,'Anexo_GR '!$C$8:$N$33,5,0)</f>
        <v>1220974.2905599999</v>
      </c>
      <c r="J22" s="61">
        <f>+VLOOKUP(C22,'Anexo_GR '!$C$8:$N$33,6,0)</f>
        <v>0</v>
      </c>
      <c r="K22" s="61"/>
      <c r="L22" s="62">
        <f>+VLOOKUP(C22,'Anexo_GR '!$C$8:$N$33,7,0)</f>
        <v>47.592126407613023</v>
      </c>
      <c r="M22" s="61"/>
      <c r="N22" s="62" t="str">
        <f>+VLOOKUP(C22,'Anexo_GR '!$C$8:$N$33,8,0)</f>
        <v>Si Cumple</v>
      </c>
      <c r="O22" s="61"/>
      <c r="P22" s="61">
        <f>+VLOOKUP(C22,'Anexo_GR '!$C$8:$N$33,10,0)</f>
        <v>2235732.9809299996</v>
      </c>
      <c r="Q22" s="61">
        <f>+VLOOKUP(C22,'Anexo_GR '!$C$8:$N$33,11,0)</f>
        <v>1682611.6565800002</v>
      </c>
      <c r="R22" s="61">
        <f>+VLOOKUP(C22,'Anexo_GR '!$C$8:$N$33,12,0)</f>
        <v>553121.32434999966</v>
      </c>
      <c r="S22" s="62" t="str">
        <f>+VLOOKUP(C22,'Anexo_GR '!$C$8:$O$33,13,0)</f>
        <v>Si Cumple</v>
      </c>
    </row>
    <row r="23" spans="1:19" s="63" customFormat="1" x14ac:dyDescent="0.25">
      <c r="A23" s="61" t="s">
        <v>4156</v>
      </c>
      <c r="B23" s="61">
        <v>22</v>
      </c>
      <c r="C23" s="59" t="s">
        <v>497</v>
      </c>
      <c r="D23" s="61" t="s">
        <v>3799</v>
      </c>
      <c r="E23" s="59" t="s">
        <v>6071</v>
      </c>
      <c r="F23" s="61">
        <f>+VLOOKUP(C23,'Anexo_GR '!$C$8:$N$33,3,0)</f>
        <v>319387.55257999944</v>
      </c>
      <c r="G23" s="61"/>
      <c r="H23" s="61">
        <f>+VLOOKUP(C23,'Anexo_GR '!$C$8:$N$33,4,0)</f>
        <v>1912573.3116924993</v>
      </c>
      <c r="I23" s="61">
        <f>+VLOOKUP(C23,'Anexo_GR '!$C$8:$N$33,5,0)</f>
        <v>734180.26003</v>
      </c>
      <c r="J23" s="61">
        <f>+VLOOKUP(C23,'Anexo_GR '!$C$8:$N$33,6,0)</f>
        <v>0</v>
      </c>
      <c r="K23" s="61"/>
      <c r="L23" s="62">
        <f>+VLOOKUP(C23,'Anexo_GR '!$C$8:$N$33,7,0)</f>
        <v>16.699362614098323</v>
      </c>
      <c r="M23" s="61"/>
      <c r="N23" s="62" t="str">
        <f>+VLOOKUP(C23,'Anexo_GR '!$C$8:$N$33,8,0)</f>
        <v>Si Cumple</v>
      </c>
      <c r="O23" s="61"/>
      <c r="P23" s="61">
        <f>+VLOOKUP(C23,'Anexo_GR '!$C$8:$N$33,10,0)</f>
        <v>1657135.4275399996</v>
      </c>
      <c r="Q23" s="61">
        <f>+VLOOKUP(C23,'Anexo_GR '!$C$8:$N$33,11,0)</f>
        <v>1300508.6695999999</v>
      </c>
      <c r="R23" s="61">
        <f>+VLOOKUP(C23,'Anexo_GR '!$C$8:$N$33,12,0)</f>
        <v>356626.75793999957</v>
      </c>
      <c r="S23" s="62" t="str">
        <f>+VLOOKUP(C23,'Anexo_GR '!$C$8:$O$33,13,0)</f>
        <v>Si Cumple</v>
      </c>
    </row>
    <row r="24" spans="1:19" s="63" customFormat="1" x14ac:dyDescent="0.25">
      <c r="A24" s="61" t="s">
        <v>4157</v>
      </c>
      <c r="B24" s="61">
        <v>23</v>
      </c>
      <c r="C24" s="59" t="s">
        <v>498</v>
      </c>
      <c r="D24" s="61" t="s">
        <v>72</v>
      </c>
      <c r="E24" s="59" t="s">
        <v>6072</v>
      </c>
      <c r="F24" s="61">
        <f>+VLOOKUP(C24,'Anexo_GR '!$C$8:$N$33,3,0)</f>
        <v>95243.338640000191</v>
      </c>
      <c r="G24" s="61"/>
      <c r="H24" s="61">
        <f>+VLOOKUP(C24,'Anexo_GR '!$C$8:$N$33,4,0)</f>
        <v>820169.49837499973</v>
      </c>
      <c r="I24" s="61">
        <f>+VLOOKUP(C24,'Anexo_GR '!$C$8:$N$33,5,0)</f>
        <v>321723.51746999996</v>
      </c>
      <c r="J24" s="61">
        <f>+VLOOKUP(C24,'Anexo_GR '!$C$8:$N$33,6,0)</f>
        <v>0</v>
      </c>
      <c r="K24" s="61"/>
      <c r="L24" s="62">
        <f>+VLOOKUP(C24,'Anexo_GR '!$C$8:$N$33,7,0)</f>
        <v>11.612640902728721</v>
      </c>
      <c r="M24" s="61"/>
      <c r="N24" s="62" t="str">
        <f>+VLOOKUP(C24,'Anexo_GR '!$C$8:$N$33,8,0)</f>
        <v>Si Cumple</v>
      </c>
      <c r="O24" s="61"/>
      <c r="P24" s="61">
        <f>+VLOOKUP(C24,'Anexo_GR '!$C$8:$N$33,10,0)</f>
        <v>671809.8333099999</v>
      </c>
      <c r="Q24" s="61">
        <f>+VLOOKUP(C24,'Anexo_GR '!$C$8:$N$33,11,0)</f>
        <v>526444.0414300001</v>
      </c>
      <c r="R24" s="61">
        <f>+VLOOKUP(C24,'Anexo_GR '!$C$8:$N$33,12,0)</f>
        <v>145365.79187999989</v>
      </c>
      <c r="S24" s="62" t="str">
        <f>+VLOOKUP(C24,'Anexo_GR '!$C$8:$O$33,13,0)</f>
        <v>Si Cumple</v>
      </c>
    </row>
    <row r="25" spans="1:19" s="63" customFormat="1" x14ac:dyDescent="0.25">
      <c r="A25" s="61" t="s">
        <v>4158</v>
      </c>
      <c r="B25" s="61">
        <v>24</v>
      </c>
      <c r="C25" s="59" t="s">
        <v>499</v>
      </c>
      <c r="D25" s="61" t="s">
        <v>75</v>
      </c>
      <c r="E25" s="59" t="s">
        <v>6073</v>
      </c>
      <c r="F25" s="61">
        <f>+VLOOKUP(C25,'Anexo_GR '!$C$8:$N$33,3,0)</f>
        <v>254005.46826000005</v>
      </c>
      <c r="G25" s="61"/>
      <c r="H25" s="61">
        <f>+VLOOKUP(C25,'Anexo_GR '!$C$8:$N$33,4,0)</f>
        <v>577873.4679424999</v>
      </c>
      <c r="I25" s="61">
        <f>+VLOOKUP(C25,'Anexo_GR '!$C$8:$N$33,5,0)</f>
        <v>284352.86172000022</v>
      </c>
      <c r="J25" s="61">
        <f>+VLOOKUP(C25,'Anexo_GR '!$C$8:$N$33,6,0)</f>
        <v>0</v>
      </c>
      <c r="K25" s="61"/>
      <c r="L25" s="62">
        <f>+VLOOKUP(C25,'Anexo_GR '!$C$8:$N$33,7,0)</f>
        <v>43.95520513588874</v>
      </c>
      <c r="M25" s="61"/>
      <c r="N25" s="62" t="str">
        <f>+VLOOKUP(C25,'Anexo_GR '!$C$8:$N$33,8,0)</f>
        <v>Si Cumple</v>
      </c>
      <c r="O25" s="61"/>
      <c r="P25" s="61">
        <f>+VLOOKUP(C25,'Anexo_GR '!$C$8:$N$33,10,0)</f>
        <v>508369.02995</v>
      </c>
      <c r="Q25" s="61">
        <f>+VLOOKUP(C25,'Anexo_GR '!$C$8:$N$33,11,0)</f>
        <v>406370.26223000005</v>
      </c>
      <c r="R25" s="61">
        <f>+VLOOKUP(C25,'Anexo_GR '!$C$8:$N$33,12,0)</f>
        <v>101998.76771999992</v>
      </c>
      <c r="S25" s="62" t="str">
        <f>+VLOOKUP(C25,'Anexo_GR '!$C$8:$O$33,13,0)</f>
        <v>Si Cumple</v>
      </c>
    </row>
    <row r="26" spans="1:19" s="63" customFormat="1" x14ac:dyDescent="0.25">
      <c r="A26" s="61" t="s">
        <v>4159</v>
      </c>
      <c r="B26" s="61">
        <v>25</v>
      </c>
      <c r="C26" s="59" t="s">
        <v>500</v>
      </c>
      <c r="D26" s="61" t="s">
        <v>78</v>
      </c>
      <c r="E26" s="59" t="s">
        <v>6074</v>
      </c>
      <c r="F26" s="61">
        <f>+VLOOKUP(C26,'Anexo_GR '!$C$8:$N$33,3,0)</f>
        <v>406814.38989999983</v>
      </c>
      <c r="G26" s="61"/>
      <c r="H26" s="61">
        <f>+VLOOKUP(C26,'Anexo_GR '!$C$8:$N$33,4,0)</f>
        <v>1250897.4165749999</v>
      </c>
      <c r="I26" s="61">
        <f>+VLOOKUP(C26,'Anexo_GR '!$C$8:$N$33,5,0)</f>
        <v>791998.59346</v>
      </c>
      <c r="J26" s="61">
        <f>+VLOOKUP(C26,'Anexo_GR '!$C$8:$N$33,6,0)</f>
        <v>0</v>
      </c>
      <c r="K26" s="61"/>
      <c r="L26" s="62">
        <f>+VLOOKUP(C26,'Anexo_GR '!$C$8:$N$33,7,0)</f>
        <v>32.521802708160649</v>
      </c>
      <c r="M26" s="61"/>
      <c r="N26" s="62" t="str">
        <f>+VLOOKUP(C26,'Anexo_GR '!$C$8:$N$33,8,0)</f>
        <v>Si Cumple</v>
      </c>
      <c r="O26" s="61"/>
      <c r="P26" s="61">
        <f>+VLOOKUP(C26,'Anexo_GR '!$C$8:$N$33,10,0)</f>
        <v>1167317.7953300001</v>
      </c>
      <c r="Q26" s="61">
        <f>+VLOOKUP(C26,'Anexo_GR '!$C$8:$N$33,11,0)</f>
        <v>845240.49438999989</v>
      </c>
      <c r="R26" s="61">
        <f>+VLOOKUP(C26,'Anexo_GR '!$C$8:$N$33,12,0)</f>
        <v>322077.30094000028</v>
      </c>
      <c r="S26" s="62" t="str">
        <f>+VLOOKUP(C26,'Anexo_GR '!$C$8:$O$33,13,0)</f>
        <v>Si Cumple</v>
      </c>
    </row>
    <row r="27" spans="1:19" s="63" customFormat="1" x14ac:dyDescent="0.25">
      <c r="A27" s="61" t="s">
        <v>4160</v>
      </c>
      <c r="B27" s="61">
        <v>26</v>
      </c>
      <c r="C27" s="59" t="s">
        <v>501</v>
      </c>
      <c r="D27" s="64" t="s">
        <v>502</v>
      </c>
      <c r="E27" s="61" t="s">
        <v>503</v>
      </c>
      <c r="F27" s="61">
        <f>+VLOOKUP(C27,'Anexo_GR '!$C$8:$N$33,3,0)</f>
        <v>1540.7393800000002</v>
      </c>
      <c r="G27" s="61"/>
      <c r="H27" s="61">
        <f>+VLOOKUP(C27,'Anexo_GR '!$C$8:$N$33,4,0)</f>
        <v>26452.105887500002</v>
      </c>
      <c r="I27" s="61">
        <f>+VLOOKUP(C27,'Anexo_GR '!$C$8:$N$33,5,0)</f>
        <v>5881.9035199999998</v>
      </c>
      <c r="J27" s="61">
        <f>+VLOOKUP(C27,'Anexo_GR '!$C$8:$N$33,6,0)</f>
        <v>0</v>
      </c>
      <c r="K27" s="61"/>
      <c r="L27" s="62">
        <f>+VLOOKUP(C27,'Anexo_GR '!$C$8:$N$33,7,0)</f>
        <v>5.8246378815838611</v>
      </c>
      <c r="M27" s="61"/>
      <c r="N27" s="62" t="str">
        <f>+VLOOKUP(C27,'Anexo_GR '!$C$8:$N$33,8,0)</f>
        <v>Si Cumple</v>
      </c>
      <c r="O27" s="61"/>
      <c r="P27" s="61">
        <f>+VLOOKUP(C27,'Anexo_GR '!$C$8:$N$33,10,0)</f>
        <v>20434.806510000002</v>
      </c>
      <c r="Q27" s="61">
        <f>+VLOOKUP(C27,'Anexo_GR '!$C$8:$N$33,11,0)</f>
        <v>17737.282360000001</v>
      </c>
      <c r="R27" s="61">
        <f>+VLOOKUP(C27,'Anexo_GR '!$C$8:$N$33,12,0)</f>
        <v>2697.524150000002</v>
      </c>
      <c r="S27" s="62" t="str">
        <f>+VLOOKUP(C27,'Anexo_GR '!$C$8:$O$33,13,0)</f>
        <v>Si Cumple</v>
      </c>
    </row>
    <row r="28" spans="1:19" x14ac:dyDescent="0.25">
      <c r="A28" s="54" t="s">
        <v>4161</v>
      </c>
      <c r="B28" s="54">
        <v>1</v>
      </c>
      <c r="C28" s="55" t="s">
        <v>504</v>
      </c>
      <c r="D28" s="55" t="s">
        <v>6</v>
      </c>
      <c r="E28" s="55" t="s">
        <v>505</v>
      </c>
      <c r="F28" s="54">
        <f>+VLOOKUP(C28,'Anexo_GL '!$B$9:$O$1882,4,0)</f>
        <v>8115.4178800000009</v>
      </c>
      <c r="G28" s="54"/>
      <c r="H28" s="54">
        <f>+VLOOKUP(C28,'Anexo_GL '!$B$9:$O$1882,5,0)</f>
        <v>22286.163199999999</v>
      </c>
      <c r="I28" s="54">
        <f>+VLOOKUP(C28,'Anexo_GL '!$B$9:$O$1882,6,0)</f>
        <v>0.93016999999999994</v>
      </c>
      <c r="J28" s="54">
        <f>+VLOOKUP(C28,'Anexo_GL '!$B$9:$O$1882,7,0)</f>
        <v>0</v>
      </c>
      <c r="K28" s="54"/>
      <c r="L28" s="56">
        <f>+VLOOKUP(C28,'Anexo_GL '!$B$9:$O$1882,8,0)</f>
        <v>36.414603120199715</v>
      </c>
      <c r="M28" s="54"/>
      <c r="N28" s="56" t="str">
        <f>+VLOOKUP(C28,'Anexo_GL '!$B$9:$O$1882,9,0)</f>
        <v>Si Cumple</v>
      </c>
      <c r="O28" s="54"/>
      <c r="P28" s="54">
        <f>+VLOOKUP(C28,'Anexo_GL '!$B$9:$O$1882,11,0)</f>
        <v>14464.338179999999</v>
      </c>
      <c r="Q28" s="54">
        <f>+VLOOKUP(C28,'Anexo_GL '!$B$9:$O$1882,12,0)</f>
        <v>13395.1245</v>
      </c>
      <c r="R28" s="54">
        <f>+VLOOKUP(C28,'Anexo_GL '!$B$9:$O$1882,13,0)</f>
        <v>1069.2136799999996</v>
      </c>
      <c r="S28" s="54" t="str">
        <f>+VLOOKUP(C28,'Anexo_GL '!$B$9:$O$1882,14,0)</f>
        <v>Si Cumple</v>
      </c>
    </row>
    <row r="29" spans="1:19" x14ac:dyDescent="0.25">
      <c r="A29" s="54" t="s">
        <v>4162</v>
      </c>
      <c r="B29" s="54">
        <v>2</v>
      </c>
      <c r="C29" s="55" t="s">
        <v>506</v>
      </c>
      <c r="D29" s="55" t="s">
        <v>6</v>
      </c>
      <c r="E29" s="55" t="s">
        <v>507</v>
      </c>
      <c r="F29" s="54">
        <f>+VLOOKUP(C29,'Anexo_GL '!$B$9:$O$1882,4,0)</f>
        <v>51.768809999999995</v>
      </c>
      <c r="G29" s="54"/>
      <c r="H29" s="54">
        <f>+VLOOKUP(C29,'Anexo_GL '!$B$9:$O$1882,5,0)</f>
        <v>805.26317500000005</v>
      </c>
      <c r="I29" s="54">
        <f>+VLOOKUP(C29,'Anexo_GL '!$B$9:$O$1882,6,0)</f>
        <v>5.1000000000000004E-4</v>
      </c>
      <c r="J29" s="54">
        <f>+VLOOKUP(C29,'Anexo_GL '!$B$9:$O$1882,7,0)</f>
        <v>0</v>
      </c>
      <c r="K29" s="54"/>
      <c r="L29" s="56">
        <f>+VLOOKUP(C29,'Anexo_GL '!$B$9:$O$1882,8,0)</f>
        <v>6.4288063340286232</v>
      </c>
      <c r="M29" s="54"/>
      <c r="N29" s="56" t="str">
        <f>+VLOOKUP(C29,'Anexo_GL '!$B$9:$O$1882,9,0)</f>
        <v>Si Cumple</v>
      </c>
      <c r="O29" s="54"/>
      <c r="P29" s="54">
        <f>+VLOOKUP(C29,'Anexo_GL '!$B$9:$O$1882,11,0)</f>
        <v>356.44963000000007</v>
      </c>
      <c r="Q29" s="54">
        <f>+VLOOKUP(C29,'Anexo_GL '!$B$9:$O$1882,12,0)</f>
        <v>375.98554000000001</v>
      </c>
      <c r="R29" s="54">
        <f>+VLOOKUP(C29,'Anexo_GL '!$B$9:$O$1882,13,0)</f>
        <v>-19.535909999999973</v>
      </c>
      <c r="S29" s="54" t="str">
        <f>+VLOOKUP(C29,'Anexo_GL '!$B$9:$O$1882,14,0)</f>
        <v>No Cumple</v>
      </c>
    </row>
    <row r="30" spans="1:19" x14ac:dyDescent="0.25">
      <c r="A30" s="54" t="s">
        <v>4163</v>
      </c>
      <c r="B30" s="54">
        <v>3</v>
      </c>
      <c r="C30" s="55" t="s">
        <v>508</v>
      </c>
      <c r="D30" s="55" t="s">
        <v>6</v>
      </c>
      <c r="E30" s="55" t="s">
        <v>509</v>
      </c>
      <c r="F30" s="54">
        <f>+VLOOKUP(C30,'Anexo_GL '!$B$9:$O$1882,4,0)</f>
        <v>12.555</v>
      </c>
      <c r="G30" s="54"/>
      <c r="H30" s="54">
        <f>+VLOOKUP(C30,'Anexo_GL '!$B$9:$O$1882,5,0)</f>
        <v>1073.1903225000001</v>
      </c>
      <c r="I30" s="54">
        <f>+VLOOKUP(C30,'Anexo_GL '!$B$9:$O$1882,6,0)</f>
        <v>1.0200000000000001E-3</v>
      </c>
      <c r="J30" s="54">
        <f>+VLOOKUP(C30,'Anexo_GL '!$B$9:$O$1882,7,0)</f>
        <v>0</v>
      </c>
      <c r="K30" s="54"/>
      <c r="L30" s="56">
        <f>+VLOOKUP(C30,'Anexo_GL '!$B$9:$O$1882,8,0)</f>
        <v>1.1698763711131024</v>
      </c>
      <c r="M30" s="54"/>
      <c r="N30" s="56" t="str">
        <f>+VLOOKUP(C30,'Anexo_GL '!$B$9:$O$1882,9,0)</f>
        <v>Si Cumple</v>
      </c>
      <c r="O30" s="54"/>
      <c r="P30" s="54">
        <f>+VLOOKUP(C30,'Anexo_GL '!$B$9:$O$1882,11,0)</f>
        <v>579.73388999999986</v>
      </c>
      <c r="Q30" s="54">
        <f>+VLOOKUP(C30,'Anexo_GL '!$B$9:$O$1882,12,0)</f>
        <v>529.85230000000001</v>
      </c>
      <c r="R30" s="54">
        <f>+VLOOKUP(C30,'Anexo_GL '!$B$9:$O$1882,13,0)</f>
        <v>49.881589999999854</v>
      </c>
      <c r="S30" s="54" t="str">
        <f>+VLOOKUP(C30,'Anexo_GL '!$B$9:$O$1882,14,0)</f>
        <v>Si Cumple</v>
      </c>
    </row>
    <row r="31" spans="1:19" x14ac:dyDescent="0.25">
      <c r="A31" s="54" t="s">
        <v>4164</v>
      </c>
      <c r="B31" s="54">
        <v>4</v>
      </c>
      <c r="C31" s="55" t="s">
        <v>510</v>
      </c>
      <c r="D31" s="55" t="s">
        <v>6</v>
      </c>
      <c r="E31" s="55" t="s">
        <v>511</v>
      </c>
      <c r="F31" s="54">
        <f>+VLOOKUP(C31,'Anexo_GL '!$B$9:$O$1882,4,0)</f>
        <v>135.52568000000002</v>
      </c>
      <c r="G31" s="54"/>
      <c r="H31" s="54">
        <f>+VLOOKUP(C31,'Anexo_GL '!$B$9:$O$1882,5,0)</f>
        <v>965.12514749999991</v>
      </c>
      <c r="I31" s="54">
        <f>+VLOOKUP(C31,'Anexo_GL '!$B$9:$O$1882,6,0)</f>
        <v>5.1000000000000004E-4</v>
      </c>
      <c r="J31" s="54">
        <f>+VLOOKUP(C31,'Anexo_GL '!$B$9:$O$1882,7,0)</f>
        <v>0</v>
      </c>
      <c r="K31" s="54"/>
      <c r="L31" s="56">
        <f>+VLOOKUP(C31,'Anexo_GL '!$B$9:$O$1882,8,0)</f>
        <v>14.042290821149702</v>
      </c>
      <c r="M31" s="54"/>
      <c r="N31" s="56" t="str">
        <f>+VLOOKUP(C31,'Anexo_GL '!$B$9:$O$1882,9,0)</f>
        <v>Si Cumple</v>
      </c>
      <c r="O31" s="54"/>
      <c r="P31" s="54">
        <f>+VLOOKUP(C31,'Anexo_GL '!$B$9:$O$1882,11,0)</f>
        <v>586.10559000000001</v>
      </c>
      <c r="Q31" s="54">
        <f>+VLOOKUP(C31,'Anexo_GL '!$B$9:$O$1882,12,0)</f>
        <v>357.22454999999997</v>
      </c>
      <c r="R31" s="54">
        <f>+VLOOKUP(C31,'Anexo_GL '!$B$9:$O$1882,13,0)</f>
        <v>228.88103999999998</v>
      </c>
      <c r="S31" s="54" t="str">
        <f>+VLOOKUP(C31,'Anexo_GL '!$B$9:$O$1882,14,0)</f>
        <v>Si Cumple</v>
      </c>
    </row>
    <row r="32" spans="1:19" x14ac:dyDescent="0.25">
      <c r="A32" s="54" t="s">
        <v>4165</v>
      </c>
      <c r="B32" s="54">
        <v>5</v>
      </c>
      <c r="C32" s="55" t="s">
        <v>512</v>
      </c>
      <c r="D32" s="55" t="s">
        <v>6</v>
      </c>
      <c r="E32" s="55" t="s">
        <v>513</v>
      </c>
      <c r="F32" s="54">
        <f>+VLOOKUP(C32,'Anexo_GL '!$B$9:$O$1882,4,0)</f>
        <v>25.464160000000003</v>
      </c>
      <c r="G32" s="54"/>
      <c r="H32" s="54">
        <f>+VLOOKUP(C32,'Anexo_GL '!$B$9:$O$1882,5,0)</f>
        <v>894.32576000000006</v>
      </c>
      <c r="I32" s="54">
        <f>+VLOOKUP(C32,'Anexo_GL '!$B$9:$O$1882,6,0)</f>
        <v>5.1000000000000004E-4</v>
      </c>
      <c r="J32" s="54">
        <f>+VLOOKUP(C32,'Anexo_GL '!$B$9:$O$1882,7,0)</f>
        <v>0</v>
      </c>
      <c r="K32" s="54"/>
      <c r="L32" s="56">
        <f>+VLOOKUP(C32,'Anexo_GL '!$B$9:$O$1882,8,0)</f>
        <v>2.8473025310150968</v>
      </c>
      <c r="M32" s="54"/>
      <c r="N32" s="56" t="str">
        <f>+VLOOKUP(C32,'Anexo_GL '!$B$9:$O$1882,9,0)</f>
        <v>Si Cumple</v>
      </c>
      <c r="O32" s="54"/>
      <c r="P32" s="54">
        <f>+VLOOKUP(C32,'Anexo_GL '!$B$9:$O$1882,11,0)</f>
        <v>385.99056999999993</v>
      </c>
      <c r="Q32" s="54">
        <f>+VLOOKUP(C32,'Anexo_GL '!$B$9:$O$1882,12,0)</f>
        <v>459.37545999999998</v>
      </c>
      <c r="R32" s="54">
        <f>+VLOOKUP(C32,'Anexo_GL '!$B$9:$O$1882,13,0)</f>
        <v>-73.384890000000013</v>
      </c>
      <c r="S32" s="54" t="str">
        <f>+VLOOKUP(C32,'Anexo_GL '!$B$9:$O$1882,14,0)</f>
        <v>No Cumple</v>
      </c>
    </row>
    <row r="33" spans="1:19" x14ac:dyDescent="0.25">
      <c r="A33" s="54" t="s">
        <v>4166</v>
      </c>
      <c r="B33" s="54">
        <v>6</v>
      </c>
      <c r="C33" s="55" t="s">
        <v>514</v>
      </c>
      <c r="D33" s="55" t="s">
        <v>6</v>
      </c>
      <c r="E33" s="55" t="s">
        <v>515</v>
      </c>
      <c r="F33" s="54">
        <f>+VLOOKUP(C33,'Anexo_GL '!$B$9:$O$1882,4,0)</f>
        <v>65.145179999999996</v>
      </c>
      <c r="G33" s="54"/>
      <c r="H33" s="54">
        <f>+VLOOKUP(C33,'Anexo_GL '!$B$9:$O$1882,5,0)</f>
        <v>1163.8789999999999</v>
      </c>
      <c r="I33" s="54">
        <f>+VLOOKUP(C33,'Anexo_GL '!$B$9:$O$1882,6,0)</f>
        <v>1.5200000000000001E-3</v>
      </c>
      <c r="J33" s="54">
        <f>+VLOOKUP(C33,'Anexo_GL '!$B$9:$O$1882,7,0)</f>
        <v>0</v>
      </c>
      <c r="K33" s="54"/>
      <c r="L33" s="56">
        <f>+VLOOKUP(C33,'Anexo_GL '!$B$9:$O$1882,8,0)</f>
        <v>5.597246792836712</v>
      </c>
      <c r="M33" s="54"/>
      <c r="N33" s="56" t="str">
        <f>+VLOOKUP(C33,'Anexo_GL '!$B$9:$O$1882,9,0)</f>
        <v>Si Cumple</v>
      </c>
      <c r="O33" s="54"/>
      <c r="P33" s="54">
        <f>+VLOOKUP(C33,'Anexo_GL '!$B$9:$O$1882,11,0)</f>
        <v>397.67086999999992</v>
      </c>
      <c r="Q33" s="54">
        <f>+VLOOKUP(C33,'Anexo_GL '!$B$9:$O$1882,12,0)</f>
        <v>417.88877000000002</v>
      </c>
      <c r="R33" s="54">
        <f>+VLOOKUP(C33,'Anexo_GL '!$B$9:$O$1882,13,0)</f>
        <v>-20.217900000000082</v>
      </c>
      <c r="S33" s="54" t="str">
        <f>+VLOOKUP(C33,'Anexo_GL '!$B$9:$O$1882,14,0)</f>
        <v>No Cumple</v>
      </c>
    </row>
    <row r="34" spans="1:19" x14ac:dyDescent="0.25">
      <c r="A34" s="54" t="s">
        <v>4167</v>
      </c>
      <c r="B34" s="54">
        <v>7</v>
      </c>
      <c r="C34" s="55" t="s">
        <v>516</v>
      </c>
      <c r="D34" s="55" t="s">
        <v>6</v>
      </c>
      <c r="E34" s="55" t="s">
        <v>517</v>
      </c>
      <c r="F34" s="54">
        <f>+VLOOKUP(C34,'Anexo_GL '!$B$9:$O$1882,4,0)</f>
        <v>139.97154</v>
      </c>
      <c r="G34" s="54"/>
      <c r="H34" s="54">
        <f>+VLOOKUP(C34,'Anexo_GL '!$B$9:$O$1882,5,0)</f>
        <v>895.00328249999995</v>
      </c>
      <c r="I34" s="54">
        <f>+VLOOKUP(C34,'Anexo_GL '!$B$9:$O$1882,6,0)</f>
        <v>5.1000000000000004E-4</v>
      </c>
      <c r="J34" s="54">
        <f>+VLOOKUP(C34,'Anexo_GL '!$B$9:$O$1882,7,0)</f>
        <v>0</v>
      </c>
      <c r="K34" s="54"/>
      <c r="L34" s="56">
        <f>+VLOOKUP(C34,'Anexo_GL '!$B$9:$O$1882,8,0)</f>
        <v>15.639220853919047</v>
      </c>
      <c r="M34" s="54"/>
      <c r="N34" s="56" t="str">
        <f>+VLOOKUP(C34,'Anexo_GL '!$B$9:$O$1882,9,0)</f>
        <v>Si Cumple</v>
      </c>
      <c r="O34" s="54"/>
      <c r="P34" s="54">
        <f>+VLOOKUP(C34,'Anexo_GL '!$B$9:$O$1882,11,0)</f>
        <v>395.56615999999997</v>
      </c>
      <c r="Q34" s="54">
        <f>+VLOOKUP(C34,'Anexo_GL '!$B$9:$O$1882,12,0)</f>
        <v>356.24030999999997</v>
      </c>
      <c r="R34" s="54">
        <f>+VLOOKUP(C34,'Anexo_GL '!$B$9:$O$1882,13,0)</f>
        <v>39.325850000000038</v>
      </c>
      <c r="S34" s="54" t="str">
        <f>+VLOOKUP(C34,'Anexo_GL '!$B$9:$O$1882,14,0)</f>
        <v>Si Cumple</v>
      </c>
    </row>
    <row r="35" spans="1:19" x14ac:dyDescent="0.25">
      <c r="A35" s="54" t="s">
        <v>4168</v>
      </c>
      <c r="B35" s="54">
        <v>8</v>
      </c>
      <c r="C35" s="55" t="s">
        <v>518</v>
      </c>
      <c r="D35" s="55" t="s">
        <v>6</v>
      </c>
      <c r="E35" s="55" t="s">
        <v>519</v>
      </c>
      <c r="F35" s="54">
        <f>+VLOOKUP(C35,'Anexo_GL '!$B$9:$O$1882,4,0)</f>
        <v>103.54607</v>
      </c>
      <c r="G35" s="54"/>
      <c r="H35" s="54">
        <f>+VLOOKUP(C35,'Anexo_GL '!$B$9:$O$1882,5,0)</f>
        <v>1080.5017275</v>
      </c>
      <c r="I35" s="54">
        <f>+VLOOKUP(C35,'Anexo_GL '!$B$9:$O$1882,6,0)</f>
        <v>5.1000000000000004E-4</v>
      </c>
      <c r="J35" s="54">
        <f>+VLOOKUP(C35,'Anexo_GL '!$B$9:$O$1882,7,0)</f>
        <v>0</v>
      </c>
      <c r="K35" s="54"/>
      <c r="L35" s="56">
        <f>+VLOOKUP(C35,'Anexo_GL '!$B$9:$O$1882,8,0)</f>
        <v>9.5831471032978985</v>
      </c>
      <c r="M35" s="54"/>
      <c r="N35" s="56" t="str">
        <f>+VLOOKUP(C35,'Anexo_GL '!$B$9:$O$1882,9,0)</f>
        <v>Si Cumple</v>
      </c>
      <c r="O35" s="54"/>
      <c r="P35" s="54">
        <f>+VLOOKUP(C35,'Anexo_GL '!$B$9:$O$1882,11,0)</f>
        <v>563.32173</v>
      </c>
      <c r="Q35" s="54">
        <f>+VLOOKUP(C35,'Anexo_GL '!$B$9:$O$1882,12,0)</f>
        <v>632.44157999999993</v>
      </c>
      <c r="R35" s="54">
        <f>+VLOOKUP(C35,'Anexo_GL '!$B$9:$O$1882,13,0)</f>
        <v>-69.119849999999971</v>
      </c>
      <c r="S35" s="54" t="str">
        <f>+VLOOKUP(C35,'Anexo_GL '!$B$9:$O$1882,14,0)</f>
        <v>No Cumple</v>
      </c>
    </row>
    <row r="36" spans="1:19" x14ac:dyDescent="0.25">
      <c r="A36" s="54" t="s">
        <v>4169</v>
      </c>
      <c r="B36" s="54">
        <v>9</v>
      </c>
      <c r="C36" s="55" t="s">
        <v>520</v>
      </c>
      <c r="D36" s="55" t="s">
        <v>6</v>
      </c>
      <c r="E36" s="55" t="s">
        <v>521</v>
      </c>
      <c r="F36" s="54">
        <f>+VLOOKUP(C36,'Anexo_GL '!$B$9:$O$1882,4,0)</f>
        <v>232.81717000000003</v>
      </c>
      <c r="G36" s="54"/>
      <c r="H36" s="54">
        <f>+VLOOKUP(C36,'Anexo_GL '!$B$9:$O$1882,5,0)</f>
        <v>2005.9477875</v>
      </c>
      <c r="I36" s="54">
        <f>+VLOOKUP(C36,'Anexo_GL '!$B$9:$O$1882,6,0)</f>
        <v>0.97504999999999997</v>
      </c>
      <c r="J36" s="54">
        <f>+VLOOKUP(C36,'Anexo_GL '!$B$9:$O$1882,7,0)</f>
        <v>0</v>
      </c>
      <c r="K36" s="54"/>
      <c r="L36" s="56">
        <f>+VLOOKUP(C36,'Anexo_GL '!$B$9:$O$1882,8,0)</f>
        <v>11.606342470666128</v>
      </c>
      <c r="M36" s="54"/>
      <c r="N36" s="56" t="str">
        <f>+VLOOKUP(C36,'Anexo_GL '!$B$9:$O$1882,9,0)</f>
        <v>Si Cumple</v>
      </c>
      <c r="O36" s="54"/>
      <c r="P36" s="54">
        <f>+VLOOKUP(C36,'Anexo_GL '!$B$9:$O$1882,11,0)</f>
        <v>706.18439000000001</v>
      </c>
      <c r="Q36" s="54">
        <f>+VLOOKUP(C36,'Anexo_GL '!$B$9:$O$1882,12,0)</f>
        <v>1334.0005100000001</v>
      </c>
      <c r="R36" s="54">
        <f>+VLOOKUP(C36,'Anexo_GL '!$B$9:$O$1882,13,0)</f>
        <v>-627.81611999999996</v>
      </c>
      <c r="S36" s="54" t="str">
        <f>+VLOOKUP(C36,'Anexo_GL '!$B$9:$O$1882,14,0)</f>
        <v>No Cumple</v>
      </c>
    </row>
    <row r="37" spans="1:19" x14ac:dyDescent="0.25">
      <c r="A37" s="54" t="s">
        <v>4170</v>
      </c>
      <c r="B37" s="54">
        <v>10</v>
      </c>
      <c r="C37" s="55" t="s">
        <v>522</v>
      </c>
      <c r="D37" s="55" t="s">
        <v>6</v>
      </c>
      <c r="E37" s="55" t="s">
        <v>523</v>
      </c>
      <c r="F37" s="54">
        <f>+VLOOKUP(C37,'Anexo_GL '!$B$9:$O$1882,4,0)</f>
        <v>112.34439000000002</v>
      </c>
      <c r="G37" s="54"/>
      <c r="H37" s="54">
        <f>+VLOOKUP(C37,'Anexo_GL '!$B$9:$O$1882,5,0)</f>
        <v>1813.0766525000001</v>
      </c>
      <c r="I37" s="54">
        <f>+VLOOKUP(C37,'Anexo_GL '!$B$9:$O$1882,6,0)</f>
        <v>2.5400000000000002E-3</v>
      </c>
      <c r="J37" s="54">
        <f>+VLOOKUP(C37,'Anexo_GL '!$B$9:$O$1882,7,0)</f>
        <v>0</v>
      </c>
      <c r="K37" s="54"/>
      <c r="L37" s="56">
        <f>+VLOOKUP(C37,'Anexo_GL '!$B$9:$O$1882,8,0)</f>
        <v>6.1963397876803228</v>
      </c>
      <c r="M37" s="54"/>
      <c r="N37" s="56" t="str">
        <f>+VLOOKUP(C37,'Anexo_GL '!$B$9:$O$1882,9,0)</f>
        <v>Si Cumple</v>
      </c>
      <c r="O37" s="54"/>
      <c r="P37" s="54">
        <f>+VLOOKUP(C37,'Anexo_GL '!$B$9:$O$1882,11,0)</f>
        <v>695.30383000000006</v>
      </c>
      <c r="Q37" s="54">
        <f>+VLOOKUP(C37,'Anexo_GL '!$B$9:$O$1882,12,0)</f>
        <v>557.69372999999996</v>
      </c>
      <c r="R37" s="54">
        <f>+VLOOKUP(C37,'Anexo_GL '!$B$9:$O$1882,13,0)</f>
        <v>137.6101000000001</v>
      </c>
      <c r="S37" s="54" t="str">
        <f>+VLOOKUP(C37,'Anexo_GL '!$B$9:$O$1882,14,0)</f>
        <v>Si Cumple</v>
      </c>
    </row>
    <row r="38" spans="1:19" x14ac:dyDescent="0.25">
      <c r="A38" s="54" t="s">
        <v>4171</v>
      </c>
      <c r="B38" s="54">
        <v>11</v>
      </c>
      <c r="C38" s="55" t="s">
        <v>524</v>
      </c>
      <c r="D38" s="55" t="s">
        <v>6</v>
      </c>
      <c r="E38" s="55" t="s">
        <v>525</v>
      </c>
      <c r="F38" s="54">
        <f>+VLOOKUP(C38,'Anexo_GL '!$B$9:$O$1882,4,0)</f>
        <v>17.380830000000003</v>
      </c>
      <c r="G38" s="54"/>
      <c r="H38" s="54">
        <f>+VLOOKUP(C38,'Anexo_GL '!$B$9:$O$1882,5,0)</f>
        <v>970.17346749999979</v>
      </c>
      <c r="I38" s="54">
        <f>+VLOOKUP(C38,'Anexo_GL '!$B$9:$O$1882,6,0)</f>
        <v>6.0999999999999995E-3</v>
      </c>
      <c r="J38" s="54">
        <f>+VLOOKUP(C38,'Anexo_GL '!$B$9:$O$1882,7,0)</f>
        <v>0</v>
      </c>
      <c r="K38" s="54"/>
      <c r="L38" s="56">
        <f>+VLOOKUP(C38,'Anexo_GL '!$B$9:$O$1882,8,0)</f>
        <v>1.791517762775759</v>
      </c>
      <c r="M38" s="54"/>
      <c r="N38" s="56" t="str">
        <f>+VLOOKUP(C38,'Anexo_GL '!$B$9:$O$1882,9,0)</f>
        <v>Si Cumple</v>
      </c>
      <c r="O38" s="54"/>
      <c r="P38" s="54">
        <f>+VLOOKUP(C38,'Anexo_GL '!$B$9:$O$1882,11,0)</f>
        <v>330.28064000000001</v>
      </c>
      <c r="Q38" s="54">
        <f>+VLOOKUP(C38,'Anexo_GL '!$B$9:$O$1882,12,0)</f>
        <v>330.87961000000001</v>
      </c>
      <c r="R38" s="54">
        <f>+VLOOKUP(C38,'Anexo_GL '!$B$9:$O$1882,13,0)</f>
        <v>-0.59896999999997202</v>
      </c>
      <c r="S38" s="54" t="str">
        <f>+VLOOKUP(C38,'Anexo_GL '!$B$9:$O$1882,14,0)</f>
        <v>No Cumple</v>
      </c>
    </row>
    <row r="39" spans="1:19" x14ac:dyDescent="0.25">
      <c r="A39" s="54" t="s">
        <v>4172</v>
      </c>
      <c r="B39" s="54">
        <v>12</v>
      </c>
      <c r="C39" s="55" t="s">
        <v>526</v>
      </c>
      <c r="D39" s="55" t="s">
        <v>6</v>
      </c>
      <c r="E39" s="55" t="s">
        <v>527</v>
      </c>
      <c r="F39" s="54">
        <f>+VLOOKUP(C39,'Anexo_GL '!$B$9:$O$1882,4,0)</f>
        <v>122.44220999999999</v>
      </c>
      <c r="G39" s="54"/>
      <c r="H39" s="54">
        <f>+VLOOKUP(C39,'Anexo_GL '!$B$9:$O$1882,5,0)</f>
        <v>961.74922249999986</v>
      </c>
      <c r="I39" s="54">
        <f>+VLOOKUP(C39,'Anexo_GL '!$B$9:$O$1882,6,0)</f>
        <v>5.1000000000000004E-4</v>
      </c>
      <c r="J39" s="54">
        <f>+VLOOKUP(C39,'Anexo_GL '!$B$9:$O$1882,7,0)</f>
        <v>0</v>
      </c>
      <c r="K39" s="54"/>
      <c r="L39" s="56">
        <f>+VLOOKUP(C39,'Anexo_GL '!$B$9:$O$1882,8,0)</f>
        <v>12.731199270608196</v>
      </c>
      <c r="M39" s="54"/>
      <c r="N39" s="56" t="str">
        <f>+VLOOKUP(C39,'Anexo_GL '!$B$9:$O$1882,9,0)</f>
        <v>Si Cumple</v>
      </c>
      <c r="O39" s="54"/>
      <c r="P39" s="54">
        <f>+VLOOKUP(C39,'Anexo_GL '!$B$9:$O$1882,11,0)</f>
        <v>565.43657999999994</v>
      </c>
      <c r="Q39" s="54">
        <f>+VLOOKUP(C39,'Anexo_GL '!$B$9:$O$1882,12,0)</f>
        <v>341.14610999999996</v>
      </c>
      <c r="R39" s="54">
        <f>+VLOOKUP(C39,'Anexo_GL '!$B$9:$O$1882,13,0)</f>
        <v>224.29046999999997</v>
      </c>
      <c r="S39" s="54" t="str">
        <f>+VLOOKUP(C39,'Anexo_GL '!$B$9:$O$1882,14,0)</f>
        <v>Si Cumple</v>
      </c>
    </row>
    <row r="40" spans="1:19" x14ac:dyDescent="0.25">
      <c r="A40" s="54" t="s">
        <v>4173</v>
      </c>
      <c r="B40" s="54">
        <v>13</v>
      </c>
      <c r="C40" s="55" t="s">
        <v>528</v>
      </c>
      <c r="D40" s="55" t="s">
        <v>6</v>
      </c>
      <c r="E40" s="55" t="s">
        <v>529</v>
      </c>
      <c r="F40" s="54">
        <f>+VLOOKUP(C40,'Anexo_GL '!$B$9:$O$1882,4,0)</f>
        <v>940.05441000000008</v>
      </c>
      <c r="G40" s="54"/>
      <c r="H40" s="54">
        <f>+VLOOKUP(C40,'Anexo_GL '!$B$9:$O$1882,5,0)</f>
        <v>879.77065249999987</v>
      </c>
      <c r="I40" s="54">
        <f>+VLOOKUP(C40,'Anexo_GL '!$B$9:$O$1882,6,0)</f>
        <v>1.0200000000000001E-3</v>
      </c>
      <c r="J40" s="54">
        <f>+VLOOKUP(C40,'Anexo_GL '!$B$9:$O$1882,7,0)</f>
        <v>0</v>
      </c>
      <c r="K40" s="54"/>
      <c r="L40" s="56">
        <f>+VLOOKUP(C40,'Anexo_GL '!$B$9:$O$1882,8,0)</f>
        <v>106.85221282713795</v>
      </c>
      <c r="M40" s="54"/>
      <c r="N40" s="56" t="str">
        <f>+VLOOKUP(C40,'Anexo_GL '!$B$9:$O$1882,9,0)</f>
        <v>No Cumple</v>
      </c>
      <c r="O40" s="54"/>
      <c r="P40" s="54">
        <f>+VLOOKUP(C40,'Anexo_GL '!$B$9:$O$1882,11,0)</f>
        <v>291.18498999999997</v>
      </c>
      <c r="Q40" s="54">
        <f>+VLOOKUP(C40,'Anexo_GL '!$B$9:$O$1882,12,0)</f>
        <v>214.12394</v>
      </c>
      <c r="R40" s="54">
        <f>+VLOOKUP(C40,'Anexo_GL '!$B$9:$O$1882,13,0)</f>
        <v>77.061049999999994</v>
      </c>
      <c r="S40" s="54" t="str">
        <f>+VLOOKUP(C40,'Anexo_GL '!$B$9:$O$1882,14,0)</f>
        <v>Si Cumple</v>
      </c>
    </row>
    <row r="41" spans="1:19" x14ac:dyDescent="0.25">
      <c r="A41" s="54" t="s">
        <v>4174</v>
      </c>
      <c r="B41" s="54">
        <v>14</v>
      </c>
      <c r="C41" s="55" t="s">
        <v>530</v>
      </c>
      <c r="D41" s="55" t="s">
        <v>6</v>
      </c>
      <c r="E41" s="55" t="s">
        <v>531</v>
      </c>
      <c r="F41" s="54">
        <f>+VLOOKUP(C41,'Anexo_GL '!$B$9:$O$1882,4,0)</f>
        <v>671.81203000000005</v>
      </c>
      <c r="G41" s="54"/>
      <c r="H41" s="54">
        <f>+VLOOKUP(C41,'Anexo_GL '!$B$9:$O$1882,5,0)</f>
        <v>1107.5126949999999</v>
      </c>
      <c r="I41" s="54">
        <f>+VLOOKUP(C41,'Anexo_GL '!$B$9:$O$1882,6,0)</f>
        <v>2.0299999999999997E-3</v>
      </c>
      <c r="J41" s="54">
        <f>+VLOOKUP(C41,'Anexo_GL '!$B$9:$O$1882,7,0)</f>
        <v>0</v>
      </c>
      <c r="K41" s="54"/>
      <c r="L41" s="56">
        <f>+VLOOKUP(C41,'Anexo_GL '!$B$9:$O$1882,8,0)</f>
        <v>60.659533117135069</v>
      </c>
      <c r="M41" s="54"/>
      <c r="N41" s="56" t="str">
        <f>+VLOOKUP(C41,'Anexo_GL '!$B$9:$O$1882,9,0)</f>
        <v>Si Cumple</v>
      </c>
      <c r="O41" s="54"/>
      <c r="P41" s="54">
        <f>+VLOOKUP(C41,'Anexo_GL '!$B$9:$O$1882,11,0)</f>
        <v>716.54307000000006</v>
      </c>
      <c r="Q41" s="54">
        <f>+VLOOKUP(C41,'Anexo_GL '!$B$9:$O$1882,12,0)</f>
        <v>507.35940000000005</v>
      </c>
      <c r="R41" s="54">
        <f>+VLOOKUP(C41,'Anexo_GL '!$B$9:$O$1882,13,0)</f>
        <v>209.18367000000003</v>
      </c>
      <c r="S41" s="54" t="str">
        <f>+VLOOKUP(C41,'Anexo_GL '!$B$9:$O$1882,14,0)</f>
        <v>Si Cumple</v>
      </c>
    </row>
    <row r="42" spans="1:19" x14ac:dyDescent="0.25">
      <c r="A42" s="54" t="s">
        <v>4175</v>
      </c>
      <c r="B42" s="54">
        <v>15</v>
      </c>
      <c r="C42" s="55" t="s">
        <v>532</v>
      </c>
      <c r="D42" s="55" t="s">
        <v>6</v>
      </c>
      <c r="E42" s="55" t="s">
        <v>533</v>
      </c>
      <c r="F42" s="54">
        <f>+VLOOKUP(C42,'Anexo_GL '!$B$9:$O$1882,4,0)</f>
        <v>176.42955000000001</v>
      </c>
      <c r="G42" s="54"/>
      <c r="H42" s="54">
        <f>+VLOOKUP(C42,'Anexo_GL '!$B$9:$O$1882,5,0)</f>
        <v>909.34523750000017</v>
      </c>
      <c r="I42" s="54">
        <f>+VLOOKUP(C42,'Anexo_GL '!$B$9:$O$1882,6,0)</f>
        <v>0</v>
      </c>
      <c r="J42" s="54">
        <f>+VLOOKUP(C42,'Anexo_GL '!$B$9:$O$1882,7,0)</f>
        <v>0</v>
      </c>
      <c r="K42" s="54"/>
      <c r="L42" s="56">
        <f>+VLOOKUP(C42,'Anexo_GL '!$B$9:$O$1882,8,0)</f>
        <v>19.401822621851032</v>
      </c>
      <c r="M42" s="54"/>
      <c r="N42" s="56" t="str">
        <f>+VLOOKUP(C42,'Anexo_GL '!$B$9:$O$1882,9,0)</f>
        <v>Si Cumple</v>
      </c>
      <c r="O42" s="54"/>
      <c r="P42" s="54">
        <f>+VLOOKUP(C42,'Anexo_GL '!$B$9:$O$1882,11,0)</f>
        <v>620.30550000000005</v>
      </c>
      <c r="Q42" s="54">
        <f>+VLOOKUP(C42,'Anexo_GL '!$B$9:$O$1882,12,0)</f>
        <v>331.49273999999997</v>
      </c>
      <c r="R42" s="54">
        <f>+VLOOKUP(C42,'Anexo_GL '!$B$9:$O$1882,13,0)</f>
        <v>288.81276000000003</v>
      </c>
      <c r="S42" s="54" t="str">
        <f>+VLOOKUP(C42,'Anexo_GL '!$B$9:$O$1882,14,0)</f>
        <v>Si Cumple</v>
      </c>
    </row>
    <row r="43" spans="1:19" x14ac:dyDescent="0.25">
      <c r="A43" s="54" t="s">
        <v>4176</v>
      </c>
      <c r="B43" s="54">
        <v>16</v>
      </c>
      <c r="C43" s="55" t="s">
        <v>534</v>
      </c>
      <c r="D43" s="55" t="s">
        <v>6</v>
      </c>
      <c r="E43" s="55" t="s">
        <v>535</v>
      </c>
      <c r="F43" s="54">
        <f>+VLOOKUP(C43,'Anexo_GL '!$B$9:$O$1882,4,0)</f>
        <v>73.088549999999998</v>
      </c>
      <c r="G43" s="54"/>
      <c r="H43" s="54">
        <f>+VLOOKUP(C43,'Anexo_GL '!$B$9:$O$1882,5,0)</f>
        <v>827.70150499999988</v>
      </c>
      <c r="I43" s="54">
        <f>+VLOOKUP(C43,'Anexo_GL '!$B$9:$O$1882,6,0)</f>
        <v>1.0200000000000001E-3</v>
      </c>
      <c r="J43" s="54">
        <f>+VLOOKUP(C43,'Anexo_GL '!$B$9:$O$1882,7,0)</f>
        <v>0</v>
      </c>
      <c r="K43" s="54"/>
      <c r="L43" s="56">
        <f>+VLOOKUP(C43,'Anexo_GL '!$B$9:$O$1882,8,0)</f>
        <v>8.8303029000774877</v>
      </c>
      <c r="M43" s="54"/>
      <c r="N43" s="56" t="str">
        <f>+VLOOKUP(C43,'Anexo_GL '!$B$9:$O$1882,9,0)</f>
        <v>Si Cumple</v>
      </c>
      <c r="O43" s="54"/>
      <c r="P43" s="54">
        <f>+VLOOKUP(C43,'Anexo_GL '!$B$9:$O$1882,11,0)</f>
        <v>557.89323999999999</v>
      </c>
      <c r="Q43" s="54">
        <f>+VLOOKUP(C43,'Anexo_GL '!$B$9:$O$1882,12,0)</f>
        <v>395.91298</v>
      </c>
      <c r="R43" s="54">
        <f>+VLOOKUP(C43,'Anexo_GL '!$B$9:$O$1882,13,0)</f>
        <v>161.98026000000002</v>
      </c>
      <c r="S43" s="54" t="str">
        <f>+VLOOKUP(C43,'Anexo_GL '!$B$9:$O$1882,14,0)</f>
        <v>Si Cumple</v>
      </c>
    </row>
    <row r="44" spans="1:19" x14ac:dyDescent="0.25">
      <c r="A44" s="54" t="s">
        <v>4177</v>
      </c>
      <c r="B44" s="54">
        <v>17</v>
      </c>
      <c r="C44" s="55" t="s">
        <v>536</v>
      </c>
      <c r="D44" s="55" t="s">
        <v>6</v>
      </c>
      <c r="E44" s="55" t="s">
        <v>537</v>
      </c>
      <c r="F44" s="54">
        <f>+VLOOKUP(C44,'Anexo_GL '!$B$9:$O$1882,4,0)</f>
        <v>11.338189999999999</v>
      </c>
      <c r="G44" s="54"/>
      <c r="H44" s="54">
        <f>+VLOOKUP(C44,'Anexo_GL '!$B$9:$O$1882,5,0)</f>
        <v>771.28916749999996</v>
      </c>
      <c r="I44" s="54">
        <f>+VLOOKUP(C44,'Anexo_GL '!$B$9:$O$1882,6,0)</f>
        <v>1.5200000000000001E-3</v>
      </c>
      <c r="J44" s="54">
        <f>+VLOOKUP(C44,'Anexo_GL '!$B$9:$O$1882,7,0)</f>
        <v>0</v>
      </c>
      <c r="K44" s="54"/>
      <c r="L44" s="56">
        <f>+VLOOKUP(C44,'Anexo_GL '!$B$9:$O$1882,8,0)</f>
        <v>1.4700310179061344</v>
      </c>
      <c r="M44" s="54"/>
      <c r="N44" s="56" t="str">
        <f>+VLOOKUP(C44,'Anexo_GL '!$B$9:$O$1882,9,0)</f>
        <v>Si Cumple</v>
      </c>
      <c r="O44" s="54"/>
      <c r="P44" s="54">
        <f>+VLOOKUP(C44,'Anexo_GL '!$B$9:$O$1882,11,0)</f>
        <v>534.42721999999992</v>
      </c>
      <c r="Q44" s="54">
        <f>+VLOOKUP(C44,'Anexo_GL '!$B$9:$O$1882,12,0)</f>
        <v>425.91807</v>
      </c>
      <c r="R44" s="54">
        <f>+VLOOKUP(C44,'Anexo_GL '!$B$9:$O$1882,13,0)</f>
        <v>108.50914999999996</v>
      </c>
      <c r="S44" s="54" t="str">
        <f>+VLOOKUP(C44,'Anexo_GL '!$B$9:$O$1882,14,0)</f>
        <v>Si Cumple</v>
      </c>
    </row>
    <row r="45" spans="1:19" x14ac:dyDescent="0.25">
      <c r="A45" s="54" t="s">
        <v>4178</v>
      </c>
      <c r="B45" s="54">
        <v>18</v>
      </c>
      <c r="C45" s="55" t="s">
        <v>538</v>
      </c>
      <c r="D45" s="55" t="s">
        <v>6</v>
      </c>
      <c r="E45" s="55" t="s">
        <v>539</v>
      </c>
      <c r="F45" s="54">
        <f>+VLOOKUP(C45,'Anexo_GL '!$B$9:$O$1882,4,0)</f>
        <v>67.127630000000011</v>
      </c>
      <c r="G45" s="54"/>
      <c r="H45" s="54">
        <f>+VLOOKUP(C45,'Anexo_GL '!$B$9:$O$1882,5,0)</f>
        <v>738.73178750000011</v>
      </c>
      <c r="I45" s="54">
        <f>+VLOOKUP(C45,'Anexo_GL '!$B$9:$O$1882,6,0)</f>
        <v>0</v>
      </c>
      <c r="J45" s="54">
        <f>+VLOOKUP(C45,'Anexo_GL '!$B$9:$O$1882,7,0)</f>
        <v>0</v>
      </c>
      <c r="K45" s="54"/>
      <c r="L45" s="56">
        <f>+VLOOKUP(C45,'Anexo_GL '!$B$9:$O$1882,8,0)</f>
        <v>9.0868744429113928</v>
      </c>
      <c r="M45" s="54"/>
      <c r="N45" s="56" t="str">
        <f>+VLOOKUP(C45,'Anexo_GL '!$B$9:$O$1882,9,0)</f>
        <v>Si Cumple</v>
      </c>
      <c r="O45" s="54"/>
      <c r="P45" s="54">
        <f>+VLOOKUP(C45,'Anexo_GL '!$B$9:$O$1882,11,0)</f>
        <v>431.34495000000004</v>
      </c>
      <c r="Q45" s="54">
        <f>+VLOOKUP(C45,'Anexo_GL '!$B$9:$O$1882,12,0)</f>
        <v>323.82929000000001</v>
      </c>
      <c r="R45" s="54">
        <f>+VLOOKUP(C45,'Anexo_GL '!$B$9:$O$1882,13,0)</f>
        <v>107.51565999999997</v>
      </c>
      <c r="S45" s="54" t="str">
        <f>+VLOOKUP(C45,'Anexo_GL '!$B$9:$O$1882,14,0)</f>
        <v>Si Cumple</v>
      </c>
    </row>
    <row r="46" spans="1:19" x14ac:dyDescent="0.25">
      <c r="A46" s="54" t="s">
        <v>4179</v>
      </c>
      <c r="B46" s="54">
        <v>19</v>
      </c>
      <c r="C46" s="55" t="s">
        <v>540</v>
      </c>
      <c r="D46" s="55" t="s">
        <v>6</v>
      </c>
      <c r="E46" s="55" t="s">
        <v>541</v>
      </c>
      <c r="F46" s="54">
        <f>+VLOOKUP(C46,'Anexo_GL '!$B$9:$O$1882,4,0)</f>
        <v>103.89469</v>
      </c>
      <c r="G46" s="54"/>
      <c r="H46" s="54">
        <f>+VLOOKUP(C46,'Anexo_GL '!$B$9:$O$1882,5,0)</f>
        <v>835.18754499999989</v>
      </c>
      <c r="I46" s="54">
        <f>+VLOOKUP(C46,'Anexo_GL '!$B$9:$O$1882,6,0)</f>
        <v>5.1000000000000004E-4</v>
      </c>
      <c r="J46" s="54">
        <f>+VLOOKUP(C46,'Anexo_GL '!$B$9:$O$1882,7,0)</f>
        <v>0</v>
      </c>
      <c r="K46" s="54"/>
      <c r="L46" s="56">
        <f>+VLOOKUP(C46,'Anexo_GL '!$B$9:$O$1882,8,0)</f>
        <v>12.439683831731472</v>
      </c>
      <c r="M46" s="54"/>
      <c r="N46" s="56" t="str">
        <f>+VLOOKUP(C46,'Anexo_GL '!$B$9:$O$1882,9,0)</f>
        <v>Si Cumple</v>
      </c>
      <c r="O46" s="54"/>
      <c r="P46" s="54">
        <f>+VLOOKUP(C46,'Anexo_GL '!$B$9:$O$1882,11,0)</f>
        <v>537.46050000000014</v>
      </c>
      <c r="Q46" s="54">
        <f>+VLOOKUP(C46,'Anexo_GL '!$B$9:$O$1882,12,0)</f>
        <v>431.26552000000004</v>
      </c>
      <c r="R46" s="54">
        <f>+VLOOKUP(C46,'Anexo_GL '!$B$9:$O$1882,13,0)</f>
        <v>106.1949800000001</v>
      </c>
      <c r="S46" s="54" t="str">
        <f>+VLOOKUP(C46,'Anexo_GL '!$B$9:$O$1882,14,0)</f>
        <v>Si Cumple</v>
      </c>
    </row>
    <row r="47" spans="1:19" x14ac:dyDescent="0.25">
      <c r="A47" s="54" t="s">
        <v>4180</v>
      </c>
      <c r="B47" s="54">
        <v>20</v>
      </c>
      <c r="C47" s="55" t="s">
        <v>542</v>
      </c>
      <c r="D47" s="55" t="s">
        <v>6</v>
      </c>
      <c r="E47" s="55" t="s">
        <v>543</v>
      </c>
      <c r="F47" s="54">
        <f>+VLOOKUP(C47,'Anexo_GL '!$B$9:$O$1882,4,0)</f>
        <v>985.58907000000011</v>
      </c>
      <c r="G47" s="54"/>
      <c r="H47" s="54">
        <f>+VLOOKUP(C47,'Anexo_GL '!$B$9:$O$1882,5,0)</f>
        <v>909.28696749999995</v>
      </c>
      <c r="I47" s="54">
        <f>+VLOOKUP(C47,'Anexo_GL '!$B$9:$O$1882,6,0)</f>
        <v>1.0200000000000001E-3</v>
      </c>
      <c r="J47" s="54">
        <f>+VLOOKUP(C47,'Anexo_GL '!$B$9:$O$1882,7,0)</f>
        <v>0</v>
      </c>
      <c r="K47" s="54"/>
      <c r="L47" s="56">
        <f>+VLOOKUP(C47,'Anexo_GL '!$B$9:$O$1882,8,0)</f>
        <v>108.391421545366</v>
      </c>
      <c r="M47" s="54"/>
      <c r="N47" s="56" t="str">
        <f>+VLOOKUP(C47,'Anexo_GL '!$B$9:$O$1882,9,0)</f>
        <v>No Cumple</v>
      </c>
      <c r="O47" s="54"/>
      <c r="P47" s="54">
        <f>+VLOOKUP(C47,'Anexo_GL '!$B$9:$O$1882,11,0)</f>
        <v>633.33833000000004</v>
      </c>
      <c r="Q47" s="54">
        <f>+VLOOKUP(C47,'Anexo_GL '!$B$9:$O$1882,12,0)</f>
        <v>532.94663000000014</v>
      </c>
      <c r="R47" s="54">
        <f>+VLOOKUP(C47,'Anexo_GL '!$B$9:$O$1882,13,0)</f>
        <v>100.39169999999996</v>
      </c>
      <c r="S47" s="54" t="str">
        <f>+VLOOKUP(C47,'Anexo_GL '!$B$9:$O$1882,14,0)</f>
        <v>Si Cumple</v>
      </c>
    </row>
    <row r="48" spans="1:19" x14ac:dyDescent="0.25">
      <c r="A48" s="54" t="s">
        <v>4181</v>
      </c>
      <c r="B48" s="54">
        <v>21</v>
      </c>
      <c r="C48" s="55" t="s">
        <v>544</v>
      </c>
      <c r="D48" s="55" t="s">
        <v>6</v>
      </c>
      <c r="E48" s="55" t="s">
        <v>545</v>
      </c>
      <c r="F48" s="54">
        <f>+VLOOKUP(C48,'Anexo_GL '!$B$9:$O$1882,4,0)</f>
        <v>19.383779999999998</v>
      </c>
      <c r="G48" s="54"/>
      <c r="H48" s="54">
        <f>+VLOOKUP(C48,'Anexo_GL '!$B$9:$O$1882,5,0)</f>
        <v>988.5102425</v>
      </c>
      <c r="I48" s="54">
        <f>+VLOOKUP(C48,'Anexo_GL '!$B$9:$O$1882,6,0)</f>
        <v>5.1000000000000004E-4</v>
      </c>
      <c r="J48" s="54">
        <f>+VLOOKUP(C48,'Anexo_GL '!$B$9:$O$1882,7,0)</f>
        <v>0</v>
      </c>
      <c r="K48" s="54"/>
      <c r="L48" s="56">
        <f>+VLOOKUP(C48,'Anexo_GL '!$B$9:$O$1882,8,0)</f>
        <v>1.9609083615539775</v>
      </c>
      <c r="M48" s="54"/>
      <c r="N48" s="56" t="str">
        <f>+VLOOKUP(C48,'Anexo_GL '!$B$9:$O$1882,9,0)</f>
        <v>Si Cumple</v>
      </c>
      <c r="O48" s="54"/>
      <c r="P48" s="54">
        <f>+VLOOKUP(C48,'Anexo_GL '!$B$9:$O$1882,11,0)</f>
        <v>702.50933000000009</v>
      </c>
      <c r="Q48" s="54">
        <f>+VLOOKUP(C48,'Anexo_GL '!$B$9:$O$1882,12,0)</f>
        <v>321.24513000000002</v>
      </c>
      <c r="R48" s="54">
        <f>+VLOOKUP(C48,'Anexo_GL '!$B$9:$O$1882,13,0)</f>
        <v>381.26420000000007</v>
      </c>
      <c r="S48" s="54" t="str">
        <f>+VLOOKUP(C48,'Anexo_GL '!$B$9:$O$1882,14,0)</f>
        <v>Si Cumple</v>
      </c>
    </row>
    <row r="49" spans="1:19" x14ac:dyDescent="0.25">
      <c r="A49" s="54" t="s">
        <v>4182</v>
      </c>
      <c r="B49" s="54">
        <v>22</v>
      </c>
      <c r="C49" s="55" t="s">
        <v>546</v>
      </c>
      <c r="D49" s="55" t="s">
        <v>6</v>
      </c>
      <c r="E49" s="55" t="s">
        <v>547</v>
      </c>
      <c r="F49" s="54">
        <f>+VLOOKUP(C49,'Anexo_GL '!$B$9:$O$1882,4,0)</f>
        <v>1970.0865200000001</v>
      </c>
      <c r="G49" s="54"/>
      <c r="H49" s="54">
        <f>+VLOOKUP(C49,'Anexo_GL '!$B$9:$O$1882,5,0)</f>
        <v>24459.989899999997</v>
      </c>
      <c r="I49" s="54">
        <f>+VLOOKUP(C49,'Anexo_GL '!$B$9:$O$1882,6,0)</f>
        <v>0.80564000000000002</v>
      </c>
      <c r="J49" s="54">
        <f>+VLOOKUP(C49,'Anexo_GL '!$B$9:$O$1882,7,0)</f>
        <v>0</v>
      </c>
      <c r="K49" s="54"/>
      <c r="L49" s="56">
        <f>+VLOOKUP(C49,'Anexo_GL '!$B$9:$O$1882,8,0)</f>
        <v>8.0543227043605619</v>
      </c>
      <c r="M49" s="54"/>
      <c r="N49" s="56" t="str">
        <f>+VLOOKUP(C49,'Anexo_GL '!$B$9:$O$1882,9,0)</f>
        <v>Si Cumple</v>
      </c>
      <c r="O49" s="54"/>
      <c r="P49" s="54">
        <f>+VLOOKUP(C49,'Anexo_GL '!$B$9:$O$1882,11,0)</f>
        <v>16015.742799999996</v>
      </c>
      <c r="Q49" s="54">
        <f>+VLOOKUP(C49,'Anexo_GL '!$B$9:$O$1882,12,0)</f>
        <v>13429.142699999999</v>
      </c>
      <c r="R49" s="54">
        <f>+VLOOKUP(C49,'Anexo_GL '!$B$9:$O$1882,13,0)</f>
        <v>2586.6000999999978</v>
      </c>
      <c r="S49" s="54" t="str">
        <f>+VLOOKUP(C49,'Anexo_GL '!$B$9:$O$1882,14,0)</f>
        <v>Si Cumple</v>
      </c>
    </row>
    <row r="50" spans="1:19" x14ac:dyDescent="0.25">
      <c r="A50" s="54" t="s">
        <v>4183</v>
      </c>
      <c r="B50" s="54">
        <v>23</v>
      </c>
      <c r="C50" s="55" t="s">
        <v>548</v>
      </c>
      <c r="D50" s="55" t="s">
        <v>6</v>
      </c>
      <c r="E50" s="55" t="s">
        <v>549</v>
      </c>
      <c r="F50" s="54">
        <f>+VLOOKUP(C50,'Anexo_GL '!$B$9:$O$1882,4,0)</f>
        <v>1117.9239599999999</v>
      </c>
      <c r="G50" s="54"/>
      <c r="H50" s="54">
        <f>+VLOOKUP(C50,'Anexo_GL '!$B$9:$O$1882,5,0)</f>
        <v>6098.2733124999995</v>
      </c>
      <c r="I50" s="54">
        <f>+VLOOKUP(C50,'Anexo_GL '!$B$9:$O$1882,6,0)</f>
        <v>1.1111199999999999</v>
      </c>
      <c r="J50" s="54">
        <f>+VLOOKUP(C50,'Anexo_GL '!$B$9:$O$1882,7,0)</f>
        <v>0</v>
      </c>
      <c r="K50" s="54"/>
      <c r="L50" s="56">
        <f>+VLOOKUP(C50,'Anexo_GL '!$B$9:$O$1882,8,0)</f>
        <v>18.331811362218282</v>
      </c>
      <c r="M50" s="54"/>
      <c r="N50" s="56" t="str">
        <f>+VLOOKUP(C50,'Anexo_GL '!$B$9:$O$1882,9,0)</f>
        <v>Si Cumple</v>
      </c>
      <c r="O50" s="54"/>
      <c r="P50" s="54">
        <f>+VLOOKUP(C50,'Anexo_GL '!$B$9:$O$1882,11,0)</f>
        <v>3852.7049099999995</v>
      </c>
      <c r="Q50" s="54">
        <f>+VLOOKUP(C50,'Anexo_GL '!$B$9:$O$1882,12,0)</f>
        <v>3114.8844599999998</v>
      </c>
      <c r="R50" s="54">
        <f>+VLOOKUP(C50,'Anexo_GL '!$B$9:$O$1882,13,0)</f>
        <v>737.82044999999971</v>
      </c>
      <c r="S50" s="54" t="str">
        <f>+VLOOKUP(C50,'Anexo_GL '!$B$9:$O$1882,14,0)</f>
        <v>Si Cumple</v>
      </c>
    </row>
    <row r="51" spans="1:19" x14ac:dyDescent="0.25">
      <c r="A51" s="54" t="s">
        <v>4184</v>
      </c>
      <c r="B51" s="54">
        <v>24</v>
      </c>
      <c r="C51" s="55" t="s">
        <v>550</v>
      </c>
      <c r="D51" s="55" t="s">
        <v>6</v>
      </c>
      <c r="E51" s="55" t="s">
        <v>551</v>
      </c>
      <c r="F51" s="54">
        <f>+VLOOKUP(C51,'Anexo_GL '!$B$9:$O$1882,4,0)</f>
        <v>675.85228000000006</v>
      </c>
      <c r="G51" s="54"/>
      <c r="H51" s="54">
        <f>+VLOOKUP(C51,'Anexo_GL '!$B$9:$O$1882,5,0)</f>
        <v>2566.0196299999993</v>
      </c>
      <c r="I51" s="54">
        <f>+VLOOKUP(C51,'Anexo_GL '!$B$9:$O$1882,6,0)</f>
        <v>2.0299999999999997E-3</v>
      </c>
      <c r="J51" s="54">
        <f>+VLOOKUP(C51,'Anexo_GL '!$B$9:$O$1882,7,0)</f>
        <v>0</v>
      </c>
      <c r="K51" s="54"/>
      <c r="L51" s="56">
        <f>+VLOOKUP(C51,'Anexo_GL '!$B$9:$O$1882,8,0)</f>
        <v>26.338546755388627</v>
      </c>
      <c r="M51" s="54"/>
      <c r="N51" s="56" t="str">
        <f>+VLOOKUP(C51,'Anexo_GL '!$B$9:$O$1882,9,0)</f>
        <v>Si Cumple</v>
      </c>
      <c r="O51" s="54"/>
      <c r="P51" s="54">
        <f>+VLOOKUP(C51,'Anexo_GL '!$B$9:$O$1882,11,0)</f>
        <v>1382.8766900000003</v>
      </c>
      <c r="Q51" s="54">
        <f>+VLOOKUP(C51,'Anexo_GL '!$B$9:$O$1882,12,0)</f>
        <v>1988.3679399999999</v>
      </c>
      <c r="R51" s="54">
        <f>+VLOOKUP(C51,'Anexo_GL '!$B$9:$O$1882,13,0)</f>
        <v>-605.49124999999981</v>
      </c>
      <c r="S51" s="54" t="str">
        <f>+VLOOKUP(C51,'Anexo_GL '!$B$9:$O$1882,14,0)</f>
        <v>No Cumple</v>
      </c>
    </row>
    <row r="52" spans="1:19" x14ac:dyDescent="0.25">
      <c r="A52" s="54" t="s">
        <v>4185</v>
      </c>
      <c r="B52" s="54">
        <v>25</v>
      </c>
      <c r="C52" s="55" t="s">
        <v>552</v>
      </c>
      <c r="D52" s="55" t="s">
        <v>6</v>
      </c>
      <c r="E52" s="55" t="s">
        <v>553</v>
      </c>
      <c r="F52" s="54">
        <f>+VLOOKUP(C52,'Anexo_GL '!$B$9:$O$1882,4,0)</f>
        <v>163.47943000000004</v>
      </c>
      <c r="G52" s="54"/>
      <c r="H52" s="54">
        <f>+VLOOKUP(C52,'Anexo_GL '!$B$9:$O$1882,5,0)</f>
        <v>2502.8582525000002</v>
      </c>
      <c r="I52" s="54">
        <f>+VLOOKUP(C52,'Anexo_GL '!$B$9:$O$1882,6,0)</f>
        <v>1.0200000000000001E-3</v>
      </c>
      <c r="J52" s="54">
        <f>+VLOOKUP(C52,'Anexo_GL '!$B$9:$O$1882,7,0)</f>
        <v>0</v>
      </c>
      <c r="K52" s="54"/>
      <c r="L52" s="56">
        <f>+VLOOKUP(C52,'Anexo_GL '!$B$9:$O$1882,8,0)</f>
        <v>6.5317094900083656</v>
      </c>
      <c r="M52" s="54"/>
      <c r="N52" s="56" t="str">
        <f>+VLOOKUP(C52,'Anexo_GL '!$B$9:$O$1882,9,0)</f>
        <v>Si Cumple</v>
      </c>
      <c r="O52" s="54"/>
      <c r="P52" s="54">
        <f>+VLOOKUP(C52,'Anexo_GL '!$B$9:$O$1882,11,0)</f>
        <v>840.19154000000003</v>
      </c>
      <c r="Q52" s="54">
        <f>+VLOOKUP(C52,'Anexo_GL '!$B$9:$O$1882,12,0)</f>
        <v>726.94498999999996</v>
      </c>
      <c r="R52" s="54">
        <f>+VLOOKUP(C52,'Anexo_GL '!$B$9:$O$1882,13,0)</f>
        <v>113.24655000000004</v>
      </c>
      <c r="S52" s="54" t="str">
        <f>+VLOOKUP(C52,'Anexo_GL '!$B$9:$O$1882,14,0)</f>
        <v>Si Cumple</v>
      </c>
    </row>
    <row r="53" spans="1:19" x14ac:dyDescent="0.25">
      <c r="A53" s="54" t="s">
        <v>4186</v>
      </c>
      <c r="B53" s="54">
        <v>26</v>
      </c>
      <c r="C53" s="55" t="s">
        <v>554</v>
      </c>
      <c r="D53" s="55" t="s">
        <v>6</v>
      </c>
      <c r="E53" s="55" t="s">
        <v>555</v>
      </c>
      <c r="F53" s="54">
        <f>+VLOOKUP(C53,'Anexo_GL '!$B$9:$O$1882,4,0)</f>
        <v>9514.8561799999989</v>
      </c>
      <c r="G53" s="54"/>
      <c r="H53" s="54">
        <f>+VLOOKUP(C53,'Anexo_GL '!$B$9:$O$1882,5,0)</f>
        <v>14255.674494999997</v>
      </c>
      <c r="I53" s="54">
        <f>+VLOOKUP(C53,'Anexo_GL '!$B$9:$O$1882,6,0)</f>
        <v>2.2220399999999998</v>
      </c>
      <c r="J53" s="54">
        <f>+VLOOKUP(C53,'Anexo_GL '!$B$9:$O$1882,7,0)</f>
        <v>0</v>
      </c>
      <c r="K53" s="54"/>
      <c r="L53" s="56">
        <f>+VLOOKUP(C53,'Anexo_GL '!$B$9:$O$1882,8,0)</f>
        <v>66.744342285152612</v>
      </c>
      <c r="M53" s="54"/>
      <c r="N53" s="56" t="str">
        <f>+VLOOKUP(C53,'Anexo_GL '!$B$9:$O$1882,9,0)</f>
        <v>Si Cumple</v>
      </c>
      <c r="O53" s="54"/>
      <c r="P53" s="54">
        <f>+VLOOKUP(C53,'Anexo_GL '!$B$9:$O$1882,11,0)</f>
        <v>11750.033349999998</v>
      </c>
      <c r="Q53" s="54">
        <f>+VLOOKUP(C53,'Anexo_GL '!$B$9:$O$1882,12,0)</f>
        <v>7783.0609799999993</v>
      </c>
      <c r="R53" s="54">
        <f>+VLOOKUP(C53,'Anexo_GL '!$B$9:$O$1882,13,0)</f>
        <v>3966.9723699999981</v>
      </c>
      <c r="S53" s="54" t="str">
        <f>+VLOOKUP(C53,'Anexo_GL '!$B$9:$O$1882,14,0)</f>
        <v>Si Cumple</v>
      </c>
    </row>
    <row r="54" spans="1:19" x14ac:dyDescent="0.25">
      <c r="A54" s="54" t="s">
        <v>4187</v>
      </c>
      <c r="B54" s="54">
        <v>27</v>
      </c>
      <c r="C54" s="55" t="s">
        <v>556</v>
      </c>
      <c r="D54" s="55" t="s">
        <v>6</v>
      </c>
      <c r="E54" s="55" t="s">
        <v>557</v>
      </c>
      <c r="F54" s="54">
        <f>+VLOOKUP(C54,'Anexo_GL '!$B$9:$O$1882,4,0)</f>
        <v>338.61243000000007</v>
      </c>
      <c r="G54" s="54"/>
      <c r="H54" s="54">
        <f>+VLOOKUP(C54,'Anexo_GL '!$B$9:$O$1882,5,0)</f>
        <v>3568.6175475000005</v>
      </c>
      <c r="I54" s="54">
        <f>+VLOOKUP(C54,'Anexo_GL '!$B$9:$O$1882,6,0)</f>
        <v>3.0499999999999998E-3</v>
      </c>
      <c r="J54" s="54">
        <f>+VLOOKUP(C54,'Anexo_GL '!$B$9:$O$1882,7,0)</f>
        <v>0</v>
      </c>
      <c r="K54" s="54"/>
      <c r="L54" s="56">
        <f>+VLOOKUP(C54,'Anexo_GL '!$B$9:$O$1882,8,0)</f>
        <v>9.4886164037728129</v>
      </c>
      <c r="M54" s="54"/>
      <c r="N54" s="56" t="str">
        <f>+VLOOKUP(C54,'Anexo_GL '!$B$9:$O$1882,9,0)</f>
        <v>Si Cumple</v>
      </c>
      <c r="O54" s="54"/>
      <c r="P54" s="54">
        <f>+VLOOKUP(C54,'Anexo_GL '!$B$9:$O$1882,11,0)</f>
        <v>2521.7599599999999</v>
      </c>
      <c r="Q54" s="54">
        <f>+VLOOKUP(C54,'Anexo_GL '!$B$9:$O$1882,12,0)</f>
        <v>2103.7577200000001</v>
      </c>
      <c r="R54" s="54">
        <f>+VLOOKUP(C54,'Anexo_GL '!$B$9:$O$1882,13,0)</f>
        <v>418.00223999999974</v>
      </c>
      <c r="S54" s="54" t="str">
        <f>+VLOOKUP(C54,'Anexo_GL '!$B$9:$O$1882,14,0)</f>
        <v>Si Cumple</v>
      </c>
    </row>
    <row r="55" spans="1:19" x14ac:dyDescent="0.25">
      <c r="A55" s="54" t="s">
        <v>4188</v>
      </c>
      <c r="B55" s="54">
        <v>28</v>
      </c>
      <c r="C55" s="55" t="s">
        <v>558</v>
      </c>
      <c r="D55" s="55" t="s">
        <v>6</v>
      </c>
      <c r="E55" s="55" t="s">
        <v>559</v>
      </c>
      <c r="F55" s="54">
        <f>+VLOOKUP(C55,'Anexo_GL '!$B$9:$O$1882,4,0)</f>
        <v>2058.9668000000001</v>
      </c>
      <c r="G55" s="54"/>
      <c r="H55" s="54">
        <f>+VLOOKUP(C55,'Anexo_GL '!$B$9:$O$1882,5,0)</f>
        <v>5009.0306099999998</v>
      </c>
      <c r="I55" s="54">
        <f>+VLOOKUP(C55,'Anexo_GL '!$B$9:$O$1882,6,0)</f>
        <v>2.0299999999999997E-3</v>
      </c>
      <c r="J55" s="54">
        <f>+VLOOKUP(C55,'Anexo_GL '!$B$9:$O$1882,7,0)</f>
        <v>0</v>
      </c>
      <c r="K55" s="54"/>
      <c r="L55" s="56">
        <f>+VLOOKUP(C55,'Anexo_GL '!$B$9:$O$1882,8,0)</f>
        <v>41.105095183277399</v>
      </c>
      <c r="M55" s="54"/>
      <c r="N55" s="56" t="str">
        <f>+VLOOKUP(C55,'Anexo_GL '!$B$9:$O$1882,9,0)</f>
        <v>Si Cumple</v>
      </c>
      <c r="O55" s="54"/>
      <c r="P55" s="54">
        <f>+VLOOKUP(C55,'Anexo_GL '!$B$9:$O$1882,11,0)</f>
        <v>2732.5037199999997</v>
      </c>
      <c r="Q55" s="54">
        <f>+VLOOKUP(C55,'Anexo_GL '!$B$9:$O$1882,12,0)</f>
        <v>2425.0189699999996</v>
      </c>
      <c r="R55" s="54">
        <f>+VLOOKUP(C55,'Anexo_GL '!$B$9:$O$1882,13,0)</f>
        <v>307.48475000000002</v>
      </c>
      <c r="S55" s="54" t="str">
        <f>+VLOOKUP(C55,'Anexo_GL '!$B$9:$O$1882,14,0)</f>
        <v>Si Cumple</v>
      </c>
    </row>
    <row r="56" spans="1:19" x14ac:dyDescent="0.25">
      <c r="A56" s="54" t="s">
        <v>4189</v>
      </c>
      <c r="B56" s="54">
        <v>29</v>
      </c>
      <c r="C56" s="55" t="s">
        <v>560</v>
      </c>
      <c r="D56" s="55" t="s">
        <v>6</v>
      </c>
      <c r="E56" s="55" t="s">
        <v>561</v>
      </c>
      <c r="F56" s="54">
        <f>+VLOOKUP(C56,'Anexo_GL '!$B$9:$O$1882,4,0)</f>
        <v>37.779150000000001</v>
      </c>
      <c r="G56" s="54"/>
      <c r="H56" s="54">
        <f>+VLOOKUP(C56,'Anexo_GL '!$B$9:$O$1882,5,0)</f>
        <v>861.22356249999996</v>
      </c>
      <c r="I56" s="54">
        <f>+VLOOKUP(C56,'Anexo_GL '!$B$9:$O$1882,6,0)</f>
        <v>1.5200000000000001E-3</v>
      </c>
      <c r="J56" s="54">
        <f>+VLOOKUP(C56,'Anexo_GL '!$B$9:$O$1882,7,0)</f>
        <v>0</v>
      </c>
      <c r="K56" s="54"/>
      <c r="L56" s="56">
        <f>+VLOOKUP(C56,'Anexo_GL '!$B$9:$O$1882,8,0)</f>
        <v>4.3866832777232574</v>
      </c>
      <c r="M56" s="54"/>
      <c r="N56" s="56" t="str">
        <f>+VLOOKUP(C56,'Anexo_GL '!$B$9:$O$1882,9,0)</f>
        <v>Si Cumple</v>
      </c>
      <c r="O56" s="54"/>
      <c r="P56" s="54">
        <f>+VLOOKUP(C56,'Anexo_GL '!$B$9:$O$1882,11,0)</f>
        <v>305.08180000000004</v>
      </c>
      <c r="Q56" s="54">
        <f>+VLOOKUP(C56,'Anexo_GL '!$B$9:$O$1882,12,0)</f>
        <v>314.07408999999996</v>
      </c>
      <c r="R56" s="54">
        <f>+VLOOKUP(C56,'Anexo_GL '!$B$9:$O$1882,13,0)</f>
        <v>-8.9922899999999206</v>
      </c>
      <c r="S56" s="54" t="str">
        <f>+VLOOKUP(C56,'Anexo_GL '!$B$9:$O$1882,14,0)</f>
        <v>No Cumple</v>
      </c>
    </row>
    <row r="57" spans="1:19" x14ac:dyDescent="0.25">
      <c r="A57" s="54" t="s">
        <v>4190</v>
      </c>
      <c r="B57" s="54">
        <v>30</v>
      </c>
      <c r="C57" s="55" t="s">
        <v>562</v>
      </c>
      <c r="D57" s="55" t="s">
        <v>6</v>
      </c>
      <c r="E57" s="55" t="s">
        <v>563</v>
      </c>
      <c r="F57" s="54">
        <f>+VLOOKUP(C57,'Anexo_GL '!$B$9:$O$1882,4,0)</f>
        <v>38.862880000000004</v>
      </c>
      <c r="G57" s="54"/>
      <c r="H57" s="54">
        <f>+VLOOKUP(C57,'Anexo_GL '!$B$9:$O$1882,5,0)</f>
        <v>767.76896750000003</v>
      </c>
      <c r="I57" s="54">
        <f>+VLOOKUP(C57,'Anexo_GL '!$B$9:$O$1882,6,0)</f>
        <v>1.0200000000000001E-3</v>
      </c>
      <c r="J57" s="54">
        <f>+VLOOKUP(C57,'Anexo_GL '!$B$9:$O$1882,7,0)</f>
        <v>0</v>
      </c>
      <c r="K57" s="54"/>
      <c r="L57" s="56">
        <f>+VLOOKUP(C57,'Anexo_GL '!$B$9:$O$1882,8,0)</f>
        <v>5.0617935401250769</v>
      </c>
      <c r="M57" s="54"/>
      <c r="N57" s="56" t="str">
        <f>+VLOOKUP(C57,'Anexo_GL '!$B$9:$O$1882,9,0)</f>
        <v>Si Cumple</v>
      </c>
      <c r="O57" s="54"/>
      <c r="P57" s="54">
        <f>+VLOOKUP(C57,'Anexo_GL '!$B$9:$O$1882,11,0)</f>
        <v>320.25440000000003</v>
      </c>
      <c r="Q57" s="54">
        <f>+VLOOKUP(C57,'Anexo_GL '!$B$9:$O$1882,12,0)</f>
        <v>372.78262000000001</v>
      </c>
      <c r="R57" s="54">
        <f>+VLOOKUP(C57,'Anexo_GL '!$B$9:$O$1882,13,0)</f>
        <v>-52.528219999999969</v>
      </c>
      <c r="S57" s="54" t="str">
        <f>+VLOOKUP(C57,'Anexo_GL '!$B$9:$O$1882,14,0)</f>
        <v>No Cumple</v>
      </c>
    </row>
    <row r="58" spans="1:19" x14ac:dyDescent="0.25">
      <c r="A58" s="54" t="s">
        <v>4191</v>
      </c>
      <c r="B58" s="54">
        <v>31</v>
      </c>
      <c r="C58" s="55" t="s">
        <v>564</v>
      </c>
      <c r="D58" s="55" t="s">
        <v>6</v>
      </c>
      <c r="E58" s="55" t="s">
        <v>565</v>
      </c>
      <c r="F58" s="54">
        <f>+VLOOKUP(C58,'Anexo_GL '!$B$9:$O$1882,4,0)</f>
        <v>35.794620000000002</v>
      </c>
      <c r="G58" s="54"/>
      <c r="H58" s="54">
        <f>+VLOOKUP(C58,'Anexo_GL '!$B$9:$O$1882,5,0)</f>
        <v>1179.2359849999998</v>
      </c>
      <c r="I58" s="54">
        <f>+VLOOKUP(C58,'Anexo_GL '!$B$9:$O$1882,6,0)</f>
        <v>4.5700000000000003E-3</v>
      </c>
      <c r="J58" s="54">
        <f>+VLOOKUP(C58,'Anexo_GL '!$B$9:$O$1882,7,0)</f>
        <v>0</v>
      </c>
      <c r="K58" s="54"/>
      <c r="L58" s="56">
        <f>+VLOOKUP(C58,'Anexo_GL '!$B$9:$O$1882,8,0)</f>
        <v>3.0354077093398746</v>
      </c>
      <c r="M58" s="54"/>
      <c r="N58" s="56" t="str">
        <f>+VLOOKUP(C58,'Anexo_GL '!$B$9:$O$1882,9,0)</f>
        <v>Si Cumple</v>
      </c>
      <c r="O58" s="54"/>
      <c r="P58" s="54">
        <f>+VLOOKUP(C58,'Anexo_GL '!$B$9:$O$1882,11,0)</f>
        <v>723.03942000000006</v>
      </c>
      <c r="Q58" s="54">
        <f>+VLOOKUP(C58,'Anexo_GL '!$B$9:$O$1882,12,0)</f>
        <v>332.71828999999997</v>
      </c>
      <c r="R58" s="54">
        <f>+VLOOKUP(C58,'Anexo_GL '!$B$9:$O$1882,13,0)</f>
        <v>390.32113000000004</v>
      </c>
      <c r="S58" s="54" t="str">
        <f>+VLOOKUP(C58,'Anexo_GL '!$B$9:$O$1882,14,0)</f>
        <v>Si Cumple</v>
      </c>
    </row>
    <row r="59" spans="1:19" x14ac:dyDescent="0.25">
      <c r="A59" s="54" t="s">
        <v>4192</v>
      </c>
      <c r="B59" s="54">
        <v>32</v>
      </c>
      <c r="C59" s="55" t="s">
        <v>566</v>
      </c>
      <c r="D59" s="55" t="s">
        <v>6</v>
      </c>
      <c r="E59" s="55" t="s">
        <v>567</v>
      </c>
      <c r="F59" s="54">
        <f>+VLOOKUP(C59,'Anexo_GL '!$B$9:$O$1882,4,0)</f>
        <v>30.302070000000004</v>
      </c>
      <c r="G59" s="54"/>
      <c r="H59" s="54">
        <f>+VLOOKUP(C59,'Anexo_GL '!$B$9:$O$1882,5,0)</f>
        <v>857.41625999999985</v>
      </c>
      <c r="I59" s="54">
        <f>+VLOOKUP(C59,'Anexo_GL '!$B$9:$O$1882,6,0)</f>
        <v>1.0670000000000001E-2</v>
      </c>
      <c r="J59" s="54">
        <f>+VLOOKUP(C59,'Anexo_GL '!$B$9:$O$1882,7,0)</f>
        <v>0</v>
      </c>
      <c r="K59" s="54"/>
      <c r="L59" s="56">
        <f>+VLOOKUP(C59,'Anexo_GL '!$B$9:$O$1882,8,0)</f>
        <v>3.5341142235861036</v>
      </c>
      <c r="M59" s="54"/>
      <c r="N59" s="56" t="str">
        <f>+VLOOKUP(C59,'Anexo_GL '!$B$9:$O$1882,9,0)</f>
        <v>Si Cumple</v>
      </c>
      <c r="O59" s="54"/>
      <c r="P59" s="54">
        <f>+VLOOKUP(C59,'Anexo_GL '!$B$9:$O$1882,11,0)</f>
        <v>649.40854999999999</v>
      </c>
      <c r="Q59" s="54">
        <f>+VLOOKUP(C59,'Anexo_GL '!$B$9:$O$1882,12,0)</f>
        <v>340.88869999999997</v>
      </c>
      <c r="R59" s="54">
        <f>+VLOOKUP(C59,'Anexo_GL '!$B$9:$O$1882,13,0)</f>
        <v>308.51985000000008</v>
      </c>
      <c r="S59" s="54" t="str">
        <f>+VLOOKUP(C59,'Anexo_GL '!$B$9:$O$1882,14,0)</f>
        <v>Si Cumple</v>
      </c>
    </row>
    <row r="60" spans="1:19" x14ac:dyDescent="0.25">
      <c r="A60" s="54" t="s">
        <v>4193</v>
      </c>
      <c r="B60" s="54">
        <v>33</v>
      </c>
      <c r="C60" s="55" t="s">
        <v>568</v>
      </c>
      <c r="D60" s="55" t="s">
        <v>6</v>
      </c>
      <c r="E60" s="55" t="s">
        <v>569</v>
      </c>
      <c r="F60" s="54">
        <f>+VLOOKUP(C60,'Anexo_GL '!$B$9:$O$1882,4,0)</f>
        <v>713.64671999999996</v>
      </c>
      <c r="G60" s="54"/>
      <c r="H60" s="54">
        <f>+VLOOKUP(C60,'Anexo_GL '!$B$9:$O$1882,5,0)</f>
        <v>3540.6782050000006</v>
      </c>
      <c r="I60" s="54">
        <f>+VLOOKUP(C60,'Anexo_GL '!$B$9:$O$1882,6,0)</f>
        <v>2.7960000000000002E-2</v>
      </c>
      <c r="J60" s="54">
        <f>+VLOOKUP(C60,'Anexo_GL '!$B$9:$O$1882,7,0)</f>
        <v>0</v>
      </c>
      <c r="K60" s="54"/>
      <c r="L60" s="56">
        <f>+VLOOKUP(C60,'Anexo_GL '!$B$9:$O$1882,8,0)</f>
        <v>20.155650377721908</v>
      </c>
      <c r="M60" s="54"/>
      <c r="N60" s="56" t="str">
        <f>+VLOOKUP(C60,'Anexo_GL '!$B$9:$O$1882,9,0)</f>
        <v>Si Cumple</v>
      </c>
      <c r="O60" s="54"/>
      <c r="P60" s="54">
        <f>+VLOOKUP(C60,'Anexo_GL '!$B$9:$O$1882,11,0)</f>
        <v>1731.72696</v>
      </c>
      <c r="Q60" s="54">
        <f>+VLOOKUP(C60,'Anexo_GL '!$B$9:$O$1882,12,0)</f>
        <v>1452.2303100000001</v>
      </c>
      <c r="R60" s="54">
        <f>+VLOOKUP(C60,'Anexo_GL '!$B$9:$O$1882,13,0)</f>
        <v>279.49664999999993</v>
      </c>
      <c r="S60" s="54" t="str">
        <f>+VLOOKUP(C60,'Anexo_GL '!$B$9:$O$1882,14,0)</f>
        <v>Si Cumple</v>
      </c>
    </row>
    <row r="61" spans="1:19" x14ac:dyDescent="0.25">
      <c r="A61" s="54" t="s">
        <v>4194</v>
      </c>
      <c r="B61" s="54">
        <v>34</v>
      </c>
      <c r="C61" s="55" t="s">
        <v>570</v>
      </c>
      <c r="D61" s="55" t="s">
        <v>6</v>
      </c>
      <c r="E61" s="55" t="s">
        <v>571</v>
      </c>
      <c r="F61" s="54">
        <f>+VLOOKUP(C61,'Anexo_GL '!$B$9:$O$1882,4,0)</f>
        <v>1790.28198</v>
      </c>
      <c r="G61" s="54"/>
      <c r="H61" s="54">
        <f>+VLOOKUP(C61,'Anexo_GL '!$B$9:$O$1882,5,0)</f>
        <v>3556.1833450000008</v>
      </c>
      <c r="I61" s="54">
        <f>+VLOOKUP(C61,'Anexo_GL '!$B$9:$O$1882,6,0)</f>
        <v>1.3220000000000001E-2</v>
      </c>
      <c r="J61" s="54">
        <f>+VLOOKUP(C61,'Anexo_GL '!$B$9:$O$1882,7,0)</f>
        <v>0</v>
      </c>
      <c r="K61" s="54"/>
      <c r="L61" s="56">
        <f>+VLOOKUP(C61,'Anexo_GL '!$B$9:$O$1882,8,0)</f>
        <v>50.342791873122607</v>
      </c>
      <c r="M61" s="54"/>
      <c r="N61" s="56" t="str">
        <f>+VLOOKUP(C61,'Anexo_GL '!$B$9:$O$1882,9,0)</f>
        <v>Si Cumple</v>
      </c>
      <c r="O61" s="54"/>
      <c r="P61" s="54">
        <f>+VLOOKUP(C61,'Anexo_GL '!$B$9:$O$1882,11,0)</f>
        <v>2181.9572000000003</v>
      </c>
      <c r="Q61" s="54">
        <f>+VLOOKUP(C61,'Anexo_GL '!$B$9:$O$1882,12,0)</f>
        <v>2079.4186</v>
      </c>
      <c r="R61" s="54">
        <f>+VLOOKUP(C61,'Anexo_GL '!$B$9:$O$1882,13,0)</f>
        <v>102.53860000000009</v>
      </c>
      <c r="S61" s="54" t="str">
        <f>+VLOOKUP(C61,'Anexo_GL '!$B$9:$O$1882,14,0)</f>
        <v>Si Cumple</v>
      </c>
    </row>
    <row r="62" spans="1:19" x14ac:dyDescent="0.25">
      <c r="A62" s="54" t="s">
        <v>4195</v>
      </c>
      <c r="B62" s="54">
        <v>35</v>
      </c>
      <c r="C62" s="55" t="s">
        <v>572</v>
      </c>
      <c r="D62" s="55" t="s">
        <v>6</v>
      </c>
      <c r="E62" s="55" t="s">
        <v>573</v>
      </c>
      <c r="F62" s="54">
        <f>+VLOOKUP(C62,'Anexo_GL '!$B$9:$O$1882,4,0)</f>
        <v>27.740489999999998</v>
      </c>
      <c r="G62" s="54"/>
      <c r="H62" s="54">
        <f>+VLOOKUP(C62,'Anexo_GL '!$B$9:$O$1882,5,0)</f>
        <v>922.25954749999994</v>
      </c>
      <c r="I62" s="54">
        <f>+VLOOKUP(C62,'Anexo_GL '!$B$9:$O$1882,6,0)</f>
        <v>1.0200000000000001E-3</v>
      </c>
      <c r="J62" s="54">
        <f>+VLOOKUP(C62,'Anexo_GL '!$B$9:$O$1882,7,0)</f>
        <v>0</v>
      </c>
      <c r="K62" s="54"/>
      <c r="L62" s="56">
        <f>+VLOOKUP(C62,'Anexo_GL '!$B$9:$O$1882,8,0)</f>
        <v>3.0078832011224037</v>
      </c>
      <c r="M62" s="54"/>
      <c r="N62" s="56" t="str">
        <f>+VLOOKUP(C62,'Anexo_GL '!$B$9:$O$1882,9,0)</f>
        <v>Si Cumple</v>
      </c>
      <c r="O62" s="54"/>
      <c r="P62" s="54">
        <f>+VLOOKUP(C62,'Anexo_GL '!$B$9:$O$1882,11,0)</f>
        <v>295.56858999999997</v>
      </c>
      <c r="Q62" s="54">
        <f>+VLOOKUP(C62,'Anexo_GL '!$B$9:$O$1882,12,0)</f>
        <v>297.85658000000001</v>
      </c>
      <c r="R62" s="54">
        <f>+VLOOKUP(C62,'Anexo_GL '!$B$9:$O$1882,13,0)</f>
        <v>-2.287990000000049</v>
      </c>
      <c r="S62" s="54" t="str">
        <f>+VLOOKUP(C62,'Anexo_GL '!$B$9:$O$1882,14,0)</f>
        <v>No Cumple</v>
      </c>
    </row>
    <row r="63" spans="1:19" x14ac:dyDescent="0.25">
      <c r="A63" s="54" t="s">
        <v>4196</v>
      </c>
      <c r="B63" s="54">
        <v>36</v>
      </c>
      <c r="C63" s="55" t="s">
        <v>574</v>
      </c>
      <c r="D63" s="55" t="s">
        <v>6</v>
      </c>
      <c r="E63" s="55" t="s">
        <v>575</v>
      </c>
      <c r="F63" s="54">
        <f>+VLOOKUP(C63,'Anexo_GL '!$B$9:$O$1882,4,0)</f>
        <v>69.501679999999993</v>
      </c>
      <c r="G63" s="54"/>
      <c r="H63" s="54">
        <f>+VLOOKUP(C63,'Anexo_GL '!$B$9:$O$1882,5,0)</f>
        <v>774.73971999999992</v>
      </c>
      <c r="I63" s="54">
        <f>+VLOOKUP(C63,'Anexo_GL '!$B$9:$O$1882,6,0)</f>
        <v>2.0299999999999997E-3</v>
      </c>
      <c r="J63" s="54">
        <f>+VLOOKUP(C63,'Anexo_GL '!$B$9:$O$1882,7,0)</f>
        <v>0</v>
      </c>
      <c r="K63" s="54"/>
      <c r="L63" s="56">
        <f>+VLOOKUP(C63,'Anexo_GL '!$B$9:$O$1882,8,0)</f>
        <v>8.9709715670702916</v>
      </c>
      <c r="M63" s="54"/>
      <c r="N63" s="56" t="str">
        <f>+VLOOKUP(C63,'Anexo_GL '!$B$9:$O$1882,9,0)</f>
        <v>Si Cumple</v>
      </c>
      <c r="O63" s="54"/>
      <c r="P63" s="54">
        <f>+VLOOKUP(C63,'Anexo_GL '!$B$9:$O$1882,11,0)</f>
        <v>471.35901999999999</v>
      </c>
      <c r="Q63" s="54">
        <f>+VLOOKUP(C63,'Anexo_GL '!$B$9:$O$1882,12,0)</f>
        <v>376.00139000000001</v>
      </c>
      <c r="R63" s="54">
        <f>+VLOOKUP(C63,'Anexo_GL '!$B$9:$O$1882,13,0)</f>
        <v>95.357629999999943</v>
      </c>
      <c r="S63" s="54" t="str">
        <f>+VLOOKUP(C63,'Anexo_GL '!$B$9:$O$1882,14,0)</f>
        <v>Si Cumple</v>
      </c>
    </row>
    <row r="64" spans="1:19" x14ac:dyDescent="0.25">
      <c r="A64" s="54" t="s">
        <v>4197</v>
      </c>
      <c r="B64" s="54">
        <v>37</v>
      </c>
      <c r="C64" s="55" t="s">
        <v>576</v>
      </c>
      <c r="D64" s="55" t="s">
        <v>6</v>
      </c>
      <c r="E64" s="55" t="s">
        <v>577</v>
      </c>
      <c r="F64" s="54">
        <f>+VLOOKUP(C64,'Anexo_GL '!$B$9:$O$1882,4,0)</f>
        <v>33.526780000000002</v>
      </c>
      <c r="G64" s="54"/>
      <c r="H64" s="54">
        <f>+VLOOKUP(C64,'Anexo_GL '!$B$9:$O$1882,5,0)</f>
        <v>1298.0962750000001</v>
      </c>
      <c r="I64" s="54">
        <f>+VLOOKUP(C64,'Anexo_GL '!$B$9:$O$1882,6,0)</f>
        <v>1.2199999999999999E-2</v>
      </c>
      <c r="J64" s="54">
        <f>+VLOOKUP(C64,'Anexo_GL '!$B$9:$O$1882,7,0)</f>
        <v>0</v>
      </c>
      <c r="K64" s="54"/>
      <c r="L64" s="56">
        <f>+VLOOKUP(C64,'Anexo_GL '!$B$9:$O$1882,8,0)</f>
        <v>2.5827652883450418</v>
      </c>
      <c r="M64" s="54"/>
      <c r="N64" s="56" t="str">
        <f>+VLOOKUP(C64,'Anexo_GL '!$B$9:$O$1882,9,0)</f>
        <v>Si Cumple</v>
      </c>
      <c r="O64" s="54"/>
      <c r="P64" s="54">
        <f>+VLOOKUP(C64,'Anexo_GL '!$B$9:$O$1882,11,0)</f>
        <v>837.28836000000001</v>
      </c>
      <c r="Q64" s="54">
        <f>+VLOOKUP(C64,'Anexo_GL '!$B$9:$O$1882,12,0)</f>
        <v>459.01745999999997</v>
      </c>
      <c r="R64" s="54">
        <f>+VLOOKUP(C64,'Anexo_GL '!$B$9:$O$1882,13,0)</f>
        <v>378.27090000000004</v>
      </c>
      <c r="S64" s="54" t="str">
        <f>+VLOOKUP(C64,'Anexo_GL '!$B$9:$O$1882,14,0)</f>
        <v>Si Cumple</v>
      </c>
    </row>
    <row r="65" spans="1:19" x14ac:dyDescent="0.25">
      <c r="A65" s="54" t="s">
        <v>4198</v>
      </c>
      <c r="B65" s="54">
        <v>38</v>
      </c>
      <c r="C65" s="55" t="s">
        <v>578</v>
      </c>
      <c r="D65" s="55" t="s">
        <v>6</v>
      </c>
      <c r="E65" s="55" t="s">
        <v>579</v>
      </c>
      <c r="F65" s="54">
        <f>+VLOOKUP(C65,'Anexo_GL '!$B$9:$O$1882,4,0)</f>
        <v>48.068520000000007</v>
      </c>
      <c r="G65" s="54"/>
      <c r="H65" s="54">
        <f>+VLOOKUP(C65,'Anexo_GL '!$B$9:$O$1882,5,0)</f>
        <v>982.72632250000015</v>
      </c>
      <c r="I65" s="54">
        <f>+VLOOKUP(C65,'Anexo_GL '!$B$9:$O$1882,6,0)</f>
        <v>1.5200000000000001E-3</v>
      </c>
      <c r="J65" s="54">
        <f>+VLOOKUP(C65,'Anexo_GL '!$B$9:$O$1882,7,0)</f>
        <v>0</v>
      </c>
      <c r="K65" s="54"/>
      <c r="L65" s="56">
        <f>+VLOOKUP(C65,'Anexo_GL '!$B$9:$O$1882,8,0)</f>
        <v>4.891343489987773</v>
      </c>
      <c r="M65" s="54"/>
      <c r="N65" s="56" t="str">
        <f>+VLOOKUP(C65,'Anexo_GL '!$B$9:$O$1882,9,0)</f>
        <v>Si Cumple</v>
      </c>
      <c r="O65" s="54"/>
      <c r="P65" s="54">
        <f>+VLOOKUP(C65,'Anexo_GL '!$B$9:$O$1882,11,0)</f>
        <v>812.54388000000006</v>
      </c>
      <c r="Q65" s="54">
        <f>+VLOOKUP(C65,'Anexo_GL '!$B$9:$O$1882,12,0)</f>
        <v>445.13220999999999</v>
      </c>
      <c r="R65" s="54">
        <f>+VLOOKUP(C65,'Anexo_GL '!$B$9:$O$1882,13,0)</f>
        <v>367.41167000000002</v>
      </c>
      <c r="S65" s="54" t="str">
        <f>+VLOOKUP(C65,'Anexo_GL '!$B$9:$O$1882,14,0)</f>
        <v>Si Cumple</v>
      </c>
    </row>
    <row r="66" spans="1:19" x14ac:dyDescent="0.25">
      <c r="A66" s="54" t="s">
        <v>4199</v>
      </c>
      <c r="B66" s="54">
        <v>39</v>
      </c>
      <c r="C66" s="55" t="s">
        <v>580</v>
      </c>
      <c r="D66" s="55" t="s">
        <v>6</v>
      </c>
      <c r="E66" s="55" t="s">
        <v>581</v>
      </c>
      <c r="F66" s="54">
        <f>+VLOOKUP(C66,'Anexo_GL '!$B$9:$O$1882,4,0)</f>
        <v>909.83614</v>
      </c>
      <c r="G66" s="54"/>
      <c r="H66" s="54">
        <f>+VLOOKUP(C66,'Anexo_GL '!$B$9:$O$1882,5,0)</f>
        <v>3534.0020974999998</v>
      </c>
      <c r="I66" s="54">
        <f>+VLOOKUP(C66,'Anexo_GL '!$B$9:$O$1882,6,0)</f>
        <v>3.1010000000000003E-2</v>
      </c>
      <c r="J66" s="54">
        <f>+VLOOKUP(C66,'Anexo_GL '!$B$9:$O$1882,7,0)</f>
        <v>0</v>
      </c>
      <c r="K66" s="54"/>
      <c r="L66" s="56">
        <f>+VLOOKUP(C66,'Anexo_GL '!$B$9:$O$1882,8,0)</f>
        <v>25.745206564637591</v>
      </c>
      <c r="M66" s="54"/>
      <c r="N66" s="56" t="str">
        <f>+VLOOKUP(C66,'Anexo_GL '!$B$9:$O$1882,9,0)</f>
        <v>Si Cumple</v>
      </c>
      <c r="O66" s="54"/>
      <c r="P66" s="54">
        <f>+VLOOKUP(C66,'Anexo_GL '!$B$9:$O$1882,11,0)</f>
        <v>1631.00819</v>
      </c>
      <c r="Q66" s="54">
        <f>+VLOOKUP(C66,'Anexo_GL '!$B$9:$O$1882,12,0)</f>
        <v>1605.9942099999998</v>
      </c>
      <c r="R66" s="54">
        <f>+VLOOKUP(C66,'Anexo_GL '!$B$9:$O$1882,13,0)</f>
        <v>25.013980000000213</v>
      </c>
      <c r="S66" s="54" t="str">
        <f>+VLOOKUP(C66,'Anexo_GL '!$B$9:$O$1882,14,0)</f>
        <v>Si Cumple</v>
      </c>
    </row>
    <row r="67" spans="1:19" x14ac:dyDescent="0.25">
      <c r="A67" s="54" t="s">
        <v>4200</v>
      </c>
      <c r="B67" s="54">
        <v>40</v>
      </c>
      <c r="C67" s="55" t="s">
        <v>582</v>
      </c>
      <c r="D67" s="55" t="s">
        <v>6</v>
      </c>
      <c r="E67" s="55" t="s">
        <v>583</v>
      </c>
      <c r="F67" s="54">
        <f>+VLOOKUP(C67,'Anexo_GL '!$B$9:$O$1882,4,0)</f>
        <v>738.28954999999996</v>
      </c>
      <c r="G67" s="54"/>
      <c r="H67" s="54">
        <f>+VLOOKUP(C67,'Anexo_GL '!$B$9:$O$1882,5,0)</f>
        <v>26684.151529999996</v>
      </c>
      <c r="I67" s="54">
        <f>+VLOOKUP(C67,'Anexo_GL '!$B$9:$O$1882,6,0)</f>
        <v>2.4003200000000002</v>
      </c>
      <c r="J67" s="54">
        <f>+VLOOKUP(C67,'Anexo_GL '!$B$9:$O$1882,7,0)</f>
        <v>0</v>
      </c>
      <c r="K67" s="54"/>
      <c r="L67" s="56">
        <f>+VLOOKUP(C67,'Anexo_GL '!$B$9:$O$1882,8,0)</f>
        <v>2.7667716890678298</v>
      </c>
      <c r="M67" s="54"/>
      <c r="N67" s="56" t="str">
        <f>+VLOOKUP(C67,'Anexo_GL '!$B$9:$O$1882,9,0)</f>
        <v>Si Cumple</v>
      </c>
      <c r="O67" s="54"/>
      <c r="P67" s="54">
        <f>+VLOOKUP(C67,'Anexo_GL '!$B$9:$O$1882,11,0)</f>
        <v>21279.342339999999</v>
      </c>
      <c r="Q67" s="54">
        <f>+VLOOKUP(C67,'Anexo_GL '!$B$9:$O$1882,12,0)</f>
        <v>13335.942080000001</v>
      </c>
      <c r="R67" s="54">
        <f>+VLOOKUP(C67,'Anexo_GL '!$B$9:$O$1882,13,0)</f>
        <v>7943.4002599999994</v>
      </c>
      <c r="S67" s="54" t="str">
        <f>+VLOOKUP(C67,'Anexo_GL '!$B$9:$O$1882,14,0)</f>
        <v>Si Cumple</v>
      </c>
    </row>
    <row r="68" spans="1:19" x14ac:dyDescent="0.25">
      <c r="A68" s="54" t="s">
        <v>4201</v>
      </c>
      <c r="B68" s="54">
        <v>41</v>
      </c>
      <c r="C68" s="55" t="s">
        <v>584</v>
      </c>
      <c r="D68" s="55" t="s">
        <v>6</v>
      </c>
      <c r="E68" s="55" t="s">
        <v>585</v>
      </c>
      <c r="F68" s="54">
        <f>+VLOOKUP(C68,'Anexo_GL '!$B$9:$O$1882,4,0)</f>
        <v>2221.5986899999998</v>
      </c>
      <c r="G68" s="54"/>
      <c r="H68" s="54">
        <f>+VLOOKUP(C68,'Anexo_GL '!$B$9:$O$1882,5,0)</f>
        <v>8571.6168799999996</v>
      </c>
      <c r="I68" s="54">
        <f>+VLOOKUP(C68,'Anexo_GL '!$B$9:$O$1882,6,0)</f>
        <v>0.61672000000000005</v>
      </c>
      <c r="J68" s="54">
        <f>+VLOOKUP(C68,'Anexo_GL '!$B$9:$O$1882,7,0)</f>
        <v>0</v>
      </c>
      <c r="K68" s="54"/>
      <c r="L68" s="56">
        <f>+VLOOKUP(C68,'Anexo_GL '!$B$9:$O$1882,8,0)</f>
        <v>25.918081980350948</v>
      </c>
      <c r="M68" s="54"/>
      <c r="N68" s="56" t="str">
        <f>+VLOOKUP(C68,'Anexo_GL '!$B$9:$O$1882,9,0)</f>
        <v>Si Cumple</v>
      </c>
      <c r="O68" s="54"/>
      <c r="P68" s="54">
        <f>+VLOOKUP(C68,'Anexo_GL '!$B$9:$O$1882,11,0)</f>
        <v>5531.7587799999992</v>
      </c>
      <c r="Q68" s="54">
        <f>+VLOOKUP(C68,'Anexo_GL '!$B$9:$O$1882,12,0)</f>
        <v>5197.4714800000002</v>
      </c>
      <c r="R68" s="54">
        <f>+VLOOKUP(C68,'Anexo_GL '!$B$9:$O$1882,13,0)</f>
        <v>334.28729999999888</v>
      </c>
      <c r="S68" s="54" t="str">
        <f>+VLOOKUP(C68,'Anexo_GL '!$B$9:$O$1882,14,0)</f>
        <v>Si Cumple</v>
      </c>
    </row>
    <row r="69" spans="1:19" x14ac:dyDescent="0.25">
      <c r="A69" s="54" t="s">
        <v>4202</v>
      </c>
      <c r="B69" s="54">
        <v>42</v>
      </c>
      <c r="C69" s="55" t="s">
        <v>586</v>
      </c>
      <c r="D69" s="55" t="s">
        <v>6</v>
      </c>
      <c r="E69" s="55" t="s">
        <v>587</v>
      </c>
      <c r="F69" s="54">
        <f>+VLOOKUP(C69,'Anexo_GL '!$B$9:$O$1882,4,0)</f>
        <v>3338.5319500000005</v>
      </c>
      <c r="G69" s="54"/>
      <c r="H69" s="54">
        <f>+VLOOKUP(C69,'Anexo_GL '!$B$9:$O$1882,5,0)</f>
        <v>12634.197362500001</v>
      </c>
      <c r="I69" s="54">
        <f>+VLOOKUP(C69,'Anexo_GL '!$B$9:$O$1882,6,0)</f>
        <v>1.05182</v>
      </c>
      <c r="J69" s="54">
        <f>+VLOOKUP(C69,'Anexo_GL '!$B$9:$O$1882,7,0)</f>
        <v>0</v>
      </c>
      <c r="K69" s="54"/>
      <c r="L69" s="56">
        <f>+VLOOKUP(C69,'Anexo_GL '!$B$9:$O$1882,8,0)</f>
        <v>26.424567024013832</v>
      </c>
      <c r="M69" s="54"/>
      <c r="N69" s="56" t="str">
        <f>+VLOOKUP(C69,'Anexo_GL '!$B$9:$O$1882,9,0)</f>
        <v>Si Cumple</v>
      </c>
      <c r="O69" s="54"/>
      <c r="P69" s="54">
        <f>+VLOOKUP(C69,'Anexo_GL '!$B$9:$O$1882,11,0)</f>
        <v>8856.1084300000002</v>
      </c>
      <c r="Q69" s="54">
        <f>+VLOOKUP(C69,'Anexo_GL '!$B$9:$O$1882,12,0)</f>
        <v>8198.335219999999</v>
      </c>
      <c r="R69" s="54">
        <f>+VLOOKUP(C69,'Anexo_GL '!$B$9:$O$1882,13,0)</f>
        <v>657.77320999999995</v>
      </c>
      <c r="S69" s="54" t="str">
        <f>+VLOOKUP(C69,'Anexo_GL '!$B$9:$O$1882,14,0)</f>
        <v>Si Cumple</v>
      </c>
    </row>
    <row r="70" spans="1:19" x14ac:dyDescent="0.25">
      <c r="A70" s="54" t="s">
        <v>4203</v>
      </c>
      <c r="B70" s="54">
        <v>43</v>
      </c>
      <c r="C70" s="55" t="s">
        <v>588</v>
      </c>
      <c r="D70" s="55" t="s">
        <v>6</v>
      </c>
      <c r="E70" s="55" t="s">
        <v>589</v>
      </c>
      <c r="F70" s="54">
        <f>+VLOOKUP(C70,'Anexo_GL '!$B$9:$O$1882,4,0)</f>
        <v>1462.3554999999999</v>
      </c>
      <c r="G70" s="54"/>
      <c r="H70" s="54">
        <f>+VLOOKUP(C70,'Anexo_GL '!$B$9:$O$1882,5,0)</f>
        <v>12552.916669999999</v>
      </c>
      <c r="I70" s="54">
        <f>+VLOOKUP(C70,'Anexo_GL '!$B$9:$O$1882,6,0)</f>
        <v>5.1000000000000004E-4</v>
      </c>
      <c r="J70" s="54">
        <f>+VLOOKUP(C70,'Anexo_GL '!$B$9:$O$1882,7,0)</f>
        <v>0</v>
      </c>
      <c r="K70" s="54"/>
      <c r="L70" s="56">
        <f>+VLOOKUP(C70,'Anexo_GL '!$B$9:$O$1882,8,0)</f>
        <v>11.649527663119589</v>
      </c>
      <c r="M70" s="54"/>
      <c r="N70" s="56" t="str">
        <f>+VLOOKUP(C70,'Anexo_GL '!$B$9:$O$1882,9,0)</f>
        <v>Si Cumple</v>
      </c>
      <c r="O70" s="54"/>
      <c r="P70" s="54">
        <f>+VLOOKUP(C70,'Anexo_GL '!$B$9:$O$1882,11,0)</f>
        <v>4271.1499400000002</v>
      </c>
      <c r="Q70" s="54">
        <f>+VLOOKUP(C70,'Anexo_GL '!$B$9:$O$1882,12,0)</f>
        <v>3561.4980699999996</v>
      </c>
      <c r="R70" s="54">
        <f>+VLOOKUP(C70,'Anexo_GL '!$B$9:$O$1882,13,0)</f>
        <v>709.6518700000006</v>
      </c>
      <c r="S70" s="54" t="str">
        <f>+VLOOKUP(C70,'Anexo_GL '!$B$9:$O$1882,14,0)</f>
        <v>Si Cumple</v>
      </c>
    </row>
    <row r="71" spans="1:19" x14ac:dyDescent="0.25">
      <c r="A71" s="54" t="s">
        <v>4204</v>
      </c>
      <c r="B71" s="54">
        <v>44</v>
      </c>
      <c r="C71" s="55" t="s">
        <v>590</v>
      </c>
      <c r="D71" s="55" t="s">
        <v>6</v>
      </c>
      <c r="E71" s="55" t="s">
        <v>591</v>
      </c>
      <c r="F71" s="54">
        <f>+VLOOKUP(C71,'Anexo_GL '!$B$9:$O$1882,4,0)</f>
        <v>27.317359999999997</v>
      </c>
      <c r="G71" s="54"/>
      <c r="H71" s="54">
        <f>+VLOOKUP(C71,'Anexo_GL '!$B$9:$O$1882,5,0)</f>
        <v>4594.5118874999989</v>
      </c>
      <c r="I71" s="54">
        <f>+VLOOKUP(C71,'Anexo_GL '!$B$9:$O$1882,6,0)</f>
        <v>2.5400000000000002E-3</v>
      </c>
      <c r="J71" s="54">
        <f>+VLOOKUP(C71,'Anexo_GL '!$B$9:$O$1882,7,0)</f>
        <v>0</v>
      </c>
      <c r="K71" s="54"/>
      <c r="L71" s="56">
        <f>+VLOOKUP(C71,'Anexo_GL '!$B$9:$O$1882,8,0)</f>
        <v>0.59456500862084238</v>
      </c>
      <c r="M71" s="54"/>
      <c r="N71" s="56" t="str">
        <f>+VLOOKUP(C71,'Anexo_GL '!$B$9:$O$1882,9,0)</f>
        <v>Si Cumple</v>
      </c>
      <c r="O71" s="54"/>
      <c r="P71" s="54">
        <f>+VLOOKUP(C71,'Anexo_GL '!$B$9:$O$1882,11,0)</f>
        <v>1230.2439099999999</v>
      </c>
      <c r="Q71" s="54">
        <f>+VLOOKUP(C71,'Anexo_GL '!$B$9:$O$1882,12,0)</f>
        <v>1289.39283</v>
      </c>
      <c r="R71" s="54">
        <f>+VLOOKUP(C71,'Anexo_GL '!$B$9:$O$1882,13,0)</f>
        <v>-59.14892000000016</v>
      </c>
      <c r="S71" s="54" t="str">
        <f>+VLOOKUP(C71,'Anexo_GL '!$B$9:$O$1882,14,0)</f>
        <v>No Cumple</v>
      </c>
    </row>
    <row r="72" spans="1:19" x14ac:dyDescent="0.25">
      <c r="A72" s="54" t="s">
        <v>4205</v>
      </c>
      <c r="B72" s="54">
        <v>45</v>
      </c>
      <c r="C72" s="55" t="s">
        <v>592</v>
      </c>
      <c r="D72" s="55" t="s">
        <v>6</v>
      </c>
      <c r="E72" s="55" t="s">
        <v>593</v>
      </c>
      <c r="F72" s="54">
        <f>+VLOOKUP(C72,'Anexo_GL '!$B$9:$O$1882,4,0)</f>
        <v>1636.5771400000001</v>
      </c>
      <c r="G72" s="54"/>
      <c r="H72" s="54">
        <f>+VLOOKUP(C72,'Anexo_GL '!$B$9:$O$1882,5,0)</f>
        <v>1195.5236575000001</v>
      </c>
      <c r="I72" s="54">
        <f>+VLOOKUP(C72,'Anexo_GL '!$B$9:$O$1882,6,0)</f>
        <v>5.1000000000000004E-4</v>
      </c>
      <c r="J72" s="54">
        <f>+VLOOKUP(C72,'Anexo_GL '!$B$9:$O$1882,7,0)</f>
        <v>0</v>
      </c>
      <c r="K72" s="54"/>
      <c r="L72" s="56">
        <f>+VLOOKUP(C72,'Anexo_GL '!$B$9:$O$1882,8,0)</f>
        <v>136.89207484378031</v>
      </c>
      <c r="M72" s="54"/>
      <c r="N72" s="56" t="str">
        <f>+VLOOKUP(C72,'Anexo_GL '!$B$9:$O$1882,9,0)</f>
        <v>No Cumple</v>
      </c>
      <c r="O72" s="54"/>
      <c r="P72" s="54">
        <f>+VLOOKUP(C72,'Anexo_GL '!$B$9:$O$1882,11,0)</f>
        <v>477.4434</v>
      </c>
      <c r="Q72" s="54">
        <f>+VLOOKUP(C72,'Anexo_GL '!$B$9:$O$1882,12,0)</f>
        <v>418.69248999999996</v>
      </c>
      <c r="R72" s="54">
        <f>+VLOOKUP(C72,'Anexo_GL '!$B$9:$O$1882,13,0)</f>
        <v>58.750910000000033</v>
      </c>
      <c r="S72" s="54" t="str">
        <f>+VLOOKUP(C72,'Anexo_GL '!$B$9:$O$1882,14,0)</f>
        <v>Si Cumple</v>
      </c>
    </row>
    <row r="73" spans="1:19" x14ac:dyDescent="0.25">
      <c r="A73" s="54" t="s">
        <v>4206</v>
      </c>
      <c r="B73" s="54">
        <v>46</v>
      </c>
      <c r="C73" s="55" t="s">
        <v>594</v>
      </c>
      <c r="D73" s="55" t="s">
        <v>6</v>
      </c>
      <c r="E73" s="55" t="s">
        <v>595</v>
      </c>
      <c r="F73" s="54">
        <f>+VLOOKUP(C73,'Anexo_GL '!$B$9:$O$1882,4,0)</f>
        <v>13.863189999999999</v>
      </c>
      <c r="G73" s="54"/>
      <c r="H73" s="54">
        <f>+VLOOKUP(C73,'Anexo_GL '!$B$9:$O$1882,5,0)</f>
        <v>1040.9743825</v>
      </c>
      <c r="I73" s="54">
        <f>+VLOOKUP(C73,'Anexo_GL '!$B$9:$O$1882,6,0)</f>
        <v>5.1000000000000004E-4</v>
      </c>
      <c r="J73" s="54">
        <f>+VLOOKUP(C73,'Anexo_GL '!$B$9:$O$1882,7,0)</f>
        <v>0</v>
      </c>
      <c r="K73" s="54"/>
      <c r="L73" s="56">
        <f>+VLOOKUP(C73,'Anexo_GL '!$B$9:$O$1882,8,0)</f>
        <v>1.3317513123335674</v>
      </c>
      <c r="M73" s="54"/>
      <c r="N73" s="56" t="str">
        <f>+VLOOKUP(C73,'Anexo_GL '!$B$9:$O$1882,9,0)</f>
        <v>Si Cumple</v>
      </c>
      <c r="O73" s="54"/>
      <c r="P73" s="54">
        <f>+VLOOKUP(C73,'Anexo_GL '!$B$9:$O$1882,11,0)</f>
        <v>616.87891999999999</v>
      </c>
      <c r="Q73" s="54">
        <f>+VLOOKUP(C73,'Anexo_GL '!$B$9:$O$1882,12,0)</f>
        <v>393.44792999999999</v>
      </c>
      <c r="R73" s="54">
        <f>+VLOOKUP(C73,'Anexo_GL '!$B$9:$O$1882,13,0)</f>
        <v>223.43099000000004</v>
      </c>
      <c r="S73" s="54" t="str">
        <f>+VLOOKUP(C73,'Anexo_GL '!$B$9:$O$1882,14,0)</f>
        <v>Si Cumple</v>
      </c>
    </row>
    <row r="74" spans="1:19" x14ac:dyDescent="0.25">
      <c r="A74" s="54" t="s">
        <v>4207</v>
      </c>
      <c r="B74" s="54">
        <v>47</v>
      </c>
      <c r="C74" s="55" t="s">
        <v>596</v>
      </c>
      <c r="D74" s="55" t="s">
        <v>6</v>
      </c>
      <c r="E74" s="55" t="s">
        <v>597</v>
      </c>
      <c r="F74" s="54">
        <f>+VLOOKUP(C74,'Anexo_GL '!$B$9:$O$1882,4,0)</f>
        <v>381.95718000000005</v>
      </c>
      <c r="G74" s="54"/>
      <c r="H74" s="54">
        <f>+VLOOKUP(C74,'Anexo_GL '!$B$9:$O$1882,5,0)</f>
        <v>886.12325250000004</v>
      </c>
      <c r="I74" s="54">
        <f>+VLOOKUP(C74,'Anexo_GL '!$B$9:$O$1882,6,0)</f>
        <v>5.1000000000000004E-4</v>
      </c>
      <c r="J74" s="54">
        <f>+VLOOKUP(C74,'Anexo_GL '!$B$9:$O$1882,7,0)</f>
        <v>0</v>
      </c>
      <c r="K74" s="54"/>
      <c r="L74" s="56">
        <f>+VLOOKUP(C74,'Anexo_GL '!$B$9:$O$1882,8,0)</f>
        <v>43.104294907327244</v>
      </c>
      <c r="M74" s="54"/>
      <c r="N74" s="56" t="str">
        <f>+VLOOKUP(C74,'Anexo_GL '!$B$9:$O$1882,9,0)</f>
        <v>Si Cumple</v>
      </c>
      <c r="O74" s="54"/>
      <c r="P74" s="54">
        <f>+VLOOKUP(C74,'Anexo_GL '!$B$9:$O$1882,11,0)</f>
        <v>577.23578999999995</v>
      </c>
      <c r="Q74" s="54">
        <f>+VLOOKUP(C74,'Anexo_GL '!$B$9:$O$1882,12,0)</f>
        <v>514.06124</v>
      </c>
      <c r="R74" s="54">
        <f>+VLOOKUP(C74,'Anexo_GL '!$B$9:$O$1882,13,0)</f>
        <v>63.174549999999932</v>
      </c>
      <c r="S74" s="54" t="str">
        <f>+VLOOKUP(C74,'Anexo_GL '!$B$9:$O$1882,14,0)</f>
        <v>Si Cumple</v>
      </c>
    </row>
    <row r="75" spans="1:19" x14ac:dyDescent="0.25">
      <c r="A75" s="54" t="s">
        <v>4208</v>
      </c>
      <c r="B75" s="54">
        <v>48</v>
      </c>
      <c r="C75" s="55" t="s">
        <v>598</v>
      </c>
      <c r="D75" s="55" t="s">
        <v>6</v>
      </c>
      <c r="E75" s="55" t="s">
        <v>599</v>
      </c>
      <c r="F75" s="54">
        <f>+VLOOKUP(C75,'Anexo_GL '!$B$9:$O$1882,4,0)</f>
        <v>32.835009999999997</v>
      </c>
      <c r="G75" s="54"/>
      <c r="H75" s="54">
        <f>+VLOOKUP(C75,'Anexo_GL '!$B$9:$O$1882,5,0)</f>
        <v>991.27650749999998</v>
      </c>
      <c r="I75" s="54">
        <f>+VLOOKUP(C75,'Anexo_GL '!$B$9:$O$1882,6,0)</f>
        <v>0</v>
      </c>
      <c r="J75" s="54">
        <f>+VLOOKUP(C75,'Anexo_GL '!$B$9:$O$1882,7,0)</f>
        <v>0</v>
      </c>
      <c r="K75" s="54"/>
      <c r="L75" s="56">
        <f>+VLOOKUP(C75,'Anexo_GL '!$B$9:$O$1882,8,0)</f>
        <v>3.3123966674858374</v>
      </c>
      <c r="M75" s="54"/>
      <c r="N75" s="56" t="str">
        <f>+VLOOKUP(C75,'Anexo_GL '!$B$9:$O$1882,9,0)</f>
        <v>Si Cumple</v>
      </c>
      <c r="O75" s="54"/>
      <c r="P75" s="54">
        <f>+VLOOKUP(C75,'Anexo_GL '!$B$9:$O$1882,11,0)</f>
        <v>499.77222999999998</v>
      </c>
      <c r="Q75" s="54">
        <f>+VLOOKUP(C75,'Anexo_GL '!$B$9:$O$1882,12,0)</f>
        <v>355.83434</v>
      </c>
      <c r="R75" s="54">
        <f>+VLOOKUP(C75,'Anexo_GL '!$B$9:$O$1882,13,0)</f>
        <v>143.93788999999995</v>
      </c>
      <c r="S75" s="54" t="str">
        <f>+VLOOKUP(C75,'Anexo_GL '!$B$9:$O$1882,14,0)</f>
        <v>Si Cumple</v>
      </c>
    </row>
    <row r="76" spans="1:19" x14ac:dyDescent="0.25">
      <c r="A76" s="54" t="s">
        <v>4209</v>
      </c>
      <c r="B76" s="54">
        <v>49</v>
      </c>
      <c r="C76" s="55" t="s">
        <v>600</v>
      </c>
      <c r="D76" s="55" t="s">
        <v>6</v>
      </c>
      <c r="E76" s="55" t="s">
        <v>601</v>
      </c>
      <c r="F76" s="54">
        <f>+VLOOKUP(C76,'Anexo_GL '!$B$9:$O$1882,4,0)</f>
        <v>3.3951700000000002</v>
      </c>
      <c r="G76" s="54"/>
      <c r="H76" s="54">
        <f>+VLOOKUP(C76,'Anexo_GL '!$B$9:$O$1882,5,0)</f>
        <v>1369.4460549999999</v>
      </c>
      <c r="I76" s="54">
        <f>+VLOOKUP(C76,'Anexo_GL '!$B$9:$O$1882,6,0)</f>
        <v>0</v>
      </c>
      <c r="J76" s="54">
        <f>+VLOOKUP(C76,'Anexo_GL '!$B$9:$O$1882,7,0)</f>
        <v>0</v>
      </c>
      <c r="K76" s="54"/>
      <c r="L76" s="56">
        <f>+VLOOKUP(C76,'Anexo_GL '!$B$9:$O$1882,8,0)</f>
        <v>0.24792287272681215</v>
      </c>
      <c r="M76" s="54"/>
      <c r="N76" s="56" t="str">
        <f>+VLOOKUP(C76,'Anexo_GL '!$B$9:$O$1882,9,0)</f>
        <v>Si Cumple</v>
      </c>
      <c r="O76" s="54"/>
      <c r="P76" s="54">
        <f>+VLOOKUP(C76,'Anexo_GL '!$B$9:$O$1882,11,0)</f>
        <v>331.15608000000003</v>
      </c>
      <c r="Q76" s="54">
        <f>+VLOOKUP(C76,'Anexo_GL '!$B$9:$O$1882,12,0)</f>
        <v>327.90649999999999</v>
      </c>
      <c r="R76" s="54">
        <f>+VLOOKUP(C76,'Anexo_GL '!$B$9:$O$1882,13,0)</f>
        <v>3.2495800000000163</v>
      </c>
      <c r="S76" s="54" t="str">
        <f>+VLOOKUP(C76,'Anexo_GL '!$B$9:$O$1882,14,0)</f>
        <v>Si Cumple</v>
      </c>
    </row>
    <row r="77" spans="1:19" x14ac:dyDescent="0.25">
      <c r="A77" s="54" t="s">
        <v>4210</v>
      </c>
      <c r="B77" s="54">
        <v>50</v>
      </c>
      <c r="C77" s="55" t="s">
        <v>602</v>
      </c>
      <c r="D77" s="55" t="s">
        <v>6</v>
      </c>
      <c r="E77" s="55" t="s">
        <v>603</v>
      </c>
      <c r="F77" s="54">
        <f>+VLOOKUP(C77,'Anexo_GL '!$B$9:$O$1882,4,0)</f>
        <v>19.330539999999999</v>
      </c>
      <c r="G77" s="54"/>
      <c r="H77" s="54">
        <f>+VLOOKUP(C77,'Anexo_GL '!$B$9:$O$1882,5,0)</f>
        <v>996.18259500000011</v>
      </c>
      <c r="I77" s="54">
        <f>+VLOOKUP(C77,'Anexo_GL '!$B$9:$O$1882,6,0)</f>
        <v>5.1000000000000004E-4</v>
      </c>
      <c r="J77" s="54">
        <f>+VLOOKUP(C77,'Anexo_GL '!$B$9:$O$1882,7,0)</f>
        <v>0</v>
      </c>
      <c r="K77" s="54"/>
      <c r="L77" s="56">
        <f>+VLOOKUP(C77,'Anexo_GL '!$B$9:$O$1882,8,0)</f>
        <v>1.9404615275375292</v>
      </c>
      <c r="M77" s="54"/>
      <c r="N77" s="56" t="str">
        <f>+VLOOKUP(C77,'Anexo_GL '!$B$9:$O$1882,9,0)</f>
        <v>Si Cumple</v>
      </c>
      <c r="O77" s="54"/>
      <c r="P77" s="54">
        <f>+VLOOKUP(C77,'Anexo_GL '!$B$9:$O$1882,11,0)</f>
        <v>692.44673</v>
      </c>
      <c r="Q77" s="54">
        <f>+VLOOKUP(C77,'Anexo_GL '!$B$9:$O$1882,12,0)</f>
        <v>591.73221000000001</v>
      </c>
      <c r="R77" s="54">
        <f>+VLOOKUP(C77,'Anexo_GL '!$B$9:$O$1882,13,0)</f>
        <v>100.71452000000002</v>
      </c>
      <c r="S77" s="54" t="str">
        <f>+VLOOKUP(C77,'Anexo_GL '!$B$9:$O$1882,14,0)</f>
        <v>Si Cumple</v>
      </c>
    </row>
    <row r="78" spans="1:19" x14ac:dyDescent="0.25">
      <c r="A78" s="54" t="s">
        <v>4211</v>
      </c>
      <c r="B78" s="54">
        <v>51</v>
      </c>
      <c r="C78" s="55" t="s">
        <v>604</v>
      </c>
      <c r="D78" s="55" t="s">
        <v>6</v>
      </c>
      <c r="E78" s="55" t="s">
        <v>605</v>
      </c>
      <c r="F78" s="54">
        <f>+VLOOKUP(C78,'Anexo_GL '!$B$9:$O$1882,4,0)</f>
        <v>29.179830000000003</v>
      </c>
      <c r="G78" s="54"/>
      <c r="H78" s="54">
        <f>+VLOOKUP(C78,'Anexo_GL '!$B$9:$O$1882,5,0)</f>
        <v>1876.2111800000002</v>
      </c>
      <c r="I78" s="54">
        <f>+VLOOKUP(C78,'Anexo_GL '!$B$9:$O$1882,6,0)</f>
        <v>5.1000000000000004E-4</v>
      </c>
      <c r="J78" s="54">
        <f>+VLOOKUP(C78,'Anexo_GL '!$B$9:$O$1882,7,0)</f>
        <v>0</v>
      </c>
      <c r="K78" s="54"/>
      <c r="L78" s="56">
        <f>+VLOOKUP(C78,'Anexo_GL '!$B$9:$O$1882,8,0)</f>
        <v>1.555252964647615</v>
      </c>
      <c r="M78" s="54"/>
      <c r="N78" s="56" t="str">
        <f>+VLOOKUP(C78,'Anexo_GL '!$B$9:$O$1882,9,0)</f>
        <v>Si Cumple</v>
      </c>
      <c r="O78" s="54"/>
      <c r="P78" s="54">
        <f>+VLOOKUP(C78,'Anexo_GL '!$B$9:$O$1882,11,0)</f>
        <v>1014.45235</v>
      </c>
      <c r="Q78" s="54">
        <f>+VLOOKUP(C78,'Anexo_GL '!$B$9:$O$1882,12,0)</f>
        <v>797.34848</v>
      </c>
      <c r="R78" s="54">
        <f>+VLOOKUP(C78,'Anexo_GL '!$B$9:$O$1882,13,0)</f>
        <v>217.10387</v>
      </c>
      <c r="S78" s="54" t="str">
        <f>+VLOOKUP(C78,'Anexo_GL '!$B$9:$O$1882,14,0)</f>
        <v>Si Cumple</v>
      </c>
    </row>
    <row r="79" spans="1:19" x14ac:dyDescent="0.25">
      <c r="A79" s="54" t="s">
        <v>4212</v>
      </c>
      <c r="B79" s="54">
        <v>52</v>
      </c>
      <c r="C79" s="55" t="s">
        <v>606</v>
      </c>
      <c r="D79" s="55" t="s">
        <v>6</v>
      </c>
      <c r="E79" s="55" t="s">
        <v>607</v>
      </c>
      <c r="F79" s="54">
        <f>+VLOOKUP(C79,'Anexo_GL '!$B$9:$O$1882,4,0)</f>
        <v>75.431560000000005</v>
      </c>
      <c r="G79" s="54"/>
      <c r="H79" s="54">
        <f>+VLOOKUP(C79,'Anexo_GL '!$B$9:$O$1882,5,0)</f>
        <v>989.26671499999986</v>
      </c>
      <c r="I79" s="54">
        <f>+VLOOKUP(C79,'Anexo_GL '!$B$9:$O$1882,6,0)</f>
        <v>0</v>
      </c>
      <c r="J79" s="54">
        <f>+VLOOKUP(C79,'Anexo_GL '!$B$9:$O$1882,7,0)</f>
        <v>0</v>
      </c>
      <c r="K79" s="54"/>
      <c r="L79" s="56">
        <f>+VLOOKUP(C79,'Anexo_GL '!$B$9:$O$1882,8,0)</f>
        <v>7.6249972688103647</v>
      </c>
      <c r="M79" s="54"/>
      <c r="N79" s="56" t="str">
        <f>+VLOOKUP(C79,'Anexo_GL '!$B$9:$O$1882,9,0)</f>
        <v>Si Cumple</v>
      </c>
      <c r="O79" s="54"/>
      <c r="P79" s="54">
        <f>+VLOOKUP(C79,'Anexo_GL '!$B$9:$O$1882,11,0)</f>
        <v>567.52456000000006</v>
      </c>
      <c r="Q79" s="54">
        <f>+VLOOKUP(C79,'Anexo_GL '!$B$9:$O$1882,12,0)</f>
        <v>390.19757999999996</v>
      </c>
      <c r="R79" s="54">
        <f>+VLOOKUP(C79,'Anexo_GL '!$B$9:$O$1882,13,0)</f>
        <v>177.32698000000011</v>
      </c>
      <c r="S79" s="54" t="str">
        <f>+VLOOKUP(C79,'Anexo_GL '!$B$9:$O$1882,14,0)</f>
        <v>Si Cumple</v>
      </c>
    </row>
    <row r="80" spans="1:19" x14ac:dyDescent="0.25">
      <c r="A80" s="54" t="s">
        <v>4213</v>
      </c>
      <c r="B80" s="54">
        <v>53</v>
      </c>
      <c r="C80" s="55" t="s">
        <v>608</v>
      </c>
      <c r="D80" s="55" t="s">
        <v>6</v>
      </c>
      <c r="E80" s="55" t="s">
        <v>609</v>
      </c>
      <c r="F80" s="54">
        <f>+VLOOKUP(C80,'Anexo_GL '!$B$9:$O$1882,4,0)</f>
        <v>23.753330000000002</v>
      </c>
      <c r="G80" s="54"/>
      <c r="H80" s="54">
        <f>+VLOOKUP(C80,'Anexo_GL '!$B$9:$O$1882,5,0)</f>
        <v>1101.9534224999998</v>
      </c>
      <c r="I80" s="54">
        <f>+VLOOKUP(C80,'Anexo_GL '!$B$9:$O$1882,6,0)</f>
        <v>0</v>
      </c>
      <c r="J80" s="54">
        <f>+VLOOKUP(C80,'Anexo_GL '!$B$9:$O$1882,7,0)</f>
        <v>0</v>
      </c>
      <c r="K80" s="54"/>
      <c r="L80" s="56">
        <f>+VLOOKUP(C80,'Anexo_GL '!$B$9:$O$1882,8,0)</f>
        <v>2.1555656995112247</v>
      </c>
      <c r="M80" s="54"/>
      <c r="N80" s="56" t="str">
        <f>+VLOOKUP(C80,'Anexo_GL '!$B$9:$O$1882,9,0)</f>
        <v>Si Cumple</v>
      </c>
      <c r="O80" s="54"/>
      <c r="P80" s="54">
        <f>+VLOOKUP(C80,'Anexo_GL '!$B$9:$O$1882,11,0)</f>
        <v>469.5979099999999</v>
      </c>
      <c r="Q80" s="54">
        <f>+VLOOKUP(C80,'Anexo_GL '!$B$9:$O$1882,12,0)</f>
        <v>380.13622999999995</v>
      </c>
      <c r="R80" s="54">
        <f>+VLOOKUP(C80,'Anexo_GL '!$B$9:$O$1882,13,0)</f>
        <v>89.46167999999993</v>
      </c>
      <c r="S80" s="54" t="str">
        <f>+VLOOKUP(C80,'Anexo_GL '!$B$9:$O$1882,14,0)</f>
        <v>Si Cumple</v>
      </c>
    </row>
    <row r="81" spans="1:19" x14ac:dyDescent="0.25">
      <c r="A81" s="54" t="s">
        <v>4214</v>
      </c>
      <c r="B81" s="54">
        <v>54</v>
      </c>
      <c r="C81" s="55" t="s">
        <v>610</v>
      </c>
      <c r="D81" s="55" t="s">
        <v>6</v>
      </c>
      <c r="E81" s="55" t="s">
        <v>611</v>
      </c>
      <c r="F81" s="54">
        <f>+VLOOKUP(C81,'Anexo_GL '!$B$9:$O$1882,4,0)</f>
        <v>52.878209999999996</v>
      </c>
      <c r="G81" s="54"/>
      <c r="H81" s="54">
        <f>+VLOOKUP(C81,'Anexo_GL '!$B$9:$O$1882,5,0)</f>
        <v>1716.2663124999999</v>
      </c>
      <c r="I81" s="54">
        <f>+VLOOKUP(C81,'Anexo_GL '!$B$9:$O$1882,6,0)</f>
        <v>1.0200000000000001E-3</v>
      </c>
      <c r="J81" s="54">
        <f>+VLOOKUP(C81,'Anexo_GL '!$B$9:$O$1882,7,0)</f>
        <v>0</v>
      </c>
      <c r="K81" s="54"/>
      <c r="L81" s="56">
        <f>+VLOOKUP(C81,'Anexo_GL '!$B$9:$O$1882,8,0)</f>
        <v>3.0810026168360163</v>
      </c>
      <c r="M81" s="54"/>
      <c r="N81" s="56" t="str">
        <f>+VLOOKUP(C81,'Anexo_GL '!$B$9:$O$1882,9,0)</f>
        <v>Si Cumple</v>
      </c>
      <c r="O81" s="54"/>
      <c r="P81" s="54">
        <f>+VLOOKUP(C81,'Anexo_GL '!$B$9:$O$1882,11,0)</f>
        <v>705.51960000000008</v>
      </c>
      <c r="Q81" s="54">
        <f>+VLOOKUP(C81,'Anexo_GL '!$B$9:$O$1882,12,0)</f>
        <v>901.76340000000005</v>
      </c>
      <c r="R81" s="54">
        <f>+VLOOKUP(C81,'Anexo_GL '!$B$9:$O$1882,13,0)</f>
        <v>-196.24379999999994</v>
      </c>
      <c r="S81" s="54" t="str">
        <f>+VLOOKUP(C81,'Anexo_GL '!$B$9:$O$1882,14,0)</f>
        <v>No Cumple</v>
      </c>
    </row>
    <row r="82" spans="1:19" x14ac:dyDescent="0.25">
      <c r="A82" s="54" t="s">
        <v>4215</v>
      </c>
      <c r="B82" s="54">
        <v>55</v>
      </c>
      <c r="C82" s="55" t="s">
        <v>612</v>
      </c>
      <c r="D82" s="55" t="s">
        <v>6</v>
      </c>
      <c r="E82" s="55" t="s">
        <v>613</v>
      </c>
      <c r="F82" s="54">
        <f>+VLOOKUP(C82,'Anexo_GL '!$B$9:$O$1882,4,0)</f>
        <v>5.8884999999999996</v>
      </c>
      <c r="G82" s="54"/>
      <c r="H82" s="54">
        <f>+VLOOKUP(C82,'Anexo_GL '!$B$9:$O$1882,5,0)</f>
        <v>2082.9010600000001</v>
      </c>
      <c r="I82" s="54">
        <f>+VLOOKUP(C82,'Anexo_GL '!$B$9:$O$1882,6,0)</f>
        <v>1.0200000000000001E-3</v>
      </c>
      <c r="J82" s="54">
        <f>+VLOOKUP(C82,'Anexo_GL '!$B$9:$O$1882,7,0)</f>
        <v>0</v>
      </c>
      <c r="K82" s="54"/>
      <c r="L82" s="56">
        <f>+VLOOKUP(C82,'Anexo_GL '!$B$9:$O$1882,8,0)</f>
        <v>0.28270665914395376</v>
      </c>
      <c r="M82" s="54"/>
      <c r="N82" s="56" t="str">
        <f>+VLOOKUP(C82,'Anexo_GL '!$B$9:$O$1882,9,0)</f>
        <v>Si Cumple</v>
      </c>
      <c r="O82" s="54"/>
      <c r="P82" s="54">
        <f>+VLOOKUP(C82,'Anexo_GL '!$B$9:$O$1882,11,0)</f>
        <v>1285.3319299999998</v>
      </c>
      <c r="Q82" s="54">
        <f>+VLOOKUP(C82,'Anexo_GL '!$B$9:$O$1882,12,0)</f>
        <v>604.30289000000005</v>
      </c>
      <c r="R82" s="54">
        <f>+VLOOKUP(C82,'Anexo_GL '!$B$9:$O$1882,13,0)</f>
        <v>681.0290399999999</v>
      </c>
      <c r="S82" s="54" t="str">
        <f>+VLOOKUP(C82,'Anexo_GL '!$B$9:$O$1882,14,0)</f>
        <v>Si Cumple</v>
      </c>
    </row>
    <row r="83" spans="1:19" x14ac:dyDescent="0.25">
      <c r="A83" s="54" t="s">
        <v>4216</v>
      </c>
      <c r="B83" s="54">
        <v>56</v>
      </c>
      <c r="C83" s="55" t="s">
        <v>614</v>
      </c>
      <c r="D83" s="55" t="s">
        <v>6</v>
      </c>
      <c r="E83" s="55" t="s">
        <v>615</v>
      </c>
      <c r="F83" s="54">
        <f>+VLOOKUP(C83,'Anexo_GL '!$B$9:$O$1882,4,0)</f>
        <v>394.65039000000007</v>
      </c>
      <c r="G83" s="54"/>
      <c r="H83" s="54">
        <f>+VLOOKUP(C83,'Anexo_GL '!$B$9:$O$1882,5,0)</f>
        <v>2736.5382475000001</v>
      </c>
      <c r="I83" s="54">
        <f>+VLOOKUP(C83,'Anexo_GL '!$B$9:$O$1882,6,0)</f>
        <v>1.5200000000000001E-3</v>
      </c>
      <c r="J83" s="54">
        <f>+VLOOKUP(C83,'Anexo_GL '!$B$9:$O$1882,7,0)</f>
        <v>0</v>
      </c>
      <c r="K83" s="54"/>
      <c r="L83" s="56">
        <f>+VLOOKUP(C83,'Anexo_GL '!$B$9:$O$1882,8,0)</f>
        <v>14.421519244634643</v>
      </c>
      <c r="M83" s="54"/>
      <c r="N83" s="56" t="str">
        <f>+VLOOKUP(C83,'Anexo_GL '!$B$9:$O$1882,9,0)</f>
        <v>Si Cumple</v>
      </c>
      <c r="O83" s="54"/>
      <c r="P83" s="54">
        <f>+VLOOKUP(C83,'Anexo_GL '!$B$9:$O$1882,11,0)</f>
        <v>1322.1689199999998</v>
      </c>
      <c r="Q83" s="54">
        <f>+VLOOKUP(C83,'Anexo_GL '!$B$9:$O$1882,12,0)</f>
        <v>1567.7456299999999</v>
      </c>
      <c r="R83" s="54">
        <f>+VLOOKUP(C83,'Anexo_GL '!$B$9:$O$1882,13,0)</f>
        <v>-245.57670999999996</v>
      </c>
      <c r="S83" s="54" t="str">
        <f>+VLOOKUP(C83,'Anexo_GL '!$B$9:$O$1882,14,0)</f>
        <v>No Cumple</v>
      </c>
    </row>
    <row r="84" spans="1:19" x14ac:dyDescent="0.25">
      <c r="A84" s="54" t="s">
        <v>4217</v>
      </c>
      <c r="B84" s="54">
        <v>57</v>
      </c>
      <c r="C84" s="55" t="s">
        <v>616</v>
      </c>
      <c r="D84" s="55" t="s">
        <v>6</v>
      </c>
      <c r="E84" s="55" t="s">
        <v>617</v>
      </c>
      <c r="F84" s="54">
        <f>+VLOOKUP(C84,'Anexo_GL '!$B$9:$O$1882,4,0)</f>
        <v>68.599170000000001</v>
      </c>
      <c r="G84" s="54"/>
      <c r="H84" s="54">
        <f>+VLOOKUP(C84,'Anexo_GL '!$B$9:$O$1882,5,0)</f>
        <v>1047.8552475000001</v>
      </c>
      <c r="I84" s="54">
        <f>+VLOOKUP(C84,'Anexo_GL '!$B$9:$O$1882,6,0)</f>
        <v>5.1000000000000004E-4</v>
      </c>
      <c r="J84" s="54">
        <f>+VLOOKUP(C84,'Anexo_GL '!$B$9:$O$1882,7,0)</f>
        <v>0</v>
      </c>
      <c r="K84" s="54"/>
      <c r="L84" s="56">
        <f>+VLOOKUP(C84,'Anexo_GL '!$B$9:$O$1882,8,0)</f>
        <v>6.5466265654216702</v>
      </c>
      <c r="M84" s="54"/>
      <c r="N84" s="56" t="str">
        <f>+VLOOKUP(C84,'Anexo_GL '!$B$9:$O$1882,9,0)</f>
        <v>Si Cumple</v>
      </c>
      <c r="O84" s="54"/>
      <c r="P84" s="54">
        <f>+VLOOKUP(C84,'Anexo_GL '!$B$9:$O$1882,11,0)</f>
        <v>472.88799999999998</v>
      </c>
      <c r="Q84" s="54">
        <f>+VLOOKUP(C84,'Anexo_GL '!$B$9:$O$1882,12,0)</f>
        <v>383.59406000000007</v>
      </c>
      <c r="R84" s="54">
        <f>+VLOOKUP(C84,'Anexo_GL '!$B$9:$O$1882,13,0)</f>
        <v>89.293939999999949</v>
      </c>
      <c r="S84" s="54" t="str">
        <f>+VLOOKUP(C84,'Anexo_GL '!$B$9:$O$1882,14,0)</f>
        <v>Si Cumple</v>
      </c>
    </row>
    <row r="85" spans="1:19" x14ac:dyDescent="0.25">
      <c r="A85" s="54" t="s">
        <v>4218</v>
      </c>
      <c r="B85" s="54">
        <v>58</v>
      </c>
      <c r="C85" s="55" t="s">
        <v>618</v>
      </c>
      <c r="D85" s="55" t="s">
        <v>6</v>
      </c>
      <c r="E85" s="55" t="s">
        <v>619</v>
      </c>
      <c r="F85" s="54">
        <f>+VLOOKUP(C85,'Anexo_GL '!$B$9:$O$1882,4,0)</f>
        <v>67.076309999999992</v>
      </c>
      <c r="G85" s="54"/>
      <c r="H85" s="54">
        <f>+VLOOKUP(C85,'Anexo_GL '!$B$9:$O$1882,5,0)</f>
        <v>1051.3168375</v>
      </c>
      <c r="I85" s="54">
        <f>+VLOOKUP(C85,'Anexo_GL '!$B$9:$O$1882,6,0)</f>
        <v>0</v>
      </c>
      <c r="J85" s="54">
        <f>+VLOOKUP(C85,'Anexo_GL '!$B$9:$O$1882,7,0)</f>
        <v>0</v>
      </c>
      <c r="K85" s="54"/>
      <c r="L85" s="56">
        <f>+VLOOKUP(C85,'Anexo_GL '!$B$9:$O$1882,8,0)</f>
        <v>6.3802183706584081</v>
      </c>
      <c r="M85" s="54"/>
      <c r="N85" s="56" t="str">
        <f>+VLOOKUP(C85,'Anexo_GL '!$B$9:$O$1882,9,0)</f>
        <v>Si Cumple</v>
      </c>
      <c r="O85" s="54"/>
      <c r="P85" s="54">
        <f>+VLOOKUP(C85,'Anexo_GL '!$B$9:$O$1882,11,0)</f>
        <v>636.4957599999999</v>
      </c>
      <c r="Q85" s="54">
        <f>+VLOOKUP(C85,'Anexo_GL '!$B$9:$O$1882,12,0)</f>
        <v>598.76717999999994</v>
      </c>
      <c r="R85" s="54">
        <f>+VLOOKUP(C85,'Anexo_GL '!$B$9:$O$1882,13,0)</f>
        <v>37.728579999999958</v>
      </c>
      <c r="S85" s="54" t="str">
        <f>+VLOOKUP(C85,'Anexo_GL '!$B$9:$O$1882,14,0)</f>
        <v>Si Cumple</v>
      </c>
    </row>
    <row r="86" spans="1:19" x14ac:dyDescent="0.25">
      <c r="A86" s="54" t="s">
        <v>4219</v>
      </c>
      <c r="B86" s="54">
        <v>59</v>
      </c>
      <c r="C86" s="55" t="s">
        <v>620</v>
      </c>
      <c r="D86" s="55" t="s">
        <v>6</v>
      </c>
      <c r="E86" s="55" t="s">
        <v>621</v>
      </c>
      <c r="F86" s="54">
        <f>+VLOOKUP(C86,'Anexo_GL '!$B$9:$O$1882,4,0)</f>
        <v>35.408509999999993</v>
      </c>
      <c r="G86" s="54"/>
      <c r="H86" s="54">
        <f>+VLOOKUP(C86,'Anexo_GL '!$B$9:$O$1882,5,0)</f>
        <v>804.56972999999982</v>
      </c>
      <c r="I86" s="54">
        <f>+VLOOKUP(C86,'Anexo_GL '!$B$9:$O$1882,6,0)</f>
        <v>5.1000000000000004E-4</v>
      </c>
      <c r="J86" s="54">
        <f>+VLOOKUP(C86,'Anexo_GL '!$B$9:$O$1882,7,0)</f>
        <v>0</v>
      </c>
      <c r="K86" s="54"/>
      <c r="L86" s="56">
        <f>+VLOOKUP(C86,'Anexo_GL '!$B$9:$O$1882,8,0)</f>
        <v>4.4009249515265756</v>
      </c>
      <c r="M86" s="54"/>
      <c r="N86" s="56" t="str">
        <f>+VLOOKUP(C86,'Anexo_GL '!$B$9:$O$1882,9,0)</f>
        <v>Si Cumple</v>
      </c>
      <c r="O86" s="54"/>
      <c r="P86" s="54">
        <f>+VLOOKUP(C86,'Anexo_GL '!$B$9:$O$1882,11,0)</f>
        <v>537.54686000000004</v>
      </c>
      <c r="Q86" s="54">
        <f>+VLOOKUP(C86,'Anexo_GL '!$B$9:$O$1882,12,0)</f>
        <v>331.44051000000002</v>
      </c>
      <c r="R86" s="54">
        <f>+VLOOKUP(C86,'Anexo_GL '!$B$9:$O$1882,13,0)</f>
        <v>206.10634999999996</v>
      </c>
      <c r="S86" s="54" t="str">
        <f>+VLOOKUP(C86,'Anexo_GL '!$B$9:$O$1882,14,0)</f>
        <v>Si Cumple</v>
      </c>
    </row>
    <row r="87" spans="1:19" x14ac:dyDescent="0.25">
      <c r="A87" s="54" t="s">
        <v>4220</v>
      </c>
      <c r="B87" s="54">
        <v>60</v>
      </c>
      <c r="C87" s="55" t="s">
        <v>622</v>
      </c>
      <c r="D87" s="55" t="s">
        <v>6</v>
      </c>
      <c r="E87" s="55" t="s">
        <v>623</v>
      </c>
      <c r="F87" s="54">
        <f>+VLOOKUP(C87,'Anexo_GL '!$B$9:$O$1882,4,0)</f>
        <v>24.142280000000003</v>
      </c>
      <c r="G87" s="54"/>
      <c r="H87" s="54">
        <f>+VLOOKUP(C87,'Anexo_GL '!$B$9:$O$1882,5,0)</f>
        <v>987.68124250000005</v>
      </c>
      <c r="I87" s="54">
        <f>+VLOOKUP(C87,'Anexo_GL '!$B$9:$O$1882,6,0)</f>
        <v>5.1000000000000004E-4</v>
      </c>
      <c r="J87" s="54">
        <f>+VLOOKUP(C87,'Anexo_GL '!$B$9:$O$1882,7,0)</f>
        <v>0</v>
      </c>
      <c r="K87" s="54"/>
      <c r="L87" s="56">
        <f>+VLOOKUP(C87,'Anexo_GL '!$B$9:$O$1882,8,0)</f>
        <v>2.4443392221250977</v>
      </c>
      <c r="M87" s="54"/>
      <c r="N87" s="56" t="str">
        <f>+VLOOKUP(C87,'Anexo_GL '!$B$9:$O$1882,9,0)</f>
        <v>Si Cumple</v>
      </c>
      <c r="O87" s="54"/>
      <c r="P87" s="54">
        <f>+VLOOKUP(C87,'Anexo_GL '!$B$9:$O$1882,11,0)</f>
        <v>360.69245000000001</v>
      </c>
      <c r="Q87" s="54">
        <f>+VLOOKUP(C87,'Anexo_GL '!$B$9:$O$1882,12,0)</f>
        <v>385.73118999999997</v>
      </c>
      <c r="R87" s="54">
        <f>+VLOOKUP(C87,'Anexo_GL '!$B$9:$O$1882,13,0)</f>
        <v>-25.038739999999933</v>
      </c>
      <c r="S87" s="54" t="str">
        <f>+VLOOKUP(C87,'Anexo_GL '!$B$9:$O$1882,14,0)</f>
        <v>No Cumple</v>
      </c>
    </row>
    <row r="88" spans="1:19" x14ac:dyDescent="0.25">
      <c r="A88" s="54" t="s">
        <v>4221</v>
      </c>
      <c r="B88" s="54">
        <v>61</v>
      </c>
      <c r="C88" s="55" t="s">
        <v>624</v>
      </c>
      <c r="D88" s="55" t="s">
        <v>6</v>
      </c>
      <c r="E88" s="55" t="s">
        <v>625</v>
      </c>
      <c r="F88" s="54">
        <f>+VLOOKUP(C88,'Anexo_GL '!$B$9:$O$1882,4,0)</f>
        <v>78.385279999999995</v>
      </c>
      <c r="G88" s="54"/>
      <c r="H88" s="54">
        <f>+VLOOKUP(C88,'Anexo_GL '!$B$9:$O$1882,5,0)</f>
        <v>934.32935999999995</v>
      </c>
      <c r="I88" s="54">
        <f>+VLOOKUP(C88,'Anexo_GL '!$B$9:$O$1882,6,0)</f>
        <v>5.1000000000000004E-4</v>
      </c>
      <c r="J88" s="54">
        <f>+VLOOKUP(C88,'Anexo_GL '!$B$9:$O$1882,7,0)</f>
        <v>0</v>
      </c>
      <c r="K88" s="54"/>
      <c r="L88" s="56">
        <f>+VLOOKUP(C88,'Anexo_GL '!$B$9:$O$1882,8,0)</f>
        <v>8.3894698546131536</v>
      </c>
      <c r="M88" s="54"/>
      <c r="N88" s="56" t="str">
        <f>+VLOOKUP(C88,'Anexo_GL '!$B$9:$O$1882,9,0)</f>
        <v>Si Cumple</v>
      </c>
      <c r="O88" s="54"/>
      <c r="P88" s="54">
        <f>+VLOOKUP(C88,'Anexo_GL '!$B$9:$O$1882,11,0)</f>
        <v>456.33542999999997</v>
      </c>
      <c r="Q88" s="54">
        <f>+VLOOKUP(C88,'Anexo_GL '!$B$9:$O$1882,12,0)</f>
        <v>327.71945999999997</v>
      </c>
      <c r="R88" s="54">
        <f>+VLOOKUP(C88,'Anexo_GL '!$B$9:$O$1882,13,0)</f>
        <v>128.61597000000003</v>
      </c>
      <c r="S88" s="54" t="str">
        <f>+VLOOKUP(C88,'Anexo_GL '!$B$9:$O$1882,14,0)</f>
        <v>Si Cumple</v>
      </c>
    </row>
    <row r="89" spans="1:19" x14ac:dyDescent="0.25">
      <c r="A89" s="54" t="s">
        <v>4222</v>
      </c>
      <c r="B89" s="54">
        <v>62</v>
      </c>
      <c r="C89" s="55" t="s">
        <v>626</v>
      </c>
      <c r="D89" s="55" t="s">
        <v>6</v>
      </c>
      <c r="E89" s="55" t="s">
        <v>627</v>
      </c>
      <c r="F89" s="54">
        <f>+VLOOKUP(C89,'Anexo_GL '!$B$9:$O$1882,4,0)</f>
        <v>63.408449999999995</v>
      </c>
      <c r="G89" s="54"/>
      <c r="H89" s="54">
        <f>+VLOOKUP(C89,'Anexo_GL '!$B$9:$O$1882,5,0)</f>
        <v>1250.4617474999998</v>
      </c>
      <c r="I89" s="54">
        <f>+VLOOKUP(C89,'Anexo_GL '!$B$9:$O$1882,6,0)</f>
        <v>1.0200000000000001E-3</v>
      </c>
      <c r="J89" s="54">
        <f>+VLOOKUP(C89,'Anexo_GL '!$B$9:$O$1882,7,0)</f>
        <v>0</v>
      </c>
      <c r="K89" s="54"/>
      <c r="L89" s="56">
        <f>+VLOOKUP(C89,'Anexo_GL '!$B$9:$O$1882,8,0)</f>
        <v>5.0708028555667601</v>
      </c>
      <c r="M89" s="54"/>
      <c r="N89" s="56" t="str">
        <f>+VLOOKUP(C89,'Anexo_GL '!$B$9:$O$1882,9,0)</f>
        <v>Si Cumple</v>
      </c>
      <c r="O89" s="54"/>
      <c r="P89" s="54">
        <f>+VLOOKUP(C89,'Anexo_GL '!$B$9:$O$1882,11,0)</f>
        <v>585.21872999999994</v>
      </c>
      <c r="Q89" s="54">
        <f>+VLOOKUP(C89,'Anexo_GL '!$B$9:$O$1882,12,0)</f>
        <v>534.56757999999991</v>
      </c>
      <c r="R89" s="54">
        <f>+VLOOKUP(C89,'Anexo_GL '!$B$9:$O$1882,13,0)</f>
        <v>50.651150000000023</v>
      </c>
      <c r="S89" s="54" t="str">
        <f>+VLOOKUP(C89,'Anexo_GL '!$B$9:$O$1882,14,0)</f>
        <v>Si Cumple</v>
      </c>
    </row>
    <row r="90" spans="1:19" x14ac:dyDescent="0.25">
      <c r="A90" s="54" t="s">
        <v>4223</v>
      </c>
      <c r="B90" s="54">
        <v>63</v>
      </c>
      <c r="C90" s="55" t="s">
        <v>628</v>
      </c>
      <c r="D90" s="55" t="s">
        <v>6</v>
      </c>
      <c r="E90" s="55" t="s">
        <v>629</v>
      </c>
      <c r="F90" s="54">
        <f>+VLOOKUP(C90,'Anexo_GL '!$B$9:$O$1882,4,0)</f>
        <v>97.358989999999991</v>
      </c>
      <c r="G90" s="54"/>
      <c r="H90" s="54">
        <f>+VLOOKUP(C90,'Anexo_GL '!$B$9:$O$1882,5,0)</f>
        <v>1374.8645374999999</v>
      </c>
      <c r="I90" s="54">
        <f>+VLOOKUP(C90,'Anexo_GL '!$B$9:$O$1882,6,0)</f>
        <v>2.0299999999999997E-3</v>
      </c>
      <c r="J90" s="54">
        <f>+VLOOKUP(C90,'Anexo_GL '!$B$9:$O$1882,7,0)</f>
        <v>0</v>
      </c>
      <c r="K90" s="54"/>
      <c r="L90" s="56">
        <f>+VLOOKUP(C90,'Anexo_GL '!$B$9:$O$1882,8,0)</f>
        <v>7.0813514600524776</v>
      </c>
      <c r="M90" s="54"/>
      <c r="N90" s="56" t="str">
        <f>+VLOOKUP(C90,'Anexo_GL '!$B$9:$O$1882,9,0)</f>
        <v>Si Cumple</v>
      </c>
      <c r="O90" s="54"/>
      <c r="P90" s="54">
        <f>+VLOOKUP(C90,'Anexo_GL '!$B$9:$O$1882,11,0)</f>
        <v>761.44216999999992</v>
      </c>
      <c r="Q90" s="54">
        <f>+VLOOKUP(C90,'Anexo_GL '!$B$9:$O$1882,12,0)</f>
        <v>811.26341000000002</v>
      </c>
      <c r="R90" s="54">
        <f>+VLOOKUP(C90,'Anexo_GL '!$B$9:$O$1882,13,0)</f>
        <v>-49.82124000000011</v>
      </c>
      <c r="S90" s="54" t="str">
        <f>+VLOOKUP(C90,'Anexo_GL '!$B$9:$O$1882,14,0)</f>
        <v>No Cumple</v>
      </c>
    </row>
    <row r="91" spans="1:19" x14ac:dyDescent="0.25">
      <c r="A91" s="54" t="s">
        <v>4224</v>
      </c>
      <c r="B91" s="54">
        <v>64</v>
      </c>
      <c r="C91" s="55" t="s">
        <v>630</v>
      </c>
      <c r="D91" s="55" t="s">
        <v>6</v>
      </c>
      <c r="E91" s="55" t="s">
        <v>631</v>
      </c>
      <c r="F91" s="54">
        <f>+VLOOKUP(C91,'Anexo_GL '!$B$9:$O$1882,4,0)</f>
        <v>3.8215500000000002</v>
      </c>
      <c r="G91" s="54"/>
      <c r="H91" s="54">
        <f>+VLOOKUP(C91,'Anexo_GL '!$B$9:$O$1882,5,0)</f>
        <v>879.2742925</v>
      </c>
      <c r="I91" s="54">
        <f>+VLOOKUP(C91,'Anexo_GL '!$B$9:$O$1882,6,0)</f>
        <v>5.1000000000000004E-4</v>
      </c>
      <c r="J91" s="54">
        <f>+VLOOKUP(C91,'Anexo_GL '!$B$9:$O$1882,7,0)</f>
        <v>0</v>
      </c>
      <c r="K91" s="54"/>
      <c r="L91" s="56">
        <f>+VLOOKUP(C91,'Anexo_GL '!$B$9:$O$1882,8,0)</f>
        <v>0.43462546700124299</v>
      </c>
      <c r="M91" s="54"/>
      <c r="N91" s="56" t="str">
        <f>+VLOOKUP(C91,'Anexo_GL '!$B$9:$O$1882,9,0)</f>
        <v>Si Cumple</v>
      </c>
      <c r="O91" s="54"/>
      <c r="P91" s="54">
        <f>+VLOOKUP(C91,'Anexo_GL '!$B$9:$O$1882,11,0)</f>
        <v>585.82341999999994</v>
      </c>
      <c r="Q91" s="54">
        <f>+VLOOKUP(C91,'Anexo_GL '!$B$9:$O$1882,12,0)</f>
        <v>407.88271999999995</v>
      </c>
      <c r="R91" s="54">
        <f>+VLOOKUP(C91,'Anexo_GL '!$B$9:$O$1882,13,0)</f>
        <v>177.94069999999996</v>
      </c>
      <c r="S91" s="54" t="str">
        <f>+VLOOKUP(C91,'Anexo_GL '!$B$9:$O$1882,14,0)</f>
        <v>Si Cumple</v>
      </c>
    </row>
    <row r="92" spans="1:19" x14ac:dyDescent="0.25">
      <c r="A92" s="54" t="s">
        <v>4225</v>
      </c>
      <c r="B92" s="54">
        <v>65</v>
      </c>
      <c r="C92" s="55" t="s">
        <v>632</v>
      </c>
      <c r="D92" s="55" t="s">
        <v>6</v>
      </c>
      <c r="E92" s="55" t="s">
        <v>633</v>
      </c>
      <c r="F92" s="54">
        <f>+VLOOKUP(C92,'Anexo_GL '!$B$9:$O$1882,4,0)</f>
        <v>2.55213</v>
      </c>
      <c r="G92" s="54"/>
      <c r="H92" s="54">
        <f>+VLOOKUP(C92,'Anexo_GL '!$B$9:$O$1882,5,0)</f>
        <v>1062.8557750000002</v>
      </c>
      <c r="I92" s="54">
        <f>+VLOOKUP(C92,'Anexo_GL '!$B$9:$O$1882,6,0)</f>
        <v>5.1000000000000004E-4</v>
      </c>
      <c r="J92" s="54">
        <f>+VLOOKUP(C92,'Anexo_GL '!$B$9:$O$1882,7,0)</f>
        <v>0</v>
      </c>
      <c r="K92" s="54"/>
      <c r="L92" s="56">
        <f>+VLOOKUP(C92,'Anexo_GL '!$B$9:$O$1882,8,0)</f>
        <v>0.24012006709000569</v>
      </c>
      <c r="M92" s="54"/>
      <c r="N92" s="56" t="str">
        <f>+VLOOKUP(C92,'Anexo_GL '!$B$9:$O$1882,9,0)</f>
        <v>Si Cumple</v>
      </c>
      <c r="O92" s="54"/>
      <c r="P92" s="54">
        <f>+VLOOKUP(C92,'Anexo_GL '!$B$9:$O$1882,11,0)</f>
        <v>541.73986000000002</v>
      </c>
      <c r="Q92" s="54">
        <f>+VLOOKUP(C92,'Anexo_GL '!$B$9:$O$1882,12,0)</f>
        <v>482.81130000000007</v>
      </c>
      <c r="R92" s="54">
        <f>+VLOOKUP(C92,'Anexo_GL '!$B$9:$O$1882,13,0)</f>
        <v>58.928559999999941</v>
      </c>
      <c r="S92" s="54" t="str">
        <f>+VLOOKUP(C92,'Anexo_GL '!$B$9:$O$1882,14,0)</f>
        <v>Si Cumple</v>
      </c>
    </row>
    <row r="93" spans="1:19" x14ac:dyDescent="0.25">
      <c r="A93" s="54" t="s">
        <v>4226</v>
      </c>
      <c r="B93" s="54">
        <v>66</v>
      </c>
      <c r="C93" s="55" t="s">
        <v>634</v>
      </c>
      <c r="D93" s="55" t="s">
        <v>6</v>
      </c>
      <c r="E93" s="55" t="s">
        <v>635</v>
      </c>
      <c r="F93" s="54">
        <f>+VLOOKUP(C93,'Anexo_GL '!$B$9:$O$1882,4,0)</f>
        <v>4444.6193500000008</v>
      </c>
      <c r="G93" s="54"/>
      <c r="H93" s="54">
        <f>+VLOOKUP(C93,'Anexo_GL '!$B$9:$O$1882,5,0)</f>
        <v>7326.2068274999992</v>
      </c>
      <c r="I93" s="54">
        <f>+VLOOKUP(C93,'Anexo_GL '!$B$9:$O$1882,6,0)</f>
        <v>2.0329999999999997E-2</v>
      </c>
      <c r="J93" s="54">
        <f>+VLOOKUP(C93,'Anexo_GL '!$B$9:$O$1882,7,0)</f>
        <v>0</v>
      </c>
      <c r="K93" s="54"/>
      <c r="L93" s="56">
        <f>+VLOOKUP(C93,'Anexo_GL '!$B$9:$O$1882,8,0)</f>
        <v>60.667402035613648</v>
      </c>
      <c r="M93" s="54"/>
      <c r="N93" s="56" t="str">
        <f>+VLOOKUP(C93,'Anexo_GL '!$B$9:$O$1882,9,0)</f>
        <v>Si Cumple</v>
      </c>
      <c r="O93" s="54"/>
      <c r="P93" s="54">
        <f>+VLOOKUP(C93,'Anexo_GL '!$B$9:$O$1882,11,0)</f>
        <v>4379.5229200000003</v>
      </c>
      <c r="Q93" s="54">
        <f>+VLOOKUP(C93,'Anexo_GL '!$B$9:$O$1882,12,0)</f>
        <v>3871.7184999999999</v>
      </c>
      <c r="R93" s="54">
        <f>+VLOOKUP(C93,'Anexo_GL '!$B$9:$O$1882,13,0)</f>
        <v>507.80441999999994</v>
      </c>
      <c r="S93" s="54" t="str">
        <f>+VLOOKUP(C93,'Anexo_GL '!$B$9:$O$1882,14,0)</f>
        <v>Si Cumple</v>
      </c>
    </row>
    <row r="94" spans="1:19" x14ac:dyDescent="0.25">
      <c r="A94" s="54" t="s">
        <v>4227</v>
      </c>
      <c r="B94" s="54">
        <v>67</v>
      </c>
      <c r="C94" s="55" t="s">
        <v>636</v>
      </c>
      <c r="D94" s="55" t="s">
        <v>6</v>
      </c>
      <c r="E94" s="55" t="s">
        <v>637</v>
      </c>
      <c r="F94" s="54">
        <f>+VLOOKUP(C94,'Anexo_GL '!$B$9:$O$1882,4,0)</f>
        <v>33.581650000000003</v>
      </c>
      <c r="G94" s="54"/>
      <c r="H94" s="54">
        <f>+VLOOKUP(C94,'Anexo_GL '!$B$9:$O$1882,5,0)</f>
        <v>1264.9822024999999</v>
      </c>
      <c r="I94" s="54">
        <f>+VLOOKUP(C94,'Anexo_GL '!$B$9:$O$1882,6,0)</f>
        <v>8.6400000000000001E-3</v>
      </c>
      <c r="J94" s="54">
        <f>+VLOOKUP(C94,'Anexo_GL '!$B$9:$O$1882,7,0)</f>
        <v>0</v>
      </c>
      <c r="K94" s="54"/>
      <c r="L94" s="56">
        <f>+VLOOKUP(C94,'Anexo_GL '!$B$9:$O$1882,8,0)</f>
        <v>2.6547132389398187</v>
      </c>
      <c r="M94" s="54"/>
      <c r="N94" s="56" t="str">
        <f>+VLOOKUP(C94,'Anexo_GL '!$B$9:$O$1882,9,0)</f>
        <v>Si Cumple</v>
      </c>
      <c r="O94" s="54"/>
      <c r="P94" s="54">
        <f>+VLOOKUP(C94,'Anexo_GL '!$B$9:$O$1882,11,0)</f>
        <v>779.01747999999998</v>
      </c>
      <c r="Q94" s="54">
        <f>+VLOOKUP(C94,'Anexo_GL '!$B$9:$O$1882,12,0)</f>
        <v>647.89946999999995</v>
      </c>
      <c r="R94" s="54">
        <f>+VLOOKUP(C94,'Anexo_GL '!$B$9:$O$1882,13,0)</f>
        <v>131.11801</v>
      </c>
      <c r="S94" s="54" t="str">
        <f>+VLOOKUP(C94,'Anexo_GL '!$B$9:$O$1882,14,0)</f>
        <v>Si Cumple</v>
      </c>
    </row>
    <row r="95" spans="1:19" x14ac:dyDescent="0.25">
      <c r="A95" s="54" t="s">
        <v>4228</v>
      </c>
      <c r="B95" s="54">
        <v>68</v>
      </c>
      <c r="C95" s="55" t="s">
        <v>638</v>
      </c>
      <c r="D95" s="55" t="s">
        <v>6</v>
      </c>
      <c r="E95" s="55" t="s">
        <v>639</v>
      </c>
      <c r="F95" s="54">
        <f>+VLOOKUP(C95,'Anexo_GL '!$B$9:$O$1882,4,0)</f>
        <v>22.295899999999996</v>
      </c>
      <c r="G95" s="54"/>
      <c r="H95" s="54">
        <f>+VLOOKUP(C95,'Anexo_GL '!$B$9:$O$1882,5,0)</f>
        <v>869.02721749999978</v>
      </c>
      <c r="I95" s="54">
        <f>+VLOOKUP(C95,'Anexo_GL '!$B$9:$O$1882,6,0)</f>
        <v>1.0200000000000001E-3</v>
      </c>
      <c r="J95" s="54">
        <f>+VLOOKUP(C95,'Anexo_GL '!$B$9:$O$1882,7,0)</f>
        <v>0</v>
      </c>
      <c r="K95" s="54"/>
      <c r="L95" s="56">
        <f>+VLOOKUP(C95,'Anexo_GL '!$B$9:$O$1882,8,0)</f>
        <v>2.5656158462033445</v>
      </c>
      <c r="M95" s="54"/>
      <c r="N95" s="56" t="str">
        <f>+VLOOKUP(C95,'Anexo_GL '!$B$9:$O$1882,9,0)</f>
        <v>Si Cumple</v>
      </c>
      <c r="O95" s="54"/>
      <c r="P95" s="54">
        <f>+VLOOKUP(C95,'Anexo_GL '!$B$9:$O$1882,11,0)</f>
        <v>639.6410800000001</v>
      </c>
      <c r="Q95" s="54">
        <f>+VLOOKUP(C95,'Anexo_GL '!$B$9:$O$1882,12,0)</f>
        <v>446.76339000000002</v>
      </c>
      <c r="R95" s="54">
        <f>+VLOOKUP(C95,'Anexo_GL '!$B$9:$O$1882,13,0)</f>
        <v>192.87769000000006</v>
      </c>
      <c r="S95" s="54" t="str">
        <f>+VLOOKUP(C95,'Anexo_GL '!$B$9:$O$1882,14,0)</f>
        <v>Si Cumple</v>
      </c>
    </row>
    <row r="96" spans="1:19" x14ac:dyDescent="0.25">
      <c r="A96" s="54" t="s">
        <v>4229</v>
      </c>
      <c r="B96" s="54">
        <v>69</v>
      </c>
      <c r="C96" s="55" t="s">
        <v>640</v>
      </c>
      <c r="D96" s="55" t="s">
        <v>6</v>
      </c>
      <c r="E96" s="55" t="s">
        <v>641</v>
      </c>
      <c r="F96" s="54">
        <f>+VLOOKUP(C96,'Anexo_GL '!$B$9:$O$1882,4,0)</f>
        <v>121.48993</v>
      </c>
      <c r="G96" s="54"/>
      <c r="H96" s="54">
        <f>+VLOOKUP(C96,'Anexo_GL '!$B$9:$O$1882,5,0)</f>
        <v>1332.1221499999999</v>
      </c>
      <c r="I96" s="54">
        <f>+VLOOKUP(C96,'Anexo_GL '!$B$9:$O$1882,6,0)</f>
        <v>5.5899999999999995E-3</v>
      </c>
      <c r="J96" s="54">
        <f>+VLOOKUP(C96,'Anexo_GL '!$B$9:$O$1882,7,0)</f>
        <v>0</v>
      </c>
      <c r="K96" s="54"/>
      <c r="L96" s="56">
        <f>+VLOOKUP(C96,'Anexo_GL '!$B$9:$O$1882,8,0)</f>
        <v>9.1200292705890398</v>
      </c>
      <c r="M96" s="54"/>
      <c r="N96" s="56" t="str">
        <f>+VLOOKUP(C96,'Anexo_GL '!$B$9:$O$1882,9,0)</f>
        <v>Si Cumple</v>
      </c>
      <c r="O96" s="54"/>
      <c r="P96" s="54">
        <f>+VLOOKUP(C96,'Anexo_GL '!$B$9:$O$1882,11,0)</f>
        <v>680.55475999999999</v>
      </c>
      <c r="Q96" s="54">
        <f>+VLOOKUP(C96,'Anexo_GL '!$B$9:$O$1882,12,0)</f>
        <v>733.18284000000006</v>
      </c>
      <c r="R96" s="54">
        <f>+VLOOKUP(C96,'Anexo_GL '!$B$9:$O$1882,13,0)</f>
        <v>-52.628080000000075</v>
      </c>
      <c r="S96" s="54" t="str">
        <f>+VLOOKUP(C96,'Anexo_GL '!$B$9:$O$1882,14,0)</f>
        <v>No Cumple</v>
      </c>
    </row>
    <row r="97" spans="1:19" x14ac:dyDescent="0.25">
      <c r="A97" s="54" t="s">
        <v>4230</v>
      </c>
      <c r="B97" s="54">
        <v>70</v>
      </c>
      <c r="C97" s="55" t="s">
        <v>642</v>
      </c>
      <c r="D97" s="55" t="s">
        <v>6</v>
      </c>
      <c r="E97" s="55" t="s">
        <v>643</v>
      </c>
      <c r="F97" s="54">
        <f>+VLOOKUP(C97,'Anexo_GL '!$B$9:$O$1882,4,0)</f>
        <v>2217.0177100000001</v>
      </c>
      <c r="G97" s="54"/>
      <c r="H97" s="54">
        <f>+VLOOKUP(C97,'Anexo_GL '!$B$9:$O$1882,5,0)</f>
        <v>1432.5751475000002</v>
      </c>
      <c r="I97" s="54">
        <f>+VLOOKUP(C97,'Anexo_GL '!$B$9:$O$1882,6,0)</f>
        <v>5.5899999999999995E-3</v>
      </c>
      <c r="J97" s="54">
        <f>+VLOOKUP(C97,'Anexo_GL '!$B$9:$O$1882,7,0)</f>
        <v>0</v>
      </c>
      <c r="K97" s="54"/>
      <c r="L97" s="56">
        <f>+VLOOKUP(C97,'Anexo_GL '!$B$9:$O$1882,8,0)</f>
        <v>154.75751578330377</v>
      </c>
      <c r="M97" s="54"/>
      <c r="N97" s="56" t="str">
        <f>+VLOOKUP(C97,'Anexo_GL '!$B$9:$O$1882,9,0)</f>
        <v>No Cumple</v>
      </c>
      <c r="O97" s="54"/>
      <c r="P97" s="54">
        <f>+VLOOKUP(C97,'Anexo_GL '!$B$9:$O$1882,11,0)</f>
        <v>1181.63798</v>
      </c>
      <c r="Q97" s="54">
        <f>+VLOOKUP(C97,'Anexo_GL '!$B$9:$O$1882,12,0)</f>
        <v>636.08879999999999</v>
      </c>
      <c r="R97" s="54">
        <f>+VLOOKUP(C97,'Anexo_GL '!$B$9:$O$1882,13,0)</f>
        <v>545.54917999999998</v>
      </c>
      <c r="S97" s="54" t="str">
        <f>+VLOOKUP(C97,'Anexo_GL '!$B$9:$O$1882,14,0)</f>
        <v>Si Cumple</v>
      </c>
    </row>
    <row r="98" spans="1:19" x14ac:dyDescent="0.25">
      <c r="A98" s="54" t="s">
        <v>4231</v>
      </c>
      <c r="B98" s="54">
        <v>71</v>
      </c>
      <c r="C98" s="55" t="s">
        <v>644</v>
      </c>
      <c r="D98" s="55" t="s">
        <v>6</v>
      </c>
      <c r="E98" s="55" t="s">
        <v>645</v>
      </c>
      <c r="F98" s="54">
        <f>+VLOOKUP(C98,'Anexo_GL '!$B$9:$O$1882,4,0)</f>
        <v>112.26075</v>
      </c>
      <c r="G98" s="54"/>
      <c r="H98" s="54">
        <f>+VLOOKUP(C98,'Anexo_GL '!$B$9:$O$1882,5,0)</f>
        <v>879.35874499999989</v>
      </c>
      <c r="I98" s="54">
        <f>+VLOOKUP(C98,'Anexo_GL '!$B$9:$O$1882,6,0)</f>
        <v>2.5400000000000002E-3</v>
      </c>
      <c r="J98" s="54">
        <f>+VLOOKUP(C98,'Anexo_GL '!$B$9:$O$1882,7,0)</f>
        <v>0</v>
      </c>
      <c r="K98" s="54"/>
      <c r="L98" s="56">
        <f>+VLOOKUP(C98,'Anexo_GL '!$B$9:$O$1882,8,0)</f>
        <v>12.766206128990055</v>
      </c>
      <c r="M98" s="54"/>
      <c r="N98" s="56" t="str">
        <f>+VLOOKUP(C98,'Anexo_GL '!$B$9:$O$1882,9,0)</f>
        <v>Si Cumple</v>
      </c>
      <c r="O98" s="54"/>
      <c r="P98" s="54">
        <f>+VLOOKUP(C98,'Anexo_GL '!$B$9:$O$1882,11,0)</f>
        <v>711.79144999999994</v>
      </c>
      <c r="Q98" s="54">
        <f>+VLOOKUP(C98,'Anexo_GL '!$B$9:$O$1882,12,0)</f>
        <v>382.10406999999992</v>
      </c>
      <c r="R98" s="54">
        <f>+VLOOKUP(C98,'Anexo_GL '!$B$9:$O$1882,13,0)</f>
        <v>329.68738000000002</v>
      </c>
      <c r="S98" s="54" t="str">
        <f>+VLOOKUP(C98,'Anexo_GL '!$B$9:$O$1882,14,0)</f>
        <v>Si Cumple</v>
      </c>
    </row>
    <row r="99" spans="1:19" x14ac:dyDescent="0.25">
      <c r="A99" s="54" t="s">
        <v>4232</v>
      </c>
      <c r="B99" s="54">
        <v>72</v>
      </c>
      <c r="C99" s="55" t="s">
        <v>646</v>
      </c>
      <c r="D99" s="55" t="s">
        <v>6</v>
      </c>
      <c r="E99" s="55" t="s">
        <v>647</v>
      </c>
      <c r="F99" s="54">
        <f>+VLOOKUP(C99,'Anexo_GL '!$B$9:$O$1882,4,0)</f>
        <v>378.07441000000006</v>
      </c>
      <c r="G99" s="54"/>
      <c r="H99" s="54">
        <f>+VLOOKUP(C99,'Anexo_GL '!$B$9:$O$1882,5,0)</f>
        <v>945.0495474999999</v>
      </c>
      <c r="I99" s="54">
        <f>+VLOOKUP(C99,'Anexo_GL '!$B$9:$O$1882,6,0)</f>
        <v>1.5200000000000001E-3</v>
      </c>
      <c r="J99" s="54">
        <f>+VLOOKUP(C99,'Anexo_GL '!$B$9:$O$1882,7,0)</f>
        <v>0</v>
      </c>
      <c r="K99" s="54"/>
      <c r="L99" s="56">
        <f>+VLOOKUP(C99,'Anexo_GL '!$B$9:$O$1882,8,0)</f>
        <v>40.005776522526723</v>
      </c>
      <c r="M99" s="54"/>
      <c r="N99" s="56" t="str">
        <f>+VLOOKUP(C99,'Anexo_GL '!$B$9:$O$1882,9,0)</f>
        <v>Si Cumple</v>
      </c>
      <c r="O99" s="54"/>
      <c r="P99" s="54">
        <f>+VLOOKUP(C99,'Anexo_GL '!$B$9:$O$1882,11,0)</f>
        <v>651.34073000000001</v>
      </c>
      <c r="Q99" s="54">
        <f>+VLOOKUP(C99,'Anexo_GL '!$B$9:$O$1882,12,0)</f>
        <v>440.95302000000004</v>
      </c>
      <c r="R99" s="54">
        <f>+VLOOKUP(C99,'Anexo_GL '!$B$9:$O$1882,13,0)</f>
        <v>210.38770999999997</v>
      </c>
      <c r="S99" s="54" t="str">
        <f>+VLOOKUP(C99,'Anexo_GL '!$B$9:$O$1882,14,0)</f>
        <v>Si Cumple</v>
      </c>
    </row>
    <row r="100" spans="1:19" x14ac:dyDescent="0.25">
      <c r="A100" s="54" t="s">
        <v>4233</v>
      </c>
      <c r="B100" s="54">
        <v>73</v>
      </c>
      <c r="C100" s="55" t="s">
        <v>648</v>
      </c>
      <c r="D100" s="55" t="s">
        <v>6</v>
      </c>
      <c r="E100" s="55" t="s">
        <v>649</v>
      </c>
      <c r="F100" s="54">
        <f>+VLOOKUP(C100,'Anexo_GL '!$B$9:$O$1882,4,0)</f>
        <v>104.94247999999999</v>
      </c>
      <c r="G100" s="54"/>
      <c r="H100" s="54">
        <f>+VLOOKUP(C100,'Anexo_GL '!$B$9:$O$1882,5,0)</f>
        <v>791.55634499999996</v>
      </c>
      <c r="I100" s="54">
        <f>+VLOOKUP(C100,'Anexo_GL '!$B$9:$O$1882,6,0)</f>
        <v>8.6400000000000001E-3</v>
      </c>
      <c r="J100" s="54">
        <f>+VLOOKUP(C100,'Anexo_GL '!$B$9:$O$1882,7,0)</f>
        <v>0</v>
      </c>
      <c r="K100" s="54"/>
      <c r="L100" s="56">
        <f>+VLOOKUP(C100,'Anexo_GL '!$B$9:$O$1882,8,0)</f>
        <v>13.257739725401354</v>
      </c>
      <c r="M100" s="54"/>
      <c r="N100" s="56" t="str">
        <f>+VLOOKUP(C100,'Anexo_GL '!$B$9:$O$1882,9,0)</f>
        <v>Si Cumple</v>
      </c>
      <c r="O100" s="54"/>
      <c r="P100" s="54">
        <f>+VLOOKUP(C100,'Anexo_GL '!$B$9:$O$1882,11,0)</f>
        <v>583.28590999999994</v>
      </c>
      <c r="Q100" s="54">
        <f>+VLOOKUP(C100,'Anexo_GL '!$B$9:$O$1882,12,0)</f>
        <v>363.38554000000005</v>
      </c>
      <c r="R100" s="54">
        <f>+VLOOKUP(C100,'Anexo_GL '!$B$9:$O$1882,13,0)</f>
        <v>219.90036999999987</v>
      </c>
      <c r="S100" s="54" t="str">
        <f>+VLOOKUP(C100,'Anexo_GL '!$B$9:$O$1882,14,0)</f>
        <v>Si Cumple</v>
      </c>
    </row>
    <row r="101" spans="1:19" x14ac:dyDescent="0.25">
      <c r="A101" s="54" t="s">
        <v>4234</v>
      </c>
      <c r="B101" s="54">
        <v>74</v>
      </c>
      <c r="C101" s="55" t="s">
        <v>650</v>
      </c>
      <c r="D101" s="55" t="s">
        <v>6</v>
      </c>
      <c r="E101" s="55" t="s">
        <v>651</v>
      </c>
      <c r="F101" s="54">
        <f>+VLOOKUP(C101,'Anexo_GL '!$B$9:$O$1882,4,0)</f>
        <v>248.37100000000001</v>
      </c>
      <c r="G101" s="54"/>
      <c r="H101" s="54">
        <f>+VLOOKUP(C101,'Anexo_GL '!$B$9:$O$1882,5,0)</f>
        <v>3955.2522274999997</v>
      </c>
      <c r="I101" s="54">
        <f>+VLOOKUP(C101,'Anexo_GL '!$B$9:$O$1882,6,0)</f>
        <v>2.9989999999999999E-2</v>
      </c>
      <c r="J101" s="54">
        <f>+VLOOKUP(C101,'Anexo_GL '!$B$9:$O$1882,7,0)</f>
        <v>0</v>
      </c>
      <c r="K101" s="54"/>
      <c r="L101" s="56">
        <f>+VLOOKUP(C101,'Anexo_GL '!$B$9:$O$1882,8,0)</f>
        <v>6.279523674195314</v>
      </c>
      <c r="M101" s="54"/>
      <c r="N101" s="56" t="str">
        <f>+VLOOKUP(C101,'Anexo_GL '!$B$9:$O$1882,9,0)</f>
        <v>Si Cumple</v>
      </c>
      <c r="O101" s="54"/>
      <c r="P101" s="54">
        <f>+VLOOKUP(C101,'Anexo_GL '!$B$9:$O$1882,11,0)</f>
        <v>2343.4709600000001</v>
      </c>
      <c r="Q101" s="54">
        <f>+VLOOKUP(C101,'Anexo_GL '!$B$9:$O$1882,12,0)</f>
        <v>2276.8896199999999</v>
      </c>
      <c r="R101" s="54">
        <f>+VLOOKUP(C101,'Anexo_GL '!$B$9:$O$1882,13,0)</f>
        <v>66.581339999999855</v>
      </c>
      <c r="S101" s="54" t="str">
        <f>+VLOOKUP(C101,'Anexo_GL '!$B$9:$O$1882,14,0)</f>
        <v>Si Cumple</v>
      </c>
    </row>
    <row r="102" spans="1:19" x14ac:dyDescent="0.25">
      <c r="A102" s="54" t="s">
        <v>4235</v>
      </c>
      <c r="B102" s="54">
        <v>75</v>
      </c>
      <c r="C102" s="55" t="s">
        <v>652</v>
      </c>
      <c r="D102" s="55" t="s">
        <v>6</v>
      </c>
      <c r="E102" s="55" t="s">
        <v>653</v>
      </c>
      <c r="F102" s="54">
        <f>+VLOOKUP(C102,'Anexo_GL '!$B$9:$O$1882,4,0)</f>
        <v>106.48487</v>
      </c>
      <c r="G102" s="54"/>
      <c r="H102" s="54">
        <f>+VLOOKUP(C102,'Anexo_GL '!$B$9:$O$1882,5,0)</f>
        <v>935.61272500000007</v>
      </c>
      <c r="I102" s="54">
        <f>+VLOOKUP(C102,'Anexo_GL '!$B$9:$O$1882,6,0)</f>
        <v>1.0200000000000001E-3</v>
      </c>
      <c r="J102" s="54">
        <f>+VLOOKUP(C102,'Anexo_GL '!$B$9:$O$1882,7,0)</f>
        <v>0</v>
      </c>
      <c r="K102" s="54"/>
      <c r="L102" s="56">
        <f>+VLOOKUP(C102,'Anexo_GL '!$B$9:$O$1882,8,0)</f>
        <v>11.38129774795442</v>
      </c>
      <c r="M102" s="54"/>
      <c r="N102" s="56" t="str">
        <f>+VLOOKUP(C102,'Anexo_GL '!$B$9:$O$1882,9,0)</f>
        <v>Si Cumple</v>
      </c>
      <c r="O102" s="54"/>
      <c r="P102" s="54">
        <f>+VLOOKUP(C102,'Anexo_GL '!$B$9:$O$1882,11,0)</f>
        <v>499.13682</v>
      </c>
      <c r="Q102" s="54">
        <f>+VLOOKUP(C102,'Anexo_GL '!$B$9:$O$1882,12,0)</f>
        <v>405.09226000000001</v>
      </c>
      <c r="R102" s="54">
        <f>+VLOOKUP(C102,'Anexo_GL '!$B$9:$O$1882,13,0)</f>
        <v>94.044560000000004</v>
      </c>
      <c r="S102" s="54" t="str">
        <f>+VLOOKUP(C102,'Anexo_GL '!$B$9:$O$1882,14,0)</f>
        <v>Si Cumple</v>
      </c>
    </row>
    <row r="103" spans="1:19" x14ac:dyDescent="0.25">
      <c r="A103" s="54" t="s">
        <v>4236</v>
      </c>
      <c r="B103" s="54">
        <v>76</v>
      </c>
      <c r="C103" s="55" t="s">
        <v>654</v>
      </c>
      <c r="D103" s="55" t="s">
        <v>6</v>
      </c>
      <c r="E103" s="55" t="s">
        <v>655</v>
      </c>
      <c r="F103" s="54">
        <f>+VLOOKUP(C103,'Anexo_GL '!$B$9:$O$1882,4,0)</f>
        <v>36.301629999999996</v>
      </c>
      <c r="G103" s="54"/>
      <c r="H103" s="54">
        <f>+VLOOKUP(C103,'Anexo_GL '!$B$9:$O$1882,5,0)</f>
        <v>677.10710499999993</v>
      </c>
      <c r="I103" s="54">
        <f>+VLOOKUP(C103,'Anexo_GL '!$B$9:$O$1882,6,0)</f>
        <v>5.1000000000000004E-4</v>
      </c>
      <c r="J103" s="54">
        <f>+VLOOKUP(C103,'Anexo_GL '!$B$9:$O$1882,7,0)</f>
        <v>0</v>
      </c>
      <c r="K103" s="54"/>
      <c r="L103" s="56">
        <f>+VLOOKUP(C103,'Anexo_GL '!$B$9:$O$1882,8,0)</f>
        <v>5.3612832788100775</v>
      </c>
      <c r="M103" s="54"/>
      <c r="N103" s="56" t="str">
        <f>+VLOOKUP(C103,'Anexo_GL '!$B$9:$O$1882,9,0)</f>
        <v>Si Cumple</v>
      </c>
      <c r="O103" s="54"/>
      <c r="P103" s="54">
        <f>+VLOOKUP(C103,'Anexo_GL '!$B$9:$O$1882,11,0)</f>
        <v>317.75961000000001</v>
      </c>
      <c r="Q103" s="54">
        <f>+VLOOKUP(C103,'Anexo_GL '!$B$9:$O$1882,12,0)</f>
        <v>394.16151000000002</v>
      </c>
      <c r="R103" s="54">
        <f>+VLOOKUP(C103,'Anexo_GL '!$B$9:$O$1882,13,0)</f>
        <v>-76.401900000000026</v>
      </c>
      <c r="S103" s="54" t="str">
        <f>+VLOOKUP(C103,'Anexo_GL '!$B$9:$O$1882,14,0)</f>
        <v>No Cumple</v>
      </c>
    </row>
    <row r="104" spans="1:19" x14ac:dyDescent="0.25">
      <c r="A104" s="54" t="s">
        <v>4237</v>
      </c>
      <c r="B104" s="54">
        <v>77</v>
      </c>
      <c r="C104" s="55" t="s">
        <v>656</v>
      </c>
      <c r="D104" s="55" t="s">
        <v>6</v>
      </c>
      <c r="E104" s="55" t="s">
        <v>657</v>
      </c>
      <c r="F104" s="54">
        <f>+VLOOKUP(C104,'Anexo_GL '!$B$9:$O$1882,4,0)</f>
        <v>129.92738</v>
      </c>
      <c r="G104" s="54"/>
      <c r="H104" s="54">
        <f>+VLOOKUP(C104,'Anexo_GL '!$B$9:$O$1882,5,0)</f>
        <v>2074.4390074999997</v>
      </c>
      <c r="I104" s="54">
        <f>+VLOOKUP(C104,'Anexo_GL '!$B$9:$O$1882,6,0)</f>
        <v>1.728E-2</v>
      </c>
      <c r="J104" s="54">
        <f>+VLOOKUP(C104,'Anexo_GL '!$B$9:$O$1882,7,0)</f>
        <v>0</v>
      </c>
      <c r="K104" s="54"/>
      <c r="L104" s="56">
        <f>+VLOOKUP(C104,'Anexo_GL '!$B$9:$O$1882,8,0)</f>
        <v>6.2632538016425636</v>
      </c>
      <c r="M104" s="54"/>
      <c r="N104" s="56" t="str">
        <f>+VLOOKUP(C104,'Anexo_GL '!$B$9:$O$1882,9,0)</f>
        <v>Si Cumple</v>
      </c>
      <c r="O104" s="54"/>
      <c r="P104" s="54">
        <f>+VLOOKUP(C104,'Anexo_GL '!$B$9:$O$1882,11,0)</f>
        <v>1400.8869299999999</v>
      </c>
      <c r="Q104" s="54">
        <f>+VLOOKUP(C104,'Anexo_GL '!$B$9:$O$1882,12,0)</f>
        <v>775.87270000000001</v>
      </c>
      <c r="R104" s="54">
        <f>+VLOOKUP(C104,'Anexo_GL '!$B$9:$O$1882,13,0)</f>
        <v>625.01423</v>
      </c>
      <c r="S104" s="54" t="str">
        <f>+VLOOKUP(C104,'Anexo_GL '!$B$9:$O$1882,14,0)</f>
        <v>Si Cumple</v>
      </c>
    </row>
    <row r="105" spans="1:19" x14ac:dyDescent="0.25">
      <c r="A105" s="54" t="s">
        <v>6075</v>
      </c>
      <c r="B105" s="54">
        <v>78</v>
      </c>
      <c r="C105" s="55" t="s">
        <v>658</v>
      </c>
      <c r="D105" s="55" t="s">
        <v>6</v>
      </c>
      <c r="E105" s="55" t="s">
        <v>6076</v>
      </c>
      <c r="F105" s="54">
        <f>+VLOOKUP(C105,'Anexo_GL '!$B$9:$O$1882,4,0)</f>
        <v>5380.3083499999993</v>
      </c>
      <c r="G105" s="54"/>
      <c r="H105" s="54">
        <f>+VLOOKUP(C105,'Anexo_GL '!$B$9:$O$1882,5,0)</f>
        <v>44555.2618</v>
      </c>
      <c r="I105" s="54">
        <f>+VLOOKUP(C105,'Anexo_GL '!$B$9:$O$1882,6,0)</f>
        <v>1.0008600000000001</v>
      </c>
      <c r="J105" s="54">
        <f>+VLOOKUP(C105,'Anexo_GL '!$B$9:$O$1882,7,0)</f>
        <v>0</v>
      </c>
      <c r="K105" s="54"/>
      <c r="L105" s="56">
        <f>+VLOOKUP(C105,'Anexo_GL '!$B$9:$O$1882,8,0)</f>
        <v>12.075584639477979</v>
      </c>
      <c r="M105" s="54"/>
      <c r="N105" s="56" t="str">
        <f>+VLOOKUP(C105,'Anexo_GL '!$B$9:$O$1882,9,0)</f>
        <v>Si Cumple</v>
      </c>
      <c r="O105" s="54"/>
      <c r="P105" s="54">
        <f>+VLOOKUP(C105,'Anexo_GL '!$B$9:$O$1882,11,0)</f>
        <v>28766.386759999998</v>
      </c>
      <c r="Q105" s="54">
        <f>+VLOOKUP(C105,'Anexo_GL '!$B$9:$O$1882,12,0)</f>
        <v>21448.566470000002</v>
      </c>
      <c r="R105" s="54">
        <f>+VLOOKUP(C105,'Anexo_GL '!$B$9:$O$1882,13,0)</f>
        <v>7317.8202899999951</v>
      </c>
      <c r="S105" s="54" t="str">
        <f>+VLOOKUP(C105,'Anexo_GL '!$B$9:$O$1882,14,0)</f>
        <v>Si Cumple</v>
      </c>
    </row>
    <row r="106" spans="1:19" x14ac:dyDescent="0.25">
      <c r="A106" s="54" t="s">
        <v>4239</v>
      </c>
      <c r="B106" s="54">
        <v>79</v>
      </c>
      <c r="C106" s="55" t="s">
        <v>659</v>
      </c>
      <c r="D106" s="55" t="s">
        <v>6</v>
      </c>
      <c r="E106" s="55" t="s">
        <v>660</v>
      </c>
      <c r="F106" s="54">
        <f>+VLOOKUP(C106,'Anexo_GL '!$B$9:$O$1882,4,0)</f>
        <v>1230.4796699999999</v>
      </c>
      <c r="G106" s="54"/>
      <c r="H106" s="54">
        <f>+VLOOKUP(C106,'Anexo_GL '!$B$9:$O$1882,5,0)</f>
        <v>13280.138177499999</v>
      </c>
      <c r="I106" s="54">
        <f>+VLOOKUP(C106,'Anexo_GL '!$B$9:$O$1882,6,0)</f>
        <v>0.80771000000000004</v>
      </c>
      <c r="J106" s="54">
        <f>+VLOOKUP(C106,'Anexo_GL '!$B$9:$O$1882,7,0)</f>
        <v>0</v>
      </c>
      <c r="K106" s="54"/>
      <c r="L106" s="56">
        <f>+VLOOKUP(C106,'Anexo_GL '!$B$9:$O$1882,8,0)</f>
        <v>9.2655637580996864</v>
      </c>
      <c r="M106" s="54"/>
      <c r="N106" s="56" t="str">
        <f>+VLOOKUP(C106,'Anexo_GL '!$B$9:$O$1882,9,0)</f>
        <v>Si Cumple</v>
      </c>
      <c r="O106" s="54"/>
      <c r="P106" s="54">
        <f>+VLOOKUP(C106,'Anexo_GL '!$B$9:$O$1882,11,0)</f>
        <v>8764.81214</v>
      </c>
      <c r="Q106" s="54">
        <f>+VLOOKUP(C106,'Anexo_GL '!$B$9:$O$1882,12,0)</f>
        <v>6332.4055399999997</v>
      </c>
      <c r="R106" s="54">
        <f>+VLOOKUP(C106,'Anexo_GL '!$B$9:$O$1882,13,0)</f>
        <v>2432.4066000000007</v>
      </c>
      <c r="S106" s="54" t="str">
        <f>+VLOOKUP(C106,'Anexo_GL '!$B$9:$O$1882,14,0)</f>
        <v>Si Cumple</v>
      </c>
    </row>
    <row r="107" spans="1:19" x14ac:dyDescent="0.25">
      <c r="A107" s="54" t="s">
        <v>4240</v>
      </c>
      <c r="B107" s="54">
        <v>80</v>
      </c>
      <c r="C107" s="55" t="s">
        <v>661</v>
      </c>
      <c r="D107" s="55" t="s">
        <v>6</v>
      </c>
      <c r="E107" s="55" t="s">
        <v>662</v>
      </c>
      <c r="F107" s="54">
        <f>+VLOOKUP(C107,'Anexo_GL '!$B$9:$O$1882,4,0)</f>
        <v>396.78273999999999</v>
      </c>
      <c r="G107" s="54"/>
      <c r="H107" s="54">
        <f>+VLOOKUP(C107,'Anexo_GL '!$B$9:$O$1882,5,0)</f>
        <v>4624.7253275000003</v>
      </c>
      <c r="I107" s="54">
        <f>+VLOOKUP(C107,'Anexo_GL '!$B$9:$O$1882,6,0)</f>
        <v>5.0800000000000003E-3</v>
      </c>
      <c r="J107" s="54">
        <f>+VLOOKUP(C107,'Anexo_GL '!$B$9:$O$1882,7,0)</f>
        <v>0</v>
      </c>
      <c r="K107" s="54"/>
      <c r="L107" s="56">
        <f>+VLOOKUP(C107,'Anexo_GL '!$B$9:$O$1882,8,0)</f>
        <v>8.579595800870834</v>
      </c>
      <c r="M107" s="54"/>
      <c r="N107" s="56" t="str">
        <f>+VLOOKUP(C107,'Anexo_GL '!$B$9:$O$1882,9,0)</f>
        <v>Si Cumple</v>
      </c>
      <c r="O107" s="54"/>
      <c r="P107" s="54">
        <f>+VLOOKUP(C107,'Anexo_GL '!$B$9:$O$1882,11,0)</f>
        <v>2119.30053</v>
      </c>
      <c r="Q107" s="54">
        <f>+VLOOKUP(C107,'Anexo_GL '!$B$9:$O$1882,12,0)</f>
        <v>2564.5304700000002</v>
      </c>
      <c r="R107" s="54">
        <f>+VLOOKUP(C107,'Anexo_GL '!$B$9:$O$1882,13,0)</f>
        <v>-445.2299400000004</v>
      </c>
      <c r="S107" s="54" t="str">
        <f>+VLOOKUP(C107,'Anexo_GL '!$B$9:$O$1882,14,0)</f>
        <v>No Cumple</v>
      </c>
    </row>
    <row r="108" spans="1:19" x14ac:dyDescent="0.25">
      <c r="A108" s="54" t="s">
        <v>4241</v>
      </c>
      <c r="B108" s="54">
        <v>81</v>
      </c>
      <c r="C108" s="55" t="s">
        <v>663</v>
      </c>
      <c r="D108" s="55" t="s">
        <v>6</v>
      </c>
      <c r="E108" s="55" t="s">
        <v>664</v>
      </c>
      <c r="F108" s="54">
        <f>+VLOOKUP(C108,'Anexo_GL '!$B$9:$O$1882,4,0)</f>
        <v>310.45875000000001</v>
      </c>
      <c r="G108" s="54"/>
      <c r="H108" s="54">
        <f>+VLOOKUP(C108,'Anexo_GL '!$B$9:$O$1882,5,0)</f>
        <v>3553.6810224999999</v>
      </c>
      <c r="I108" s="54">
        <f>+VLOOKUP(C108,'Anexo_GL '!$B$9:$O$1882,6,0)</f>
        <v>3.0499999999999998E-3</v>
      </c>
      <c r="J108" s="54">
        <f>+VLOOKUP(C108,'Anexo_GL '!$B$9:$O$1882,7,0)</f>
        <v>0</v>
      </c>
      <c r="K108" s="54"/>
      <c r="L108" s="56">
        <f>+VLOOKUP(C108,'Anexo_GL '!$B$9:$O$1882,8,0)</f>
        <v>8.7362582075977517</v>
      </c>
      <c r="M108" s="54"/>
      <c r="N108" s="56" t="str">
        <f>+VLOOKUP(C108,'Anexo_GL '!$B$9:$O$1882,9,0)</f>
        <v>Si Cumple</v>
      </c>
      <c r="O108" s="54"/>
      <c r="P108" s="54">
        <f>+VLOOKUP(C108,'Anexo_GL '!$B$9:$O$1882,11,0)</f>
        <v>1586.4014299999997</v>
      </c>
      <c r="Q108" s="54">
        <f>+VLOOKUP(C108,'Anexo_GL '!$B$9:$O$1882,12,0)</f>
        <v>1905.1869300000001</v>
      </c>
      <c r="R108" s="54">
        <f>+VLOOKUP(C108,'Anexo_GL '!$B$9:$O$1882,13,0)</f>
        <v>-318.78550000000047</v>
      </c>
      <c r="S108" s="54" t="str">
        <f>+VLOOKUP(C108,'Anexo_GL '!$B$9:$O$1882,14,0)</f>
        <v>No Cumple</v>
      </c>
    </row>
    <row r="109" spans="1:19" x14ac:dyDescent="0.25">
      <c r="A109" s="54" t="s">
        <v>4242</v>
      </c>
      <c r="B109" s="54">
        <v>82</v>
      </c>
      <c r="C109" s="55" t="s">
        <v>665</v>
      </c>
      <c r="D109" s="55" t="s">
        <v>6</v>
      </c>
      <c r="E109" s="55" t="s">
        <v>666</v>
      </c>
      <c r="F109" s="54">
        <f>+VLOOKUP(C109,'Anexo_GL '!$B$9:$O$1882,4,0)</f>
        <v>228.82720999999998</v>
      </c>
      <c r="G109" s="54"/>
      <c r="H109" s="54">
        <f>+VLOOKUP(C109,'Anexo_GL '!$B$9:$O$1882,5,0)</f>
        <v>4619.5228675000008</v>
      </c>
      <c r="I109" s="54">
        <f>+VLOOKUP(C109,'Anexo_GL '!$B$9:$O$1882,6,0)</f>
        <v>4.0700000000000007E-3</v>
      </c>
      <c r="J109" s="54">
        <f>+VLOOKUP(C109,'Anexo_GL '!$B$9:$O$1882,7,0)</f>
        <v>0</v>
      </c>
      <c r="K109" s="54"/>
      <c r="L109" s="56">
        <f>+VLOOKUP(C109,'Anexo_GL '!$B$9:$O$1882,8,0)</f>
        <v>4.9534814863647814</v>
      </c>
      <c r="M109" s="54"/>
      <c r="N109" s="56" t="str">
        <f>+VLOOKUP(C109,'Anexo_GL '!$B$9:$O$1882,9,0)</f>
        <v>Si Cumple</v>
      </c>
      <c r="O109" s="54"/>
      <c r="P109" s="54">
        <f>+VLOOKUP(C109,'Anexo_GL '!$B$9:$O$1882,11,0)</f>
        <v>3174.6882099999998</v>
      </c>
      <c r="Q109" s="54">
        <f>+VLOOKUP(C109,'Anexo_GL '!$B$9:$O$1882,12,0)</f>
        <v>2825.7809899999997</v>
      </c>
      <c r="R109" s="54">
        <f>+VLOOKUP(C109,'Anexo_GL '!$B$9:$O$1882,13,0)</f>
        <v>348.90722000000022</v>
      </c>
      <c r="S109" s="54" t="str">
        <f>+VLOOKUP(C109,'Anexo_GL '!$B$9:$O$1882,14,0)</f>
        <v>Si Cumple</v>
      </c>
    </row>
    <row r="110" spans="1:19" x14ac:dyDescent="0.25">
      <c r="A110" s="54" t="s">
        <v>4243</v>
      </c>
      <c r="B110" s="54">
        <v>83</v>
      </c>
      <c r="C110" s="55" t="s">
        <v>667</v>
      </c>
      <c r="D110" s="55" t="s">
        <v>6</v>
      </c>
      <c r="E110" s="55" t="s">
        <v>668</v>
      </c>
      <c r="F110" s="54">
        <f>+VLOOKUP(C110,'Anexo_GL '!$B$9:$O$1882,4,0)</f>
        <v>3259.8650999999995</v>
      </c>
      <c r="G110" s="54"/>
      <c r="H110" s="54">
        <f>+VLOOKUP(C110,'Anexo_GL '!$B$9:$O$1882,5,0)</f>
        <v>5727.8359474999997</v>
      </c>
      <c r="I110" s="54">
        <f>+VLOOKUP(C110,'Anexo_GL '!$B$9:$O$1882,6,0)</f>
        <v>4.0700000000000007E-3</v>
      </c>
      <c r="J110" s="54">
        <f>+VLOOKUP(C110,'Anexo_GL '!$B$9:$O$1882,7,0)</f>
        <v>0</v>
      </c>
      <c r="K110" s="54"/>
      <c r="L110" s="56">
        <f>+VLOOKUP(C110,'Anexo_GL '!$B$9:$O$1882,8,0)</f>
        <v>56.912682728331575</v>
      </c>
      <c r="M110" s="54"/>
      <c r="N110" s="56" t="str">
        <f>+VLOOKUP(C110,'Anexo_GL '!$B$9:$O$1882,9,0)</f>
        <v>Si Cumple</v>
      </c>
      <c r="O110" s="54"/>
      <c r="P110" s="54">
        <f>+VLOOKUP(C110,'Anexo_GL '!$B$9:$O$1882,11,0)</f>
        <v>6116.1730700000007</v>
      </c>
      <c r="Q110" s="54">
        <f>+VLOOKUP(C110,'Anexo_GL '!$B$9:$O$1882,12,0)</f>
        <v>2722.0055000000002</v>
      </c>
      <c r="R110" s="54">
        <f>+VLOOKUP(C110,'Anexo_GL '!$B$9:$O$1882,13,0)</f>
        <v>3394.1675700000005</v>
      </c>
      <c r="S110" s="54" t="str">
        <f>+VLOOKUP(C110,'Anexo_GL '!$B$9:$O$1882,14,0)</f>
        <v>Si Cumple</v>
      </c>
    </row>
    <row r="111" spans="1:19" x14ac:dyDescent="0.25">
      <c r="A111" s="54" t="s">
        <v>4244</v>
      </c>
      <c r="B111" s="54">
        <v>84</v>
      </c>
      <c r="C111" s="55" t="s">
        <v>669</v>
      </c>
      <c r="D111" s="55" t="s">
        <v>6</v>
      </c>
      <c r="E111" s="55" t="s">
        <v>670</v>
      </c>
      <c r="F111" s="54">
        <f>+VLOOKUP(C111,'Anexo_GL '!$B$9:$O$1882,4,0)</f>
        <v>478.76754999999997</v>
      </c>
      <c r="G111" s="54"/>
      <c r="H111" s="54">
        <f>+VLOOKUP(C111,'Anexo_GL '!$B$9:$O$1882,5,0)</f>
        <v>2055.8363999999997</v>
      </c>
      <c r="I111" s="54">
        <f>+VLOOKUP(C111,'Anexo_GL '!$B$9:$O$1882,6,0)</f>
        <v>2.5400000000000002E-3</v>
      </c>
      <c r="J111" s="54">
        <f>+VLOOKUP(C111,'Anexo_GL '!$B$9:$O$1882,7,0)</f>
        <v>0</v>
      </c>
      <c r="K111" s="54"/>
      <c r="L111" s="56">
        <f>+VLOOKUP(C111,'Anexo_GL '!$B$9:$O$1882,8,0)</f>
        <v>23.288212525082251</v>
      </c>
      <c r="M111" s="54"/>
      <c r="N111" s="56" t="str">
        <f>+VLOOKUP(C111,'Anexo_GL '!$B$9:$O$1882,9,0)</f>
        <v>Si Cumple</v>
      </c>
      <c r="O111" s="54"/>
      <c r="P111" s="54">
        <f>+VLOOKUP(C111,'Anexo_GL '!$B$9:$O$1882,11,0)</f>
        <v>954.27614000000005</v>
      </c>
      <c r="Q111" s="54">
        <f>+VLOOKUP(C111,'Anexo_GL '!$B$9:$O$1882,12,0)</f>
        <v>1281.4648099999999</v>
      </c>
      <c r="R111" s="54">
        <f>+VLOOKUP(C111,'Anexo_GL '!$B$9:$O$1882,13,0)</f>
        <v>-327.18867000000006</v>
      </c>
      <c r="S111" s="54" t="str">
        <f>+VLOOKUP(C111,'Anexo_GL '!$B$9:$O$1882,14,0)</f>
        <v>No Cumple</v>
      </c>
    </row>
    <row r="112" spans="1:19" x14ac:dyDescent="0.25">
      <c r="A112" s="54" t="s">
        <v>4245</v>
      </c>
      <c r="B112" s="54">
        <v>85</v>
      </c>
      <c r="C112" s="55" t="s">
        <v>671</v>
      </c>
      <c r="D112" s="55" t="s">
        <v>9</v>
      </c>
      <c r="E112" s="55" t="s">
        <v>672</v>
      </c>
      <c r="F112" s="54">
        <f>+VLOOKUP(C112,'Anexo_GL '!$B$9:$O$1882,4,0)</f>
        <v>19162.644020000003</v>
      </c>
      <c r="G112" s="54"/>
      <c r="H112" s="54">
        <f>+VLOOKUP(C112,'Anexo_GL '!$B$9:$O$1882,5,0)</f>
        <v>76203.947152499997</v>
      </c>
      <c r="I112" s="54">
        <f>+VLOOKUP(C112,'Anexo_GL '!$B$9:$O$1882,6,0)</f>
        <v>48075.956859999998</v>
      </c>
      <c r="J112" s="54">
        <f>+VLOOKUP(C112,'Anexo_GL '!$B$9:$O$1882,7,0)</f>
        <v>0</v>
      </c>
      <c r="K112" s="54"/>
      <c r="L112" s="56">
        <f>+VLOOKUP(C112,'Anexo_GL '!$B$9:$O$1882,8,0)</f>
        <v>25.146524210421216</v>
      </c>
      <c r="M112" s="54"/>
      <c r="N112" s="56" t="str">
        <f>+VLOOKUP(C112,'Anexo_GL '!$B$9:$O$1882,9,0)</f>
        <v>Si Cumple</v>
      </c>
      <c r="O112" s="54"/>
      <c r="P112" s="54">
        <f>+VLOOKUP(C112,'Anexo_GL '!$B$9:$O$1882,11,0)</f>
        <v>52807.25243</v>
      </c>
      <c r="Q112" s="54">
        <f>+VLOOKUP(C112,'Anexo_GL '!$B$9:$O$1882,12,0)</f>
        <v>31043.204099999999</v>
      </c>
      <c r="R112" s="54">
        <f>+VLOOKUP(C112,'Anexo_GL '!$B$9:$O$1882,13,0)</f>
        <v>21764.048330000001</v>
      </c>
      <c r="S112" s="54" t="str">
        <f>+VLOOKUP(C112,'Anexo_GL '!$B$9:$O$1882,14,0)</f>
        <v>Si Cumple</v>
      </c>
    </row>
    <row r="113" spans="1:19" x14ac:dyDescent="0.25">
      <c r="A113" s="54" t="s">
        <v>4246</v>
      </c>
      <c r="B113" s="54">
        <v>86</v>
      </c>
      <c r="C113" s="55" t="s">
        <v>673</v>
      </c>
      <c r="D113" s="55" t="s">
        <v>9</v>
      </c>
      <c r="E113" s="55" t="s">
        <v>674</v>
      </c>
      <c r="F113" s="54">
        <f>+VLOOKUP(C113,'Anexo_GL '!$B$9:$O$1882,4,0)</f>
        <v>178.75630999999998</v>
      </c>
      <c r="G113" s="54"/>
      <c r="H113" s="54">
        <f>+VLOOKUP(C113,'Anexo_GL '!$B$9:$O$1882,5,0)</f>
        <v>3368.0532124999995</v>
      </c>
      <c r="I113" s="54">
        <f>+VLOOKUP(C113,'Anexo_GL '!$B$9:$O$1882,6,0)</f>
        <v>3099.8697700000002</v>
      </c>
      <c r="J113" s="54">
        <f>+VLOOKUP(C113,'Anexo_GL '!$B$9:$O$1882,7,0)</f>
        <v>0</v>
      </c>
      <c r="K113" s="54"/>
      <c r="L113" s="56">
        <f>+VLOOKUP(C113,'Anexo_GL '!$B$9:$O$1882,8,0)</f>
        <v>5.3074075355037174</v>
      </c>
      <c r="M113" s="54"/>
      <c r="N113" s="56" t="str">
        <f>+VLOOKUP(C113,'Anexo_GL '!$B$9:$O$1882,9,0)</f>
        <v>Si Cumple</v>
      </c>
      <c r="O113" s="54"/>
      <c r="P113" s="54">
        <f>+VLOOKUP(C113,'Anexo_GL '!$B$9:$O$1882,11,0)</f>
        <v>2322.6327000000001</v>
      </c>
      <c r="Q113" s="54">
        <f>+VLOOKUP(C113,'Anexo_GL '!$B$9:$O$1882,12,0)</f>
        <v>788.61568</v>
      </c>
      <c r="R113" s="54">
        <f>+VLOOKUP(C113,'Anexo_GL '!$B$9:$O$1882,13,0)</f>
        <v>1534.01702</v>
      </c>
      <c r="S113" s="54" t="str">
        <f>+VLOOKUP(C113,'Anexo_GL '!$B$9:$O$1882,14,0)</f>
        <v>Si Cumple</v>
      </c>
    </row>
    <row r="114" spans="1:19" x14ac:dyDescent="0.25">
      <c r="A114" s="54" t="s">
        <v>4247</v>
      </c>
      <c r="B114" s="54">
        <v>87</v>
      </c>
      <c r="C114" s="55" t="s">
        <v>675</v>
      </c>
      <c r="D114" s="55" t="s">
        <v>9</v>
      </c>
      <c r="E114" s="55" t="s">
        <v>676</v>
      </c>
      <c r="F114" s="54">
        <f>+VLOOKUP(C114,'Anexo_GL '!$B$9:$O$1882,4,0)</f>
        <v>80.649079999999984</v>
      </c>
      <c r="G114" s="54"/>
      <c r="H114" s="54">
        <f>+VLOOKUP(C114,'Anexo_GL '!$B$9:$O$1882,5,0)</f>
        <v>1854.6208075000006</v>
      </c>
      <c r="I114" s="54">
        <f>+VLOOKUP(C114,'Anexo_GL '!$B$9:$O$1882,6,0)</f>
        <v>186.14133999999999</v>
      </c>
      <c r="J114" s="54">
        <f>+VLOOKUP(C114,'Anexo_GL '!$B$9:$O$1882,7,0)</f>
        <v>0</v>
      </c>
      <c r="K114" s="54"/>
      <c r="L114" s="56">
        <f>+VLOOKUP(C114,'Anexo_GL '!$B$9:$O$1882,8,0)</f>
        <v>4.3485482139453442</v>
      </c>
      <c r="M114" s="54"/>
      <c r="N114" s="56" t="str">
        <f>+VLOOKUP(C114,'Anexo_GL '!$B$9:$O$1882,9,0)</f>
        <v>Si Cumple</v>
      </c>
      <c r="O114" s="54"/>
      <c r="P114" s="54">
        <f>+VLOOKUP(C114,'Anexo_GL '!$B$9:$O$1882,11,0)</f>
        <v>549.31045999999992</v>
      </c>
      <c r="Q114" s="54">
        <f>+VLOOKUP(C114,'Anexo_GL '!$B$9:$O$1882,12,0)</f>
        <v>422.97195999999997</v>
      </c>
      <c r="R114" s="54">
        <f>+VLOOKUP(C114,'Anexo_GL '!$B$9:$O$1882,13,0)</f>
        <v>126.3385</v>
      </c>
      <c r="S114" s="54" t="str">
        <f>+VLOOKUP(C114,'Anexo_GL '!$B$9:$O$1882,14,0)</f>
        <v>Si Cumple</v>
      </c>
    </row>
    <row r="115" spans="1:19" x14ac:dyDescent="0.25">
      <c r="A115" s="54" t="s">
        <v>4248</v>
      </c>
      <c r="B115" s="54">
        <v>88</v>
      </c>
      <c r="C115" s="55" t="s">
        <v>677</v>
      </c>
      <c r="D115" s="55" t="s">
        <v>9</v>
      </c>
      <c r="E115" s="55" t="s">
        <v>678</v>
      </c>
      <c r="F115" s="54">
        <f>+VLOOKUP(C115,'Anexo_GL '!$B$9:$O$1882,4,0)</f>
        <v>115.98926999999999</v>
      </c>
      <c r="G115" s="54"/>
      <c r="H115" s="54">
        <f>+VLOOKUP(C115,'Anexo_GL '!$B$9:$O$1882,5,0)</f>
        <v>2919.0787625000003</v>
      </c>
      <c r="I115" s="54">
        <f>+VLOOKUP(C115,'Anexo_GL '!$B$9:$O$1882,6,0)</f>
        <v>2673.1910800000001</v>
      </c>
      <c r="J115" s="54">
        <f>+VLOOKUP(C115,'Anexo_GL '!$B$9:$O$1882,7,0)</f>
        <v>0</v>
      </c>
      <c r="K115" s="54"/>
      <c r="L115" s="56">
        <f>+VLOOKUP(C115,'Anexo_GL '!$B$9:$O$1882,8,0)</f>
        <v>3.9734888790963199</v>
      </c>
      <c r="M115" s="54"/>
      <c r="N115" s="56" t="str">
        <f>+VLOOKUP(C115,'Anexo_GL '!$B$9:$O$1882,9,0)</f>
        <v>Si Cumple</v>
      </c>
      <c r="O115" s="54"/>
      <c r="P115" s="54">
        <f>+VLOOKUP(C115,'Anexo_GL '!$B$9:$O$1882,11,0)</f>
        <v>2056.0473000000002</v>
      </c>
      <c r="Q115" s="54">
        <f>+VLOOKUP(C115,'Anexo_GL '!$B$9:$O$1882,12,0)</f>
        <v>925.99743000000001</v>
      </c>
      <c r="R115" s="54">
        <f>+VLOOKUP(C115,'Anexo_GL '!$B$9:$O$1882,13,0)</f>
        <v>1130.0498700000001</v>
      </c>
      <c r="S115" s="54" t="str">
        <f>+VLOOKUP(C115,'Anexo_GL '!$B$9:$O$1882,14,0)</f>
        <v>Si Cumple</v>
      </c>
    </row>
    <row r="116" spans="1:19" x14ac:dyDescent="0.25">
      <c r="A116" s="54" t="s">
        <v>4249</v>
      </c>
      <c r="B116" s="54">
        <v>89</v>
      </c>
      <c r="C116" s="55" t="s">
        <v>679</v>
      </c>
      <c r="D116" s="55" t="s">
        <v>9</v>
      </c>
      <c r="E116" s="55" t="s">
        <v>680</v>
      </c>
      <c r="F116" s="54">
        <f>+VLOOKUP(C116,'Anexo_GL '!$B$9:$O$1882,4,0)</f>
        <v>6275.5677000000005</v>
      </c>
      <c r="G116" s="54"/>
      <c r="H116" s="54">
        <f>+VLOOKUP(C116,'Anexo_GL '!$B$9:$O$1882,5,0)</f>
        <v>65763.033519999997</v>
      </c>
      <c r="I116" s="54">
        <f>+VLOOKUP(C116,'Anexo_GL '!$B$9:$O$1882,6,0)</f>
        <v>62700.171320000001</v>
      </c>
      <c r="J116" s="54">
        <f>+VLOOKUP(C116,'Anexo_GL '!$B$9:$O$1882,7,0)</f>
        <v>0</v>
      </c>
      <c r="K116" s="54"/>
      <c r="L116" s="56">
        <f>+VLOOKUP(C116,'Anexo_GL '!$B$9:$O$1882,8,0)</f>
        <v>9.5426980236418988</v>
      </c>
      <c r="M116" s="54"/>
      <c r="N116" s="56" t="str">
        <f>+VLOOKUP(C116,'Anexo_GL '!$B$9:$O$1882,9,0)</f>
        <v>Si Cumple</v>
      </c>
      <c r="O116" s="54"/>
      <c r="P116" s="54">
        <f>+VLOOKUP(C116,'Anexo_GL '!$B$9:$O$1882,11,0)</f>
        <v>53441.067940000001</v>
      </c>
      <c r="Q116" s="54">
        <f>+VLOOKUP(C116,'Anexo_GL '!$B$9:$O$1882,12,0)</f>
        <v>20843.629969999998</v>
      </c>
      <c r="R116" s="54">
        <f>+VLOOKUP(C116,'Anexo_GL '!$B$9:$O$1882,13,0)</f>
        <v>32597.437969999999</v>
      </c>
      <c r="S116" s="54" t="str">
        <f>+VLOOKUP(C116,'Anexo_GL '!$B$9:$O$1882,14,0)</f>
        <v>Si Cumple</v>
      </c>
    </row>
    <row r="117" spans="1:19" x14ac:dyDescent="0.25">
      <c r="A117" s="54" t="s">
        <v>4250</v>
      </c>
      <c r="B117" s="54">
        <v>90</v>
      </c>
      <c r="C117" s="55" t="s">
        <v>681</v>
      </c>
      <c r="D117" s="55" t="s">
        <v>9</v>
      </c>
      <c r="E117" s="55" t="s">
        <v>682</v>
      </c>
      <c r="F117" s="54">
        <f>+VLOOKUP(C117,'Anexo_GL '!$B$9:$O$1882,4,0)</f>
        <v>76.576880000000003</v>
      </c>
      <c r="G117" s="54"/>
      <c r="H117" s="54">
        <f>+VLOOKUP(C117,'Anexo_GL '!$B$9:$O$1882,5,0)</f>
        <v>5507.7115750000003</v>
      </c>
      <c r="I117" s="54">
        <f>+VLOOKUP(C117,'Anexo_GL '!$B$9:$O$1882,6,0)</f>
        <v>5059.0313299999998</v>
      </c>
      <c r="J117" s="54">
        <f>+VLOOKUP(C117,'Anexo_GL '!$B$9:$O$1882,7,0)</f>
        <v>0</v>
      </c>
      <c r="K117" s="54"/>
      <c r="L117" s="56">
        <f>+VLOOKUP(C117,'Anexo_GL '!$B$9:$O$1882,8,0)</f>
        <v>1.3903574825448264</v>
      </c>
      <c r="M117" s="54"/>
      <c r="N117" s="56" t="str">
        <f>+VLOOKUP(C117,'Anexo_GL '!$B$9:$O$1882,9,0)</f>
        <v>Si Cumple</v>
      </c>
      <c r="O117" s="54"/>
      <c r="P117" s="54">
        <f>+VLOOKUP(C117,'Anexo_GL '!$B$9:$O$1882,11,0)</f>
        <v>3783.8590100000006</v>
      </c>
      <c r="Q117" s="54">
        <f>+VLOOKUP(C117,'Anexo_GL '!$B$9:$O$1882,12,0)</f>
        <v>1550.02711</v>
      </c>
      <c r="R117" s="54">
        <f>+VLOOKUP(C117,'Anexo_GL '!$B$9:$O$1882,13,0)</f>
        <v>2233.8319000000006</v>
      </c>
      <c r="S117" s="54" t="str">
        <f>+VLOOKUP(C117,'Anexo_GL '!$B$9:$O$1882,14,0)</f>
        <v>Si Cumple</v>
      </c>
    </row>
    <row r="118" spans="1:19" x14ac:dyDescent="0.25">
      <c r="A118" s="54" t="s">
        <v>4251</v>
      </c>
      <c r="B118" s="54">
        <v>91</v>
      </c>
      <c r="C118" s="55" t="s">
        <v>683</v>
      </c>
      <c r="D118" s="55" t="s">
        <v>9</v>
      </c>
      <c r="E118" s="55" t="s">
        <v>684</v>
      </c>
      <c r="F118" s="54">
        <f>+VLOOKUP(C118,'Anexo_GL '!$B$9:$O$1882,4,0)</f>
        <v>139.50560000000002</v>
      </c>
      <c r="G118" s="54"/>
      <c r="H118" s="54">
        <f>+VLOOKUP(C118,'Anexo_GL '!$B$9:$O$1882,5,0)</f>
        <v>2824.0243374999995</v>
      </c>
      <c r="I118" s="54">
        <f>+VLOOKUP(C118,'Anexo_GL '!$B$9:$O$1882,6,0)</f>
        <v>2034.4772700000001</v>
      </c>
      <c r="J118" s="54">
        <f>+VLOOKUP(C118,'Anexo_GL '!$B$9:$O$1882,7,0)</f>
        <v>0</v>
      </c>
      <c r="K118" s="54"/>
      <c r="L118" s="56">
        <f>+VLOOKUP(C118,'Anexo_GL '!$B$9:$O$1882,8,0)</f>
        <v>4.939957426978089</v>
      </c>
      <c r="M118" s="54"/>
      <c r="N118" s="56" t="str">
        <f>+VLOOKUP(C118,'Anexo_GL '!$B$9:$O$1882,9,0)</f>
        <v>Si Cumple</v>
      </c>
      <c r="O118" s="54"/>
      <c r="P118" s="54">
        <f>+VLOOKUP(C118,'Anexo_GL '!$B$9:$O$1882,11,0)</f>
        <v>1689.2341999999996</v>
      </c>
      <c r="Q118" s="54">
        <f>+VLOOKUP(C118,'Anexo_GL '!$B$9:$O$1882,12,0)</f>
        <v>784.88178000000005</v>
      </c>
      <c r="R118" s="54">
        <f>+VLOOKUP(C118,'Anexo_GL '!$B$9:$O$1882,13,0)</f>
        <v>904.35241999999971</v>
      </c>
      <c r="S118" s="54" t="str">
        <f>+VLOOKUP(C118,'Anexo_GL '!$B$9:$O$1882,14,0)</f>
        <v>Si Cumple</v>
      </c>
    </row>
    <row r="119" spans="1:19" x14ac:dyDescent="0.25">
      <c r="A119" s="54" t="s">
        <v>4252</v>
      </c>
      <c r="B119" s="54">
        <v>92</v>
      </c>
      <c r="C119" s="55" t="s">
        <v>685</v>
      </c>
      <c r="D119" s="55" t="s">
        <v>9</v>
      </c>
      <c r="E119" s="55" t="s">
        <v>535</v>
      </c>
      <c r="F119" s="54">
        <f>+VLOOKUP(C119,'Anexo_GL '!$B$9:$O$1882,4,0)</f>
        <v>1275.4176599999998</v>
      </c>
      <c r="G119" s="54"/>
      <c r="H119" s="54">
        <f>+VLOOKUP(C119,'Anexo_GL '!$B$9:$O$1882,5,0)</f>
        <v>3283.8823899999998</v>
      </c>
      <c r="I119" s="54">
        <f>+VLOOKUP(C119,'Anexo_GL '!$B$9:$O$1882,6,0)</f>
        <v>3302.3121900000001</v>
      </c>
      <c r="J119" s="54">
        <f>+VLOOKUP(C119,'Anexo_GL '!$B$9:$O$1882,7,0)</f>
        <v>0</v>
      </c>
      <c r="K119" s="54"/>
      <c r="L119" s="56">
        <f>+VLOOKUP(C119,'Anexo_GL '!$B$9:$O$1882,8,0)</f>
        <v>38.621958997765141</v>
      </c>
      <c r="M119" s="54"/>
      <c r="N119" s="56" t="str">
        <f>+VLOOKUP(C119,'Anexo_GL '!$B$9:$O$1882,9,0)</f>
        <v>Si Cumple</v>
      </c>
      <c r="O119" s="54"/>
      <c r="P119" s="54">
        <f>+VLOOKUP(C119,'Anexo_GL '!$B$9:$O$1882,11,0)</f>
        <v>2258.47219</v>
      </c>
      <c r="Q119" s="54">
        <f>+VLOOKUP(C119,'Anexo_GL '!$B$9:$O$1882,12,0)</f>
        <v>893.35996000000011</v>
      </c>
      <c r="R119" s="54">
        <f>+VLOOKUP(C119,'Anexo_GL '!$B$9:$O$1882,13,0)</f>
        <v>1365.11223</v>
      </c>
      <c r="S119" s="54" t="str">
        <f>+VLOOKUP(C119,'Anexo_GL '!$B$9:$O$1882,14,0)</f>
        <v>Si Cumple</v>
      </c>
    </row>
    <row r="120" spans="1:19" x14ac:dyDescent="0.25">
      <c r="A120" s="54" t="s">
        <v>4253</v>
      </c>
      <c r="B120" s="54">
        <v>93</v>
      </c>
      <c r="C120" s="55" t="s">
        <v>686</v>
      </c>
      <c r="D120" s="55" t="s">
        <v>9</v>
      </c>
      <c r="E120" s="55" t="s">
        <v>687</v>
      </c>
      <c r="F120" s="54">
        <f>+VLOOKUP(C120,'Anexo_GL '!$B$9:$O$1882,4,0)</f>
        <v>1112.6704299999999</v>
      </c>
      <c r="G120" s="54"/>
      <c r="H120" s="54">
        <f>+VLOOKUP(C120,'Anexo_GL '!$B$9:$O$1882,5,0)</f>
        <v>1792.4497450000003</v>
      </c>
      <c r="I120" s="54">
        <f>+VLOOKUP(C120,'Anexo_GL '!$B$9:$O$1882,6,0)</f>
        <v>1207.6030600000001</v>
      </c>
      <c r="J120" s="54">
        <f>+VLOOKUP(C120,'Anexo_GL '!$B$9:$O$1882,7,0)</f>
        <v>0</v>
      </c>
      <c r="K120" s="54"/>
      <c r="L120" s="56">
        <f>+VLOOKUP(C120,'Anexo_GL '!$B$9:$O$1882,8,0)</f>
        <v>62.075404518523882</v>
      </c>
      <c r="M120" s="54"/>
      <c r="N120" s="56" t="str">
        <f>+VLOOKUP(C120,'Anexo_GL '!$B$9:$O$1882,9,0)</f>
        <v>Si Cumple</v>
      </c>
      <c r="O120" s="54"/>
      <c r="P120" s="54">
        <f>+VLOOKUP(C120,'Anexo_GL '!$B$9:$O$1882,11,0)</f>
        <v>696.83742999999993</v>
      </c>
      <c r="Q120" s="54">
        <f>+VLOOKUP(C120,'Anexo_GL '!$B$9:$O$1882,12,0)</f>
        <v>678.41905000000008</v>
      </c>
      <c r="R120" s="54">
        <f>+VLOOKUP(C120,'Anexo_GL '!$B$9:$O$1882,13,0)</f>
        <v>18.418379999999889</v>
      </c>
      <c r="S120" s="54" t="str">
        <f>+VLOOKUP(C120,'Anexo_GL '!$B$9:$O$1882,14,0)</f>
        <v>Si Cumple</v>
      </c>
    </row>
    <row r="121" spans="1:19" x14ac:dyDescent="0.25">
      <c r="A121" s="54" t="s">
        <v>4254</v>
      </c>
      <c r="B121" s="54">
        <v>94</v>
      </c>
      <c r="C121" s="55" t="s">
        <v>688</v>
      </c>
      <c r="D121" s="55" t="s">
        <v>9</v>
      </c>
      <c r="E121" s="55" t="s">
        <v>689</v>
      </c>
      <c r="F121" s="54">
        <f>+VLOOKUP(C121,'Anexo_GL '!$B$9:$O$1882,4,0)</f>
        <v>174.21947999999998</v>
      </c>
      <c r="G121" s="54"/>
      <c r="H121" s="54">
        <f>+VLOOKUP(C121,'Anexo_GL '!$B$9:$O$1882,5,0)</f>
        <v>4755.6631074999996</v>
      </c>
      <c r="I121" s="54">
        <f>+VLOOKUP(C121,'Anexo_GL '!$B$9:$O$1882,6,0)</f>
        <v>4665.8561300000001</v>
      </c>
      <c r="J121" s="54">
        <f>+VLOOKUP(C121,'Anexo_GL '!$B$9:$O$1882,7,0)</f>
        <v>0</v>
      </c>
      <c r="K121" s="54"/>
      <c r="L121" s="56">
        <f>+VLOOKUP(C121,'Anexo_GL '!$B$9:$O$1882,8,0)</f>
        <v>3.6634108863860475</v>
      </c>
      <c r="M121" s="54"/>
      <c r="N121" s="56" t="str">
        <f>+VLOOKUP(C121,'Anexo_GL '!$B$9:$O$1882,9,0)</f>
        <v>Si Cumple</v>
      </c>
      <c r="O121" s="54"/>
      <c r="P121" s="54">
        <f>+VLOOKUP(C121,'Anexo_GL '!$B$9:$O$1882,11,0)</f>
        <v>1930.0020699999998</v>
      </c>
      <c r="Q121" s="54">
        <f>+VLOOKUP(C121,'Anexo_GL '!$B$9:$O$1882,12,0)</f>
        <v>1446.0231899999999</v>
      </c>
      <c r="R121" s="54">
        <f>+VLOOKUP(C121,'Anexo_GL '!$B$9:$O$1882,13,0)</f>
        <v>483.97887999999989</v>
      </c>
      <c r="S121" s="54" t="str">
        <f>+VLOOKUP(C121,'Anexo_GL '!$B$9:$O$1882,14,0)</f>
        <v>Si Cumple</v>
      </c>
    </row>
    <row r="122" spans="1:19" x14ac:dyDescent="0.25">
      <c r="A122" s="54" t="s">
        <v>4255</v>
      </c>
      <c r="B122" s="54">
        <v>95</v>
      </c>
      <c r="C122" s="55" t="s">
        <v>690</v>
      </c>
      <c r="D122" s="55" t="s">
        <v>9</v>
      </c>
      <c r="E122" s="55" t="s">
        <v>691</v>
      </c>
      <c r="F122" s="54">
        <f>+VLOOKUP(C122,'Anexo_GL '!$B$9:$O$1882,4,0)</f>
        <v>909.48050000000001</v>
      </c>
      <c r="G122" s="54"/>
      <c r="H122" s="54">
        <f>+VLOOKUP(C122,'Anexo_GL '!$B$9:$O$1882,5,0)</f>
        <v>4646.9201574999997</v>
      </c>
      <c r="I122" s="54">
        <f>+VLOOKUP(C122,'Anexo_GL '!$B$9:$O$1882,6,0)</f>
        <v>4804.9237199999998</v>
      </c>
      <c r="J122" s="54">
        <f>+VLOOKUP(C122,'Anexo_GL '!$B$9:$O$1882,7,0)</f>
        <v>0</v>
      </c>
      <c r="K122" s="54"/>
      <c r="L122" s="56">
        <f>+VLOOKUP(C122,'Anexo_GL '!$B$9:$O$1882,8,0)</f>
        <v>18.928094450581622</v>
      </c>
      <c r="M122" s="54"/>
      <c r="N122" s="56" t="str">
        <f>+VLOOKUP(C122,'Anexo_GL '!$B$9:$O$1882,9,0)</f>
        <v>Si Cumple</v>
      </c>
      <c r="O122" s="54"/>
      <c r="P122" s="54">
        <f>+VLOOKUP(C122,'Anexo_GL '!$B$9:$O$1882,11,0)</f>
        <v>2960.4887100000001</v>
      </c>
      <c r="Q122" s="54">
        <f>+VLOOKUP(C122,'Anexo_GL '!$B$9:$O$1882,12,0)</f>
        <v>1367.2299699999999</v>
      </c>
      <c r="R122" s="54">
        <f>+VLOOKUP(C122,'Anexo_GL '!$B$9:$O$1882,13,0)</f>
        <v>1593.25874</v>
      </c>
      <c r="S122" s="54" t="str">
        <f>+VLOOKUP(C122,'Anexo_GL '!$B$9:$O$1882,14,0)</f>
        <v>Si Cumple</v>
      </c>
    </row>
    <row r="123" spans="1:19" x14ac:dyDescent="0.25">
      <c r="A123" s="54" t="s">
        <v>4256</v>
      </c>
      <c r="B123" s="54">
        <v>96</v>
      </c>
      <c r="C123" s="55" t="s">
        <v>692</v>
      </c>
      <c r="D123" s="55" t="s">
        <v>9</v>
      </c>
      <c r="E123" s="55" t="s">
        <v>693</v>
      </c>
      <c r="F123" s="54">
        <f>+VLOOKUP(C123,'Anexo_GL '!$B$9:$O$1882,4,0)</f>
        <v>1113.3204200000002</v>
      </c>
      <c r="G123" s="54"/>
      <c r="H123" s="54">
        <f>+VLOOKUP(C123,'Anexo_GL '!$B$9:$O$1882,5,0)</f>
        <v>8318.1439499999997</v>
      </c>
      <c r="I123" s="54">
        <f>+VLOOKUP(C123,'Anexo_GL '!$B$9:$O$1882,6,0)</f>
        <v>9544.4805899999992</v>
      </c>
      <c r="J123" s="54">
        <f>+VLOOKUP(C123,'Anexo_GL '!$B$9:$O$1882,7,0)</f>
        <v>0</v>
      </c>
      <c r="K123" s="54"/>
      <c r="L123" s="56">
        <f>+VLOOKUP(C123,'Anexo_GL '!$B$9:$O$1882,8,0)</f>
        <v>11.6645469546709</v>
      </c>
      <c r="M123" s="54"/>
      <c r="N123" s="56" t="str">
        <f>+VLOOKUP(C123,'Anexo_GL '!$B$9:$O$1882,9,0)</f>
        <v>Si Cumple</v>
      </c>
      <c r="O123" s="54"/>
      <c r="P123" s="54">
        <f>+VLOOKUP(C123,'Anexo_GL '!$B$9:$O$1882,11,0)</f>
        <v>6541.9445900000001</v>
      </c>
      <c r="Q123" s="54">
        <f>+VLOOKUP(C123,'Anexo_GL '!$B$9:$O$1882,12,0)</f>
        <v>2644.49568</v>
      </c>
      <c r="R123" s="54">
        <f>+VLOOKUP(C123,'Anexo_GL '!$B$9:$O$1882,13,0)</f>
        <v>3897.4489099999996</v>
      </c>
      <c r="S123" s="54" t="str">
        <f>+VLOOKUP(C123,'Anexo_GL '!$B$9:$O$1882,14,0)</f>
        <v>Si Cumple</v>
      </c>
    </row>
    <row r="124" spans="1:19" x14ac:dyDescent="0.25">
      <c r="A124" s="54" t="s">
        <v>4257</v>
      </c>
      <c r="B124" s="54">
        <v>97</v>
      </c>
      <c r="C124" s="55" t="s">
        <v>694</v>
      </c>
      <c r="D124" s="55" t="s">
        <v>9</v>
      </c>
      <c r="E124" s="55" t="s">
        <v>695</v>
      </c>
      <c r="F124" s="54">
        <f>+VLOOKUP(C124,'Anexo_GL '!$B$9:$O$1882,4,0)</f>
        <v>564.37941999999998</v>
      </c>
      <c r="G124" s="54"/>
      <c r="H124" s="54">
        <f>+VLOOKUP(C124,'Anexo_GL '!$B$9:$O$1882,5,0)</f>
        <v>8109.4338374999998</v>
      </c>
      <c r="I124" s="54">
        <f>+VLOOKUP(C124,'Anexo_GL '!$B$9:$O$1882,6,0)</f>
        <v>5614.63465</v>
      </c>
      <c r="J124" s="54">
        <f>+VLOOKUP(C124,'Anexo_GL '!$B$9:$O$1882,7,0)</f>
        <v>0</v>
      </c>
      <c r="K124" s="54"/>
      <c r="L124" s="56">
        <f>+VLOOKUP(C124,'Anexo_GL '!$B$9:$O$1882,8,0)</f>
        <v>6.9595415821776836</v>
      </c>
      <c r="M124" s="54"/>
      <c r="N124" s="56" t="str">
        <f>+VLOOKUP(C124,'Anexo_GL '!$B$9:$O$1882,9,0)</f>
        <v>Si Cumple</v>
      </c>
      <c r="O124" s="54"/>
      <c r="P124" s="54">
        <f>+VLOOKUP(C124,'Anexo_GL '!$B$9:$O$1882,11,0)</f>
        <v>2828.7809999999999</v>
      </c>
      <c r="Q124" s="54">
        <f>+VLOOKUP(C124,'Anexo_GL '!$B$9:$O$1882,12,0)</f>
        <v>1892.7158900000002</v>
      </c>
      <c r="R124" s="54">
        <f>+VLOOKUP(C124,'Anexo_GL '!$B$9:$O$1882,13,0)</f>
        <v>936.06510999999989</v>
      </c>
      <c r="S124" s="54" t="str">
        <f>+VLOOKUP(C124,'Anexo_GL '!$B$9:$O$1882,14,0)</f>
        <v>Si Cumple</v>
      </c>
    </row>
    <row r="125" spans="1:19" x14ac:dyDescent="0.25">
      <c r="A125" s="54" t="s">
        <v>4258</v>
      </c>
      <c r="B125" s="54">
        <v>98</v>
      </c>
      <c r="C125" s="55" t="s">
        <v>696</v>
      </c>
      <c r="D125" s="55" t="s">
        <v>9</v>
      </c>
      <c r="E125" s="55" t="s">
        <v>697</v>
      </c>
      <c r="F125" s="54">
        <f>+VLOOKUP(C125,'Anexo_GL '!$B$9:$O$1882,4,0)</f>
        <v>141.72997999999998</v>
      </c>
      <c r="G125" s="54"/>
      <c r="H125" s="54">
        <f>+VLOOKUP(C125,'Anexo_GL '!$B$9:$O$1882,5,0)</f>
        <v>4361.4817174999998</v>
      </c>
      <c r="I125" s="54">
        <f>+VLOOKUP(C125,'Anexo_GL '!$B$9:$O$1882,6,0)</f>
        <v>6222.5614599999999</v>
      </c>
      <c r="J125" s="54">
        <f>+VLOOKUP(C125,'Anexo_GL '!$B$9:$O$1882,7,0)</f>
        <v>0</v>
      </c>
      <c r="K125" s="54"/>
      <c r="L125" s="56">
        <f>+VLOOKUP(C125,'Anexo_GL '!$B$9:$O$1882,8,0)</f>
        <v>2.2776790701236398</v>
      </c>
      <c r="M125" s="54"/>
      <c r="N125" s="56" t="str">
        <f>+VLOOKUP(C125,'Anexo_GL '!$B$9:$O$1882,9,0)</f>
        <v>Si Cumple</v>
      </c>
      <c r="O125" s="54"/>
      <c r="P125" s="54">
        <f>+VLOOKUP(C125,'Anexo_GL '!$B$9:$O$1882,11,0)</f>
        <v>2238.2072500000004</v>
      </c>
      <c r="Q125" s="54">
        <f>+VLOOKUP(C125,'Anexo_GL '!$B$9:$O$1882,12,0)</f>
        <v>869.36824000000001</v>
      </c>
      <c r="R125" s="54">
        <f>+VLOOKUP(C125,'Anexo_GL '!$B$9:$O$1882,13,0)</f>
        <v>1368.8390100000004</v>
      </c>
      <c r="S125" s="54" t="str">
        <f>+VLOOKUP(C125,'Anexo_GL '!$B$9:$O$1882,14,0)</f>
        <v>Si Cumple</v>
      </c>
    </row>
    <row r="126" spans="1:19" x14ac:dyDescent="0.25">
      <c r="A126" s="54" t="s">
        <v>4259</v>
      </c>
      <c r="B126" s="54">
        <v>99</v>
      </c>
      <c r="C126" s="55" t="s">
        <v>698</v>
      </c>
      <c r="D126" s="55" t="s">
        <v>9</v>
      </c>
      <c r="E126" s="55" t="s">
        <v>699</v>
      </c>
      <c r="F126" s="54">
        <f>+VLOOKUP(C126,'Anexo_GL '!$B$9:$O$1882,4,0)</f>
        <v>55.129089999999998</v>
      </c>
      <c r="G126" s="54"/>
      <c r="H126" s="54">
        <f>+VLOOKUP(C126,'Anexo_GL '!$B$9:$O$1882,5,0)</f>
        <v>1336.7435849999999</v>
      </c>
      <c r="I126" s="54">
        <f>+VLOOKUP(C126,'Anexo_GL '!$B$9:$O$1882,6,0)</f>
        <v>847.05501000000004</v>
      </c>
      <c r="J126" s="54">
        <f>+VLOOKUP(C126,'Anexo_GL '!$B$9:$O$1882,7,0)</f>
        <v>0</v>
      </c>
      <c r="K126" s="54"/>
      <c r="L126" s="56">
        <f>+VLOOKUP(C126,'Anexo_GL '!$B$9:$O$1882,8,0)</f>
        <v>4.1241335001431851</v>
      </c>
      <c r="M126" s="54"/>
      <c r="N126" s="56" t="str">
        <f>+VLOOKUP(C126,'Anexo_GL '!$B$9:$O$1882,9,0)</f>
        <v>Si Cumple</v>
      </c>
      <c r="O126" s="54"/>
      <c r="P126" s="54">
        <f>+VLOOKUP(C126,'Anexo_GL '!$B$9:$O$1882,11,0)</f>
        <v>809.8824800000001</v>
      </c>
      <c r="Q126" s="54">
        <f>+VLOOKUP(C126,'Anexo_GL '!$B$9:$O$1882,12,0)</f>
        <v>393.39144999999996</v>
      </c>
      <c r="R126" s="54">
        <f>+VLOOKUP(C126,'Anexo_GL '!$B$9:$O$1882,13,0)</f>
        <v>416.49103000000014</v>
      </c>
      <c r="S126" s="54" t="str">
        <f>+VLOOKUP(C126,'Anexo_GL '!$B$9:$O$1882,14,0)</f>
        <v>Si Cumple</v>
      </c>
    </row>
    <row r="127" spans="1:19" x14ac:dyDescent="0.25">
      <c r="A127" s="54" t="s">
        <v>4260</v>
      </c>
      <c r="B127" s="54">
        <v>100</v>
      </c>
      <c r="C127" s="55" t="s">
        <v>700</v>
      </c>
      <c r="D127" s="55" t="s">
        <v>9</v>
      </c>
      <c r="E127" s="55" t="s">
        <v>701</v>
      </c>
      <c r="F127" s="54">
        <f>+VLOOKUP(C127,'Anexo_GL '!$B$9:$O$1882,4,0)</f>
        <v>272.92367999999999</v>
      </c>
      <c r="G127" s="54"/>
      <c r="H127" s="54">
        <f>+VLOOKUP(C127,'Anexo_GL '!$B$9:$O$1882,5,0)</f>
        <v>3101.8442150000001</v>
      </c>
      <c r="I127" s="54">
        <f>+VLOOKUP(C127,'Anexo_GL '!$B$9:$O$1882,6,0)</f>
        <v>3467.8845799999999</v>
      </c>
      <c r="J127" s="54">
        <f>+VLOOKUP(C127,'Anexo_GL '!$B$9:$O$1882,7,0)</f>
        <v>0</v>
      </c>
      <c r="K127" s="54"/>
      <c r="L127" s="56">
        <f>+VLOOKUP(C127,'Anexo_GL '!$B$9:$O$1882,8,0)</f>
        <v>7.87003355227007</v>
      </c>
      <c r="M127" s="54"/>
      <c r="N127" s="56" t="str">
        <f>+VLOOKUP(C127,'Anexo_GL '!$B$9:$O$1882,9,0)</f>
        <v>Si Cumple</v>
      </c>
      <c r="O127" s="54"/>
      <c r="P127" s="54">
        <f>+VLOOKUP(C127,'Anexo_GL '!$B$9:$O$1882,11,0)</f>
        <v>1638.95668</v>
      </c>
      <c r="Q127" s="54">
        <f>+VLOOKUP(C127,'Anexo_GL '!$B$9:$O$1882,12,0)</f>
        <v>715.59929</v>
      </c>
      <c r="R127" s="54">
        <f>+VLOOKUP(C127,'Anexo_GL '!$B$9:$O$1882,13,0)</f>
        <v>923.3573899999999</v>
      </c>
      <c r="S127" s="54" t="str">
        <f>+VLOOKUP(C127,'Anexo_GL '!$B$9:$O$1882,14,0)</f>
        <v>Si Cumple</v>
      </c>
    </row>
    <row r="128" spans="1:19" x14ac:dyDescent="0.25">
      <c r="A128" s="54" t="s">
        <v>4261</v>
      </c>
      <c r="B128" s="54">
        <v>101</v>
      </c>
      <c r="C128" s="55" t="s">
        <v>702</v>
      </c>
      <c r="D128" s="55" t="s">
        <v>9</v>
      </c>
      <c r="E128" s="55" t="s">
        <v>703</v>
      </c>
      <c r="F128" s="54">
        <f>+VLOOKUP(C128,'Anexo_GL '!$B$9:$O$1882,4,0)</f>
        <v>118.0479</v>
      </c>
      <c r="G128" s="54"/>
      <c r="H128" s="54">
        <f>+VLOOKUP(C128,'Anexo_GL '!$B$9:$O$1882,5,0)</f>
        <v>1815.3608274999999</v>
      </c>
      <c r="I128" s="54">
        <f>+VLOOKUP(C128,'Anexo_GL '!$B$9:$O$1882,6,0)</f>
        <v>1725.5118799999998</v>
      </c>
      <c r="J128" s="54">
        <f>+VLOOKUP(C128,'Anexo_GL '!$B$9:$O$1882,7,0)</f>
        <v>0</v>
      </c>
      <c r="K128" s="54"/>
      <c r="L128" s="56">
        <f>+VLOOKUP(C128,'Anexo_GL '!$B$9:$O$1882,8,0)</f>
        <v>6.50272376773537</v>
      </c>
      <c r="M128" s="54"/>
      <c r="N128" s="56" t="str">
        <f>+VLOOKUP(C128,'Anexo_GL '!$B$9:$O$1882,9,0)</f>
        <v>Si Cumple</v>
      </c>
      <c r="O128" s="54"/>
      <c r="P128" s="54">
        <f>+VLOOKUP(C128,'Anexo_GL '!$B$9:$O$1882,11,0)</f>
        <v>910.23882999999989</v>
      </c>
      <c r="Q128" s="54">
        <f>+VLOOKUP(C128,'Anexo_GL '!$B$9:$O$1882,12,0)</f>
        <v>597.81646999999998</v>
      </c>
      <c r="R128" s="54">
        <f>+VLOOKUP(C128,'Anexo_GL '!$B$9:$O$1882,13,0)</f>
        <v>312.42235999999986</v>
      </c>
      <c r="S128" s="54" t="str">
        <f>+VLOOKUP(C128,'Anexo_GL '!$B$9:$O$1882,14,0)</f>
        <v>Si Cumple</v>
      </c>
    </row>
    <row r="129" spans="1:19" x14ac:dyDescent="0.25">
      <c r="A129" s="54" t="s">
        <v>4262</v>
      </c>
      <c r="B129" s="54">
        <v>102</v>
      </c>
      <c r="C129" s="55" t="s">
        <v>704</v>
      </c>
      <c r="D129" s="55" t="s">
        <v>9</v>
      </c>
      <c r="E129" s="55" t="s">
        <v>705</v>
      </c>
      <c r="F129" s="54">
        <f>+VLOOKUP(C129,'Anexo_GL '!$B$9:$O$1882,4,0)</f>
        <v>489.18544000000009</v>
      </c>
      <c r="G129" s="54"/>
      <c r="H129" s="54">
        <f>+VLOOKUP(C129,'Anexo_GL '!$B$9:$O$1882,5,0)</f>
        <v>6518.5644274999995</v>
      </c>
      <c r="I129" s="54">
        <f>+VLOOKUP(C129,'Anexo_GL '!$B$9:$O$1882,6,0)</f>
        <v>5047.9359199999999</v>
      </c>
      <c r="J129" s="54">
        <f>+VLOOKUP(C129,'Anexo_GL '!$B$9:$O$1882,7,0)</f>
        <v>0</v>
      </c>
      <c r="K129" s="54"/>
      <c r="L129" s="56">
        <f>+VLOOKUP(C129,'Anexo_GL '!$B$9:$O$1882,8,0)</f>
        <v>7.5044965105547412</v>
      </c>
      <c r="M129" s="54"/>
      <c r="N129" s="56" t="str">
        <f>+VLOOKUP(C129,'Anexo_GL '!$B$9:$O$1882,9,0)</f>
        <v>Si Cumple</v>
      </c>
      <c r="O129" s="54"/>
      <c r="P129" s="54">
        <f>+VLOOKUP(C129,'Anexo_GL '!$B$9:$O$1882,11,0)</f>
        <v>2653.7788500000001</v>
      </c>
      <c r="Q129" s="54">
        <f>+VLOOKUP(C129,'Anexo_GL '!$B$9:$O$1882,12,0)</f>
        <v>2070.8907899999999</v>
      </c>
      <c r="R129" s="54">
        <f>+VLOOKUP(C129,'Anexo_GL '!$B$9:$O$1882,13,0)</f>
        <v>582.88806000000011</v>
      </c>
      <c r="S129" s="54" t="str">
        <f>+VLOOKUP(C129,'Anexo_GL '!$B$9:$O$1882,14,0)</f>
        <v>Si Cumple</v>
      </c>
    </row>
    <row r="130" spans="1:19" x14ac:dyDescent="0.25">
      <c r="A130" s="54" t="s">
        <v>4263</v>
      </c>
      <c r="B130" s="54">
        <v>103</v>
      </c>
      <c r="C130" s="55" t="s">
        <v>706</v>
      </c>
      <c r="D130" s="55" t="s">
        <v>9</v>
      </c>
      <c r="E130" s="55" t="s">
        <v>707</v>
      </c>
      <c r="F130" s="54">
        <f>+VLOOKUP(C130,'Anexo_GL '!$B$9:$O$1882,4,0)</f>
        <v>89.731909999999999</v>
      </c>
      <c r="G130" s="54"/>
      <c r="H130" s="54">
        <f>+VLOOKUP(C130,'Anexo_GL '!$B$9:$O$1882,5,0)</f>
        <v>2334.3202650000007</v>
      </c>
      <c r="I130" s="54">
        <f>+VLOOKUP(C130,'Anexo_GL '!$B$9:$O$1882,6,0)</f>
        <v>1771.29178</v>
      </c>
      <c r="J130" s="54">
        <f>+VLOOKUP(C130,'Anexo_GL '!$B$9:$O$1882,7,0)</f>
        <v>0</v>
      </c>
      <c r="K130" s="54"/>
      <c r="L130" s="56">
        <f>+VLOOKUP(C130,'Anexo_GL '!$B$9:$O$1882,8,0)</f>
        <v>3.8440273747098699</v>
      </c>
      <c r="M130" s="54"/>
      <c r="N130" s="56" t="str">
        <f>+VLOOKUP(C130,'Anexo_GL '!$B$9:$O$1882,9,0)</f>
        <v>Si Cumple</v>
      </c>
      <c r="O130" s="54"/>
      <c r="P130" s="54">
        <f>+VLOOKUP(C130,'Anexo_GL '!$B$9:$O$1882,11,0)</f>
        <v>1639.4698000000001</v>
      </c>
      <c r="Q130" s="54">
        <f>+VLOOKUP(C130,'Anexo_GL '!$B$9:$O$1882,12,0)</f>
        <v>666.94889999999998</v>
      </c>
      <c r="R130" s="54">
        <f>+VLOOKUP(C130,'Anexo_GL '!$B$9:$O$1882,13,0)</f>
        <v>972.52089999999998</v>
      </c>
      <c r="S130" s="54" t="str">
        <f>+VLOOKUP(C130,'Anexo_GL '!$B$9:$O$1882,14,0)</f>
        <v>Si Cumple</v>
      </c>
    </row>
    <row r="131" spans="1:19" x14ac:dyDescent="0.25">
      <c r="A131" s="54" t="s">
        <v>4264</v>
      </c>
      <c r="B131" s="54">
        <v>104</v>
      </c>
      <c r="C131" s="55" t="s">
        <v>708</v>
      </c>
      <c r="D131" s="55" t="s">
        <v>9</v>
      </c>
      <c r="E131" s="55" t="s">
        <v>709</v>
      </c>
      <c r="F131" s="54">
        <f>+VLOOKUP(C131,'Anexo_GL '!$B$9:$O$1882,4,0)</f>
        <v>456.76573999999999</v>
      </c>
      <c r="G131" s="54"/>
      <c r="H131" s="54">
        <f>+VLOOKUP(C131,'Anexo_GL '!$B$9:$O$1882,5,0)</f>
        <v>2596.9888125000007</v>
      </c>
      <c r="I131" s="54">
        <f>+VLOOKUP(C131,'Anexo_GL '!$B$9:$O$1882,6,0)</f>
        <v>2494.0492999999997</v>
      </c>
      <c r="J131" s="54">
        <f>+VLOOKUP(C131,'Anexo_GL '!$B$9:$O$1882,7,0)</f>
        <v>0</v>
      </c>
      <c r="K131" s="54"/>
      <c r="L131" s="56">
        <f>+VLOOKUP(C131,'Anexo_GL '!$B$9:$O$1882,8,0)</f>
        <v>17.58828292988651</v>
      </c>
      <c r="M131" s="54"/>
      <c r="N131" s="56" t="str">
        <f>+VLOOKUP(C131,'Anexo_GL '!$B$9:$O$1882,9,0)</f>
        <v>Si Cumple</v>
      </c>
      <c r="O131" s="54"/>
      <c r="P131" s="54">
        <f>+VLOOKUP(C131,'Anexo_GL '!$B$9:$O$1882,11,0)</f>
        <v>1082.2214199999999</v>
      </c>
      <c r="Q131" s="54">
        <f>+VLOOKUP(C131,'Anexo_GL '!$B$9:$O$1882,12,0)</f>
        <v>796.65839000000017</v>
      </c>
      <c r="R131" s="54">
        <f>+VLOOKUP(C131,'Anexo_GL '!$B$9:$O$1882,13,0)</f>
        <v>285.5630299999998</v>
      </c>
      <c r="S131" s="54" t="str">
        <f>+VLOOKUP(C131,'Anexo_GL '!$B$9:$O$1882,14,0)</f>
        <v>Si Cumple</v>
      </c>
    </row>
    <row r="132" spans="1:19" x14ac:dyDescent="0.25">
      <c r="A132" s="54" t="s">
        <v>4265</v>
      </c>
      <c r="B132" s="54">
        <v>105</v>
      </c>
      <c r="C132" s="55" t="s">
        <v>710</v>
      </c>
      <c r="D132" s="55" t="s">
        <v>9</v>
      </c>
      <c r="E132" s="55" t="s">
        <v>711</v>
      </c>
      <c r="F132" s="54">
        <f>+VLOOKUP(C132,'Anexo_GL '!$B$9:$O$1882,4,0)</f>
        <v>120.63744</v>
      </c>
      <c r="G132" s="54"/>
      <c r="H132" s="54">
        <f>+VLOOKUP(C132,'Anexo_GL '!$B$9:$O$1882,5,0)</f>
        <v>2601.8235800000007</v>
      </c>
      <c r="I132" s="54">
        <f>+VLOOKUP(C132,'Anexo_GL '!$B$9:$O$1882,6,0)</f>
        <v>2437.54819</v>
      </c>
      <c r="J132" s="54">
        <f>+VLOOKUP(C132,'Anexo_GL '!$B$9:$O$1882,7,0)</f>
        <v>0</v>
      </c>
      <c r="K132" s="54"/>
      <c r="L132" s="56">
        <f>+VLOOKUP(C132,'Anexo_GL '!$B$9:$O$1882,8,0)</f>
        <v>4.636649499502191</v>
      </c>
      <c r="M132" s="54"/>
      <c r="N132" s="56" t="str">
        <f>+VLOOKUP(C132,'Anexo_GL '!$B$9:$O$1882,9,0)</f>
        <v>Si Cumple</v>
      </c>
      <c r="O132" s="54"/>
      <c r="P132" s="54">
        <f>+VLOOKUP(C132,'Anexo_GL '!$B$9:$O$1882,11,0)</f>
        <v>1886.0910900000001</v>
      </c>
      <c r="Q132" s="54">
        <f>+VLOOKUP(C132,'Anexo_GL '!$B$9:$O$1882,12,0)</f>
        <v>786.05880000000002</v>
      </c>
      <c r="R132" s="54">
        <f>+VLOOKUP(C132,'Anexo_GL '!$B$9:$O$1882,13,0)</f>
        <v>1100.0322900000001</v>
      </c>
      <c r="S132" s="54" t="str">
        <f>+VLOOKUP(C132,'Anexo_GL '!$B$9:$O$1882,14,0)</f>
        <v>Si Cumple</v>
      </c>
    </row>
    <row r="133" spans="1:19" x14ac:dyDescent="0.25">
      <c r="A133" s="54" t="s">
        <v>4266</v>
      </c>
      <c r="B133" s="54">
        <v>106</v>
      </c>
      <c r="C133" s="55" t="s">
        <v>712</v>
      </c>
      <c r="D133" s="55" t="s">
        <v>9</v>
      </c>
      <c r="E133" s="55" t="s">
        <v>713</v>
      </c>
      <c r="F133" s="54">
        <f>+VLOOKUP(C133,'Anexo_GL '!$B$9:$O$1882,4,0)</f>
        <v>779.16996999999992</v>
      </c>
      <c r="G133" s="54"/>
      <c r="H133" s="54">
        <f>+VLOOKUP(C133,'Anexo_GL '!$B$9:$O$1882,5,0)</f>
        <v>6323.5617049999992</v>
      </c>
      <c r="I133" s="54">
        <f>+VLOOKUP(C133,'Anexo_GL '!$B$9:$O$1882,6,0)</f>
        <v>7204.4284800000005</v>
      </c>
      <c r="J133" s="54">
        <f>+VLOOKUP(C133,'Anexo_GL '!$B$9:$O$1882,7,0)</f>
        <v>0</v>
      </c>
      <c r="K133" s="54"/>
      <c r="L133" s="56">
        <f>+VLOOKUP(C133,'Anexo_GL '!$B$9:$O$1882,8,0)</f>
        <v>10.815153098722966</v>
      </c>
      <c r="M133" s="54"/>
      <c r="N133" s="56" t="str">
        <f>+VLOOKUP(C133,'Anexo_GL '!$B$9:$O$1882,9,0)</f>
        <v>Si Cumple</v>
      </c>
      <c r="O133" s="54"/>
      <c r="P133" s="54">
        <f>+VLOOKUP(C133,'Anexo_GL '!$B$9:$O$1882,11,0)</f>
        <v>2817.1490800000001</v>
      </c>
      <c r="Q133" s="54">
        <f>+VLOOKUP(C133,'Anexo_GL '!$B$9:$O$1882,12,0)</f>
        <v>1404.1835100000001</v>
      </c>
      <c r="R133" s="54">
        <f>+VLOOKUP(C133,'Anexo_GL '!$B$9:$O$1882,13,0)</f>
        <v>1412.9655700000001</v>
      </c>
      <c r="S133" s="54" t="str">
        <f>+VLOOKUP(C133,'Anexo_GL '!$B$9:$O$1882,14,0)</f>
        <v>Si Cumple</v>
      </c>
    </row>
    <row r="134" spans="1:19" x14ac:dyDescent="0.25">
      <c r="A134" s="54" t="s">
        <v>4267</v>
      </c>
      <c r="B134" s="54">
        <v>107</v>
      </c>
      <c r="C134" s="55" t="s">
        <v>714</v>
      </c>
      <c r="D134" s="55" t="s">
        <v>9</v>
      </c>
      <c r="E134" s="55" t="s">
        <v>715</v>
      </c>
      <c r="F134" s="54">
        <f>+VLOOKUP(C134,'Anexo_GL '!$B$9:$O$1882,4,0)</f>
        <v>81.755320000000012</v>
      </c>
      <c r="G134" s="54"/>
      <c r="H134" s="54">
        <f>+VLOOKUP(C134,'Anexo_GL '!$B$9:$O$1882,5,0)</f>
        <v>1738.2036074999999</v>
      </c>
      <c r="I134" s="54">
        <f>+VLOOKUP(C134,'Anexo_GL '!$B$9:$O$1882,6,0)</f>
        <v>878.56367</v>
      </c>
      <c r="J134" s="54">
        <f>+VLOOKUP(C134,'Anexo_GL '!$B$9:$O$1882,7,0)</f>
        <v>0</v>
      </c>
      <c r="K134" s="54"/>
      <c r="L134" s="56">
        <f>+VLOOKUP(C134,'Anexo_GL '!$B$9:$O$1882,8,0)</f>
        <v>4.7034374826540573</v>
      </c>
      <c r="M134" s="54"/>
      <c r="N134" s="56" t="str">
        <f>+VLOOKUP(C134,'Anexo_GL '!$B$9:$O$1882,9,0)</f>
        <v>Si Cumple</v>
      </c>
      <c r="O134" s="54"/>
      <c r="P134" s="54">
        <f>+VLOOKUP(C134,'Anexo_GL '!$B$9:$O$1882,11,0)</f>
        <v>1123.7636499999999</v>
      </c>
      <c r="Q134" s="54">
        <f>+VLOOKUP(C134,'Anexo_GL '!$B$9:$O$1882,12,0)</f>
        <v>599.28744999999992</v>
      </c>
      <c r="R134" s="54">
        <f>+VLOOKUP(C134,'Anexo_GL '!$B$9:$O$1882,13,0)</f>
        <v>524.47619999999995</v>
      </c>
      <c r="S134" s="54" t="str">
        <f>+VLOOKUP(C134,'Anexo_GL '!$B$9:$O$1882,14,0)</f>
        <v>Si Cumple</v>
      </c>
    </row>
    <row r="135" spans="1:19" x14ac:dyDescent="0.25">
      <c r="A135" s="54" t="s">
        <v>4268</v>
      </c>
      <c r="B135" s="54">
        <v>108</v>
      </c>
      <c r="C135" s="55" t="s">
        <v>716</v>
      </c>
      <c r="D135" s="55" t="s">
        <v>9</v>
      </c>
      <c r="E135" s="55" t="s">
        <v>717</v>
      </c>
      <c r="F135" s="54">
        <f>+VLOOKUP(C135,'Anexo_GL '!$B$9:$O$1882,4,0)</f>
        <v>324.02525000000003</v>
      </c>
      <c r="G135" s="54"/>
      <c r="H135" s="54">
        <f>+VLOOKUP(C135,'Anexo_GL '!$B$9:$O$1882,5,0)</f>
        <v>7693.7924725000012</v>
      </c>
      <c r="I135" s="54">
        <f>+VLOOKUP(C135,'Anexo_GL '!$B$9:$O$1882,6,0)</f>
        <v>4714.6735600000002</v>
      </c>
      <c r="J135" s="54">
        <f>+VLOOKUP(C135,'Anexo_GL '!$B$9:$O$1882,7,0)</f>
        <v>0</v>
      </c>
      <c r="K135" s="54"/>
      <c r="L135" s="56">
        <f>+VLOOKUP(C135,'Anexo_GL '!$B$9:$O$1882,8,0)</f>
        <v>4.2115153373081835</v>
      </c>
      <c r="M135" s="54"/>
      <c r="N135" s="56" t="str">
        <f>+VLOOKUP(C135,'Anexo_GL '!$B$9:$O$1882,9,0)</f>
        <v>Si Cumple</v>
      </c>
      <c r="O135" s="54"/>
      <c r="P135" s="54">
        <f>+VLOOKUP(C135,'Anexo_GL '!$B$9:$O$1882,11,0)</f>
        <v>2462.9346299999997</v>
      </c>
      <c r="Q135" s="54">
        <f>+VLOOKUP(C135,'Anexo_GL '!$B$9:$O$1882,12,0)</f>
        <v>2177.0430899999997</v>
      </c>
      <c r="R135" s="54">
        <f>+VLOOKUP(C135,'Anexo_GL '!$B$9:$O$1882,13,0)</f>
        <v>285.89154000000002</v>
      </c>
      <c r="S135" s="54" t="str">
        <f>+VLOOKUP(C135,'Anexo_GL '!$B$9:$O$1882,14,0)</f>
        <v>Si Cumple</v>
      </c>
    </row>
    <row r="136" spans="1:19" x14ac:dyDescent="0.25">
      <c r="A136" s="54" t="s">
        <v>4269</v>
      </c>
      <c r="B136" s="54">
        <v>109</v>
      </c>
      <c r="C136" s="55" t="s">
        <v>718</v>
      </c>
      <c r="D136" s="55" t="s">
        <v>9</v>
      </c>
      <c r="E136" s="55" t="s">
        <v>719</v>
      </c>
      <c r="F136" s="54">
        <f>+VLOOKUP(C136,'Anexo_GL '!$B$9:$O$1882,4,0)</f>
        <v>730.78710999999998</v>
      </c>
      <c r="G136" s="54"/>
      <c r="H136" s="54">
        <f>+VLOOKUP(C136,'Anexo_GL '!$B$9:$O$1882,5,0)</f>
        <v>2765.0303350000004</v>
      </c>
      <c r="I136" s="54">
        <f>+VLOOKUP(C136,'Anexo_GL '!$B$9:$O$1882,6,0)</f>
        <v>2632.4465099999998</v>
      </c>
      <c r="J136" s="54">
        <f>+VLOOKUP(C136,'Anexo_GL '!$B$9:$O$1882,7,0)</f>
        <v>0</v>
      </c>
      <c r="K136" s="54"/>
      <c r="L136" s="56">
        <f>+VLOOKUP(C136,'Anexo_GL '!$B$9:$O$1882,8,0)</f>
        <v>26.429623601218101</v>
      </c>
      <c r="M136" s="54"/>
      <c r="N136" s="56" t="str">
        <f>+VLOOKUP(C136,'Anexo_GL '!$B$9:$O$1882,9,0)</f>
        <v>Si Cumple</v>
      </c>
      <c r="O136" s="54"/>
      <c r="P136" s="54">
        <f>+VLOOKUP(C136,'Anexo_GL '!$B$9:$O$1882,11,0)</f>
        <v>1090.9313499999998</v>
      </c>
      <c r="Q136" s="54">
        <f>+VLOOKUP(C136,'Anexo_GL '!$B$9:$O$1882,12,0)</f>
        <v>704.44872999999995</v>
      </c>
      <c r="R136" s="54">
        <f>+VLOOKUP(C136,'Anexo_GL '!$B$9:$O$1882,13,0)</f>
        <v>386.48261999999988</v>
      </c>
      <c r="S136" s="54" t="str">
        <f>+VLOOKUP(C136,'Anexo_GL '!$B$9:$O$1882,14,0)</f>
        <v>Si Cumple</v>
      </c>
    </row>
    <row r="137" spans="1:19" x14ac:dyDescent="0.25">
      <c r="A137" s="54" t="s">
        <v>4270</v>
      </c>
      <c r="B137" s="54">
        <v>110</v>
      </c>
      <c r="C137" s="55" t="s">
        <v>720</v>
      </c>
      <c r="D137" s="55" t="s">
        <v>9</v>
      </c>
      <c r="E137" s="55" t="s">
        <v>721</v>
      </c>
      <c r="F137" s="54">
        <f>+VLOOKUP(C137,'Anexo_GL '!$B$9:$O$1882,4,0)</f>
        <v>2073.0561600000001</v>
      </c>
      <c r="G137" s="54"/>
      <c r="H137" s="54">
        <f>+VLOOKUP(C137,'Anexo_GL '!$B$9:$O$1882,5,0)</f>
        <v>11143.925402499999</v>
      </c>
      <c r="I137" s="54">
        <f>+VLOOKUP(C137,'Anexo_GL '!$B$9:$O$1882,6,0)</f>
        <v>3534.20426</v>
      </c>
      <c r="J137" s="54">
        <f>+VLOOKUP(C137,'Anexo_GL '!$B$9:$O$1882,7,0)</f>
        <v>0</v>
      </c>
      <c r="K137" s="54"/>
      <c r="L137" s="56">
        <f>+VLOOKUP(C137,'Anexo_GL '!$B$9:$O$1882,8,0)</f>
        <v>18.602566735909196</v>
      </c>
      <c r="M137" s="54"/>
      <c r="N137" s="56" t="str">
        <f>+VLOOKUP(C137,'Anexo_GL '!$B$9:$O$1882,9,0)</f>
        <v>Si Cumple</v>
      </c>
      <c r="O137" s="54"/>
      <c r="P137" s="54">
        <f>+VLOOKUP(C137,'Anexo_GL '!$B$9:$O$1882,11,0)</f>
        <v>4357.4434800000008</v>
      </c>
      <c r="Q137" s="54">
        <f>+VLOOKUP(C137,'Anexo_GL '!$B$9:$O$1882,12,0)</f>
        <v>3033.6451299999999</v>
      </c>
      <c r="R137" s="54">
        <f>+VLOOKUP(C137,'Anexo_GL '!$B$9:$O$1882,13,0)</f>
        <v>1323.7983500000005</v>
      </c>
      <c r="S137" s="54" t="str">
        <f>+VLOOKUP(C137,'Anexo_GL '!$B$9:$O$1882,14,0)</f>
        <v>Si Cumple</v>
      </c>
    </row>
    <row r="138" spans="1:19" x14ac:dyDescent="0.25">
      <c r="A138" s="54" t="s">
        <v>4271</v>
      </c>
      <c r="B138" s="54">
        <v>111</v>
      </c>
      <c r="C138" s="55" t="s">
        <v>722</v>
      </c>
      <c r="D138" s="55" t="s">
        <v>9</v>
      </c>
      <c r="E138" s="55" t="s">
        <v>723</v>
      </c>
      <c r="F138" s="54">
        <f>+VLOOKUP(C138,'Anexo_GL '!$B$9:$O$1882,4,0)</f>
        <v>211.81460000000001</v>
      </c>
      <c r="G138" s="54"/>
      <c r="H138" s="54">
        <f>+VLOOKUP(C138,'Anexo_GL '!$B$9:$O$1882,5,0)</f>
        <v>1021.3644325000001</v>
      </c>
      <c r="I138" s="54">
        <f>+VLOOKUP(C138,'Anexo_GL '!$B$9:$O$1882,6,0)</f>
        <v>273.91318000000001</v>
      </c>
      <c r="J138" s="54">
        <f>+VLOOKUP(C138,'Anexo_GL '!$B$9:$O$1882,7,0)</f>
        <v>0</v>
      </c>
      <c r="K138" s="54"/>
      <c r="L138" s="56">
        <f>+VLOOKUP(C138,'Anexo_GL '!$B$9:$O$1882,8,0)</f>
        <v>20.738395939786162</v>
      </c>
      <c r="M138" s="54"/>
      <c r="N138" s="56" t="str">
        <f>+VLOOKUP(C138,'Anexo_GL '!$B$9:$O$1882,9,0)</f>
        <v>Si Cumple</v>
      </c>
      <c r="O138" s="54"/>
      <c r="P138" s="54">
        <f>+VLOOKUP(C138,'Anexo_GL '!$B$9:$O$1882,11,0)</f>
        <v>466.78118000000006</v>
      </c>
      <c r="Q138" s="54">
        <f>+VLOOKUP(C138,'Anexo_GL '!$B$9:$O$1882,12,0)</f>
        <v>502.01770999999997</v>
      </c>
      <c r="R138" s="54">
        <f>+VLOOKUP(C138,'Anexo_GL '!$B$9:$O$1882,13,0)</f>
        <v>-35.23652999999991</v>
      </c>
      <c r="S138" s="54" t="str">
        <f>+VLOOKUP(C138,'Anexo_GL '!$B$9:$O$1882,14,0)</f>
        <v>No Cumple</v>
      </c>
    </row>
    <row r="139" spans="1:19" x14ac:dyDescent="0.25">
      <c r="A139" s="54" t="s">
        <v>4272</v>
      </c>
      <c r="B139" s="54">
        <v>112</v>
      </c>
      <c r="C139" s="55" t="s">
        <v>724</v>
      </c>
      <c r="D139" s="55" t="s">
        <v>9</v>
      </c>
      <c r="E139" s="55" t="s">
        <v>725</v>
      </c>
      <c r="F139" s="54">
        <f>+VLOOKUP(C139,'Anexo_GL '!$B$9:$O$1882,4,0)</f>
        <v>309.9153</v>
      </c>
      <c r="G139" s="54"/>
      <c r="H139" s="54">
        <f>+VLOOKUP(C139,'Anexo_GL '!$B$9:$O$1882,5,0)</f>
        <v>4203.6907849999998</v>
      </c>
      <c r="I139" s="54">
        <f>+VLOOKUP(C139,'Anexo_GL '!$B$9:$O$1882,6,0)</f>
        <v>1760.56656</v>
      </c>
      <c r="J139" s="54">
        <f>+VLOOKUP(C139,'Anexo_GL '!$B$9:$O$1882,7,0)</f>
        <v>0</v>
      </c>
      <c r="K139" s="54"/>
      <c r="L139" s="56">
        <f>+VLOOKUP(C139,'Anexo_GL '!$B$9:$O$1882,8,0)</f>
        <v>7.3724571061665269</v>
      </c>
      <c r="M139" s="54"/>
      <c r="N139" s="56" t="str">
        <f>+VLOOKUP(C139,'Anexo_GL '!$B$9:$O$1882,9,0)</f>
        <v>Si Cumple</v>
      </c>
      <c r="O139" s="54"/>
      <c r="P139" s="54">
        <f>+VLOOKUP(C139,'Anexo_GL '!$B$9:$O$1882,11,0)</f>
        <v>1020.9919199999999</v>
      </c>
      <c r="Q139" s="54">
        <f>+VLOOKUP(C139,'Anexo_GL '!$B$9:$O$1882,12,0)</f>
        <v>1565.34817</v>
      </c>
      <c r="R139" s="54">
        <f>+VLOOKUP(C139,'Anexo_GL '!$B$9:$O$1882,13,0)</f>
        <v>-544.35625000000005</v>
      </c>
      <c r="S139" s="54" t="str">
        <f>+VLOOKUP(C139,'Anexo_GL '!$B$9:$O$1882,14,0)</f>
        <v>No Cumple</v>
      </c>
    </row>
    <row r="140" spans="1:19" x14ac:dyDescent="0.25">
      <c r="A140" s="54" t="s">
        <v>4273</v>
      </c>
      <c r="B140" s="54">
        <v>113</v>
      </c>
      <c r="C140" s="55" t="s">
        <v>726</v>
      </c>
      <c r="D140" s="55" t="s">
        <v>9</v>
      </c>
      <c r="E140" s="55" t="s">
        <v>727</v>
      </c>
      <c r="F140" s="54">
        <f>+VLOOKUP(C140,'Anexo_GL '!$B$9:$O$1882,4,0)</f>
        <v>470.68647000000004</v>
      </c>
      <c r="G140" s="54"/>
      <c r="H140" s="54">
        <f>+VLOOKUP(C140,'Anexo_GL '!$B$9:$O$1882,5,0)</f>
        <v>2942.1845025000002</v>
      </c>
      <c r="I140" s="54">
        <f>+VLOOKUP(C140,'Anexo_GL '!$B$9:$O$1882,6,0)</f>
        <v>2768.9836700000001</v>
      </c>
      <c r="J140" s="54">
        <f>+VLOOKUP(C140,'Anexo_GL '!$B$9:$O$1882,7,0)</f>
        <v>0</v>
      </c>
      <c r="K140" s="54"/>
      <c r="L140" s="56">
        <f>+VLOOKUP(C140,'Anexo_GL '!$B$9:$O$1882,8,0)</f>
        <v>15.997857020865059</v>
      </c>
      <c r="M140" s="54"/>
      <c r="N140" s="56" t="str">
        <f>+VLOOKUP(C140,'Anexo_GL '!$B$9:$O$1882,9,0)</f>
        <v>Si Cumple</v>
      </c>
      <c r="O140" s="54"/>
      <c r="P140" s="54">
        <f>+VLOOKUP(C140,'Anexo_GL '!$B$9:$O$1882,11,0)</f>
        <v>1239.00146</v>
      </c>
      <c r="Q140" s="54">
        <f>+VLOOKUP(C140,'Anexo_GL '!$B$9:$O$1882,12,0)</f>
        <v>966.29300999999998</v>
      </c>
      <c r="R140" s="54">
        <f>+VLOOKUP(C140,'Anexo_GL '!$B$9:$O$1882,13,0)</f>
        <v>272.70844999999997</v>
      </c>
      <c r="S140" s="54" t="str">
        <f>+VLOOKUP(C140,'Anexo_GL '!$B$9:$O$1882,14,0)</f>
        <v>Si Cumple</v>
      </c>
    </row>
    <row r="141" spans="1:19" x14ac:dyDescent="0.25">
      <c r="A141" s="54" t="s">
        <v>4274</v>
      </c>
      <c r="B141" s="54">
        <v>114</v>
      </c>
      <c r="C141" s="55" t="s">
        <v>728</v>
      </c>
      <c r="D141" s="55" t="s">
        <v>9</v>
      </c>
      <c r="E141" s="55" t="s">
        <v>729</v>
      </c>
      <c r="F141" s="54">
        <f>+VLOOKUP(C141,'Anexo_GL '!$B$9:$O$1882,4,0)</f>
        <v>2040.9193699999998</v>
      </c>
      <c r="G141" s="54"/>
      <c r="H141" s="54">
        <f>+VLOOKUP(C141,'Anexo_GL '!$B$9:$O$1882,5,0)</f>
        <v>3092.1841450000002</v>
      </c>
      <c r="I141" s="54">
        <f>+VLOOKUP(C141,'Anexo_GL '!$B$9:$O$1882,6,0)</f>
        <v>3270.7470899999998</v>
      </c>
      <c r="J141" s="54">
        <f>+VLOOKUP(C141,'Anexo_GL '!$B$9:$O$1882,7,0)</f>
        <v>0</v>
      </c>
      <c r="K141" s="54"/>
      <c r="L141" s="56">
        <f>+VLOOKUP(C141,'Anexo_GL '!$B$9:$O$1882,8,0)</f>
        <v>62.399180182409033</v>
      </c>
      <c r="M141" s="54"/>
      <c r="N141" s="56" t="str">
        <f>+VLOOKUP(C141,'Anexo_GL '!$B$9:$O$1882,9,0)</f>
        <v>Si Cumple</v>
      </c>
      <c r="O141" s="54"/>
      <c r="P141" s="54">
        <f>+VLOOKUP(C141,'Anexo_GL '!$B$9:$O$1882,11,0)</f>
        <v>2188.1647599999997</v>
      </c>
      <c r="Q141" s="54">
        <f>+VLOOKUP(C141,'Anexo_GL '!$B$9:$O$1882,12,0)</f>
        <v>735.14402000000007</v>
      </c>
      <c r="R141" s="54">
        <f>+VLOOKUP(C141,'Anexo_GL '!$B$9:$O$1882,13,0)</f>
        <v>1453.0207399999997</v>
      </c>
      <c r="S141" s="54" t="str">
        <f>+VLOOKUP(C141,'Anexo_GL '!$B$9:$O$1882,14,0)</f>
        <v>Si Cumple</v>
      </c>
    </row>
    <row r="142" spans="1:19" x14ac:dyDescent="0.25">
      <c r="A142" s="54" t="s">
        <v>4275</v>
      </c>
      <c r="B142" s="54">
        <v>115</v>
      </c>
      <c r="C142" s="55" t="s">
        <v>730</v>
      </c>
      <c r="D142" s="55" t="s">
        <v>9</v>
      </c>
      <c r="E142" s="55" t="s">
        <v>731</v>
      </c>
      <c r="F142" s="54">
        <f>+VLOOKUP(C142,'Anexo_GL '!$B$9:$O$1882,4,0)</f>
        <v>109.47104</v>
      </c>
      <c r="G142" s="54"/>
      <c r="H142" s="54">
        <f>+VLOOKUP(C142,'Anexo_GL '!$B$9:$O$1882,5,0)</f>
        <v>1022.1967225000002</v>
      </c>
      <c r="I142" s="54">
        <f>+VLOOKUP(C142,'Anexo_GL '!$B$9:$O$1882,6,0)</f>
        <v>268.05852000000004</v>
      </c>
      <c r="J142" s="54">
        <f>+VLOOKUP(C142,'Anexo_GL '!$B$9:$O$1882,7,0)</f>
        <v>0</v>
      </c>
      <c r="K142" s="54"/>
      <c r="L142" s="56">
        <f>+VLOOKUP(C142,'Anexo_GL '!$B$9:$O$1882,8,0)</f>
        <v>10.709390628084311</v>
      </c>
      <c r="M142" s="54"/>
      <c r="N142" s="56" t="str">
        <f>+VLOOKUP(C142,'Anexo_GL '!$B$9:$O$1882,9,0)</f>
        <v>Si Cumple</v>
      </c>
      <c r="O142" s="54"/>
      <c r="P142" s="54">
        <f>+VLOOKUP(C142,'Anexo_GL '!$B$9:$O$1882,11,0)</f>
        <v>623.02675999999997</v>
      </c>
      <c r="Q142" s="54">
        <f>+VLOOKUP(C142,'Anexo_GL '!$B$9:$O$1882,12,0)</f>
        <v>462.57447999999999</v>
      </c>
      <c r="R142" s="54">
        <f>+VLOOKUP(C142,'Anexo_GL '!$B$9:$O$1882,13,0)</f>
        <v>160.45228000000003</v>
      </c>
      <c r="S142" s="54" t="str">
        <f>+VLOOKUP(C142,'Anexo_GL '!$B$9:$O$1882,14,0)</f>
        <v>Si Cumple</v>
      </c>
    </row>
    <row r="143" spans="1:19" x14ac:dyDescent="0.25">
      <c r="A143" s="54" t="s">
        <v>4276</v>
      </c>
      <c r="B143" s="54">
        <v>116</v>
      </c>
      <c r="C143" s="55" t="s">
        <v>732</v>
      </c>
      <c r="D143" s="55" t="s">
        <v>9</v>
      </c>
      <c r="E143" s="55" t="s">
        <v>733</v>
      </c>
      <c r="F143" s="54">
        <f>+VLOOKUP(C143,'Anexo_GL '!$B$9:$O$1882,4,0)</f>
        <v>534.62550999999996</v>
      </c>
      <c r="G143" s="54"/>
      <c r="H143" s="54">
        <f>+VLOOKUP(C143,'Anexo_GL '!$B$9:$O$1882,5,0)</f>
        <v>3027.9850899999997</v>
      </c>
      <c r="I143" s="54">
        <f>+VLOOKUP(C143,'Anexo_GL '!$B$9:$O$1882,6,0)</f>
        <v>2490.5853299999999</v>
      </c>
      <c r="J143" s="54">
        <f>+VLOOKUP(C143,'Anexo_GL '!$B$9:$O$1882,7,0)</f>
        <v>0</v>
      </c>
      <c r="K143" s="54"/>
      <c r="L143" s="56">
        <f>+VLOOKUP(C143,'Anexo_GL '!$B$9:$O$1882,8,0)</f>
        <v>17.656147375547349</v>
      </c>
      <c r="M143" s="54"/>
      <c r="N143" s="56" t="str">
        <f>+VLOOKUP(C143,'Anexo_GL '!$B$9:$O$1882,9,0)</f>
        <v>Si Cumple</v>
      </c>
      <c r="O143" s="54"/>
      <c r="P143" s="54">
        <f>+VLOOKUP(C143,'Anexo_GL '!$B$9:$O$1882,11,0)</f>
        <v>2169.4721099999997</v>
      </c>
      <c r="Q143" s="54">
        <f>+VLOOKUP(C143,'Anexo_GL '!$B$9:$O$1882,12,0)</f>
        <v>865.14870999999994</v>
      </c>
      <c r="R143" s="54">
        <f>+VLOOKUP(C143,'Anexo_GL '!$B$9:$O$1882,13,0)</f>
        <v>1304.3234</v>
      </c>
      <c r="S143" s="54" t="str">
        <f>+VLOOKUP(C143,'Anexo_GL '!$B$9:$O$1882,14,0)</f>
        <v>Si Cumple</v>
      </c>
    </row>
    <row r="144" spans="1:19" x14ac:dyDescent="0.25">
      <c r="A144" s="54" t="s">
        <v>4277</v>
      </c>
      <c r="B144" s="54">
        <v>117</v>
      </c>
      <c r="C144" s="55" t="s">
        <v>734</v>
      </c>
      <c r="D144" s="55" t="s">
        <v>9</v>
      </c>
      <c r="E144" s="55" t="s">
        <v>735</v>
      </c>
      <c r="F144" s="54">
        <f>+VLOOKUP(C144,'Anexo_GL '!$B$9:$O$1882,4,0)</f>
        <v>1886.42455</v>
      </c>
      <c r="G144" s="54"/>
      <c r="H144" s="54">
        <f>+VLOOKUP(C144,'Anexo_GL '!$B$9:$O$1882,5,0)</f>
        <v>10357.566457499999</v>
      </c>
      <c r="I144" s="54">
        <f>+VLOOKUP(C144,'Anexo_GL '!$B$9:$O$1882,6,0)</f>
        <v>12149.39415</v>
      </c>
      <c r="J144" s="54">
        <f>+VLOOKUP(C144,'Anexo_GL '!$B$9:$O$1882,7,0)</f>
        <v>0</v>
      </c>
      <c r="K144" s="54"/>
      <c r="L144" s="56">
        <f>+VLOOKUP(C144,'Anexo_GL '!$B$9:$O$1882,8,0)</f>
        <v>15.526902220058439</v>
      </c>
      <c r="M144" s="54"/>
      <c r="N144" s="56" t="str">
        <f>+VLOOKUP(C144,'Anexo_GL '!$B$9:$O$1882,9,0)</f>
        <v>Si Cumple</v>
      </c>
      <c r="O144" s="54"/>
      <c r="P144" s="54">
        <f>+VLOOKUP(C144,'Anexo_GL '!$B$9:$O$1882,11,0)</f>
        <v>4431.2740599999997</v>
      </c>
      <c r="Q144" s="54">
        <f>+VLOOKUP(C144,'Anexo_GL '!$B$9:$O$1882,12,0)</f>
        <v>3001.7006000000001</v>
      </c>
      <c r="R144" s="54">
        <f>+VLOOKUP(C144,'Anexo_GL '!$B$9:$O$1882,13,0)</f>
        <v>1429.5734599999994</v>
      </c>
      <c r="S144" s="54" t="str">
        <f>+VLOOKUP(C144,'Anexo_GL '!$B$9:$O$1882,14,0)</f>
        <v>Si Cumple</v>
      </c>
    </row>
    <row r="145" spans="1:19" x14ac:dyDescent="0.25">
      <c r="A145" s="54" t="s">
        <v>4278</v>
      </c>
      <c r="B145" s="54">
        <v>118</v>
      </c>
      <c r="C145" s="55" t="s">
        <v>736</v>
      </c>
      <c r="D145" s="55" t="s">
        <v>9</v>
      </c>
      <c r="E145" s="55" t="s">
        <v>737</v>
      </c>
      <c r="F145" s="54">
        <f>+VLOOKUP(C145,'Anexo_GL '!$B$9:$O$1882,4,0)</f>
        <v>209.36788000000001</v>
      </c>
      <c r="G145" s="54"/>
      <c r="H145" s="54">
        <f>+VLOOKUP(C145,'Anexo_GL '!$B$9:$O$1882,5,0)</f>
        <v>2501.3485850000006</v>
      </c>
      <c r="I145" s="54">
        <f>+VLOOKUP(C145,'Anexo_GL '!$B$9:$O$1882,6,0)</f>
        <v>1551.8954699999999</v>
      </c>
      <c r="J145" s="54">
        <f>+VLOOKUP(C145,'Anexo_GL '!$B$9:$O$1882,7,0)</f>
        <v>0</v>
      </c>
      <c r="K145" s="54"/>
      <c r="L145" s="56">
        <f>+VLOOKUP(C145,'Anexo_GL '!$B$9:$O$1882,8,0)</f>
        <v>8.3702000295172763</v>
      </c>
      <c r="M145" s="54"/>
      <c r="N145" s="56" t="str">
        <f>+VLOOKUP(C145,'Anexo_GL '!$B$9:$O$1882,9,0)</f>
        <v>Si Cumple</v>
      </c>
      <c r="O145" s="54"/>
      <c r="P145" s="54">
        <f>+VLOOKUP(C145,'Anexo_GL '!$B$9:$O$1882,11,0)</f>
        <v>1357.1548399999999</v>
      </c>
      <c r="Q145" s="54">
        <f>+VLOOKUP(C145,'Anexo_GL '!$B$9:$O$1882,12,0)</f>
        <v>861.30399999999997</v>
      </c>
      <c r="R145" s="54">
        <f>+VLOOKUP(C145,'Anexo_GL '!$B$9:$O$1882,13,0)</f>
        <v>495.85083999999983</v>
      </c>
      <c r="S145" s="54" t="str">
        <f>+VLOOKUP(C145,'Anexo_GL '!$B$9:$O$1882,14,0)</f>
        <v>Si Cumple</v>
      </c>
    </row>
    <row r="146" spans="1:19" x14ac:dyDescent="0.25">
      <c r="A146" s="54" t="s">
        <v>4279</v>
      </c>
      <c r="B146" s="54">
        <v>119</v>
      </c>
      <c r="C146" s="55" t="s">
        <v>738</v>
      </c>
      <c r="D146" s="55" t="s">
        <v>9</v>
      </c>
      <c r="E146" s="55" t="s">
        <v>739</v>
      </c>
      <c r="F146" s="54">
        <f>+VLOOKUP(C146,'Anexo_GL '!$B$9:$O$1882,4,0)</f>
        <v>607.9005699999999</v>
      </c>
      <c r="G146" s="54"/>
      <c r="H146" s="54">
        <f>+VLOOKUP(C146,'Anexo_GL '!$B$9:$O$1882,5,0)</f>
        <v>2640.3020200000001</v>
      </c>
      <c r="I146" s="54">
        <f>+VLOOKUP(C146,'Anexo_GL '!$B$9:$O$1882,6,0)</f>
        <v>2564.7789400000001</v>
      </c>
      <c r="J146" s="54">
        <f>+VLOOKUP(C146,'Anexo_GL '!$B$9:$O$1882,7,0)</f>
        <v>0</v>
      </c>
      <c r="K146" s="54"/>
      <c r="L146" s="56">
        <f>+VLOOKUP(C146,'Anexo_GL '!$B$9:$O$1882,8,0)</f>
        <v>23.023902773062304</v>
      </c>
      <c r="M146" s="54"/>
      <c r="N146" s="56" t="str">
        <f>+VLOOKUP(C146,'Anexo_GL '!$B$9:$O$1882,9,0)</f>
        <v>Si Cumple</v>
      </c>
      <c r="O146" s="54"/>
      <c r="P146" s="54">
        <f>+VLOOKUP(C146,'Anexo_GL '!$B$9:$O$1882,11,0)</f>
        <v>903.87443000000007</v>
      </c>
      <c r="Q146" s="54">
        <f>+VLOOKUP(C146,'Anexo_GL '!$B$9:$O$1882,12,0)</f>
        <v>461.94544999999999</v>
      </c>
      <c r="R146" s="54">
        <f>+VLOOKUP(C146,'Anexo_GL '!$B$9:$O$1882,13,0)</f>
        <v>441.92898000000002</v>
      </c>
      <c r="S146" s="54" t="str">
        <f>+VLOOKUP(C146,'Anexo_GL '!$B$9:$O$1882,14,0)</f>
        <v>Si Cumple</v>
      </c>
    </row>
    <row r="147" spans="1:19" x14ac:dyDescent="0.25">
      <c r="A147" s="54" t="s">
        <v>4280</v>
      </c>
      <c r="B147" s="54">
        <v>120</v>
      </c>
      <c r="C147" s="55" t="s">
        <v>740</v>
      </c>
      <c r="D147" s="55" t="s">
        <v>9</v>
      </c>
      <c r="E147" s="55" t="s">
        <v>741</v>
      </c>
      <c r="F147" s="54">
        <f>+VLOOKUP(C147,'Anexo_GL '!$B$9:$O$1882,4,0)</f>
        <v>199.32898</v>
      </c>
      <c r="G147" s="54"/>
      <c r="H147" s="54">
        <f>+VLOOKUP(C147,'Anexo_GL '!$B$9:$O$1882,5,0)</f>
        <v>2374.6659249999998</v>
      </c>
      <c r="I147" s="54">
        <f>+VLOOKUP(C147,'Anexo_GL '!$B$9:$O$1882,6,0)</f>
        <v>1190.7447299999999</v>
      </c>
      <c r="J147" s="54">
        <f>+VLOOKUP(C147,'Anexo_GL '!$B$9:$O$1882,7,0)</f>
        <v>0</v>
      </c>
      <c r="K147" s="54"/>
      <c r="L147" s="56">
        <f>+VLOOKUP(C147,'Anexo_GL '!$B$9:$O$1882,8,0)</f>
        <v>8.3939798816121893</v>
      </c>
      <c r="M147" s="54"/>
      <c r="N147" s="56" t="str">
        <f>+VLOOKUP(C147,'Anexo_GL '!$B$9:$O$1882,9,0)</f>
        <v>Si Cumple</v>
      </c>
      <c r="O147" s="54"/>
      <c r="P147" s="54">
        <f>+VLOOKUP(C147,'Anexo_GL '!$B$9:$O$1882,11,0)</f>
        <v>618.97483</v>
      </c>
      <c r="Q147" s="54">
        <f>+VLOOKUP(C147,'Anexo_GL '!$B$9:$O$1882,12,0)</f>
        <v>642.87831999999992</v>
      </c>
      <c r="R147" s="54">
        <f>+VLOOKUP(C147,'Anexo_GL '!$B$9:$O$1882,13,0)</f>
        <v>-23.903489999999991</v>
      </c>
      <c r="S147" s="54" t="str">
        <f>+VLOOKUP(C147,'Anexo_GL '!$B$9:$O$1882,14,0)</f>
        <v>No Cumple</v>
      </c>
    </row>
    <row r="148" spans="1:19" x14ac:dyDescent="0.25">
      <c r="A148" s="54" t="s">
        <v>4281</v>
      </c>
      <c r="B148" s="54">
        <v>121</v>
      </c>
      <c r="C148" s="55" t="s">
        <v>742</v>
      </c>
      <c r="D148" s="55" t="s">
        <v>9</v>
      </c>
      <c r="E148" s="55" t="s">
        <v>743</v>
      </c>
      <c r="F148" s="54">
        <f>+VLOOKUP(C148,'Anexo_GL '!$B$9:$O$1882,4,0)</f>
        <v>256.69481999999994</v>
      </c>
      <c r="G148" s="54"/>
      <c r="H148" s="54">
        <f>+VLOOKUP(C148,'Anexo_GL '!$B$9:$O$1882,5,0)</f>
        <v>1782.8517325000003</v>
      </c>
      <c r="I148" s="54">
        <f>+VLOOKUP(C148,'Anexo_GL '!$B$9:$O$1882,6,0)</f>
        <v>1446.2040900000002</v>
      </c>
      <c r="J148" s="54">
        <f>+VLOOKUP(C148,'Anexo_GL '!$B$9:$O$1882,7,0)</f>
        <v>0</v>
      </c>
      <c r="K148" s="54"/>
      <c r="L148" s="56">
        <f>+VLOOKUP(C148,'Anexo_GL '!$B$9:$O$1882,8,0)</f>
        <v>14.397990327555179</v>
      </c>
      <c r="M148" s="54"/>
      <c r="N148" s="56" t="str">
        <f>+VLOOKUP(C148,'Anexo_GL '!$B$9:$O$1882,9,0)</f>
        <v>Si Cumple</v>
      </c>
      <c r="O148" s="54"/>
      <c r="P148" s="54">
        <f>+VLOOKUP(C148,'Anexo_GL '!$B$9:$O$1882,11,0)</f>
        <v>1006.34388</v>
      </c>
      <c r="Q148" s="54">
        <f>+VLOOKUP(C148,'Anexo_GL '!$B$9:$O$1882,12,0)</f>
        <v>509.66888</v>
      </c>
      <c r="R148" s="54">
        <f>+VLOOKUP(C148,'Anexo_GL '!$B$9:$O$1882,13,0)</f>
        <v>496.67500000000001</v>
      </c>
      <c r="S148" s="54" t="str">
        <f>+VLOOKUP(C148,'Anexo_GL '!$B$9:$O$1882,14,0)</f>
        <v>Si Cumple</v>
      </c>
    </row>
    <row r="149" spans="1:19" x14ac:dyDescent="0.25">
      <c r="A149" s="54" t="s">
        <v>4282</v>
      </c>
      <c r="B149" s="54">
        <v>122</v>
      </c>
      <c r="C149" s="55" t="s">
        <v>744</v>
      </c>
      <c r="D149" s="55" t="s">
        <v>9</v>
      </c>
      <c r="E149" s="55" t="s">
        <v>745</v>
      </c>
      <c r="F149" s="54">
        <f>+VLOOKUP(C149,'Anexo_GL '!$B$9:$O$1882,4,0)</f>
        <v>1073.4684299999999</v>
      </c>
      <c r="G149" s="54"/>
      <c r="H149" s="54">
        <f>+VLOOKUP(C149,'Anexo_GL '!$B$9:$O$1882,5,0)</f>
        <v>1792.4669099999999</v>
      </c>
      <c r="I149" s="54">
        <f>+VLOOKUP(C149,'Anexo_GL '!$B$9:$O$1882,6,0)</f>
        <v>1281.17903</v>
      </c>
      <c r="J149" s="54">
        <f>+VLOOKUP(C149,'Anexo_GL '!$B$9:$O$1882,7,0)</f>
        <v>0</v>
      </c>
      <c r="K149" s="54"/>
      <c r="L149" s="56">
        <f>+VLOOKUP(C149,'Anexo_GL '!$B$9:$O$1882,8,0)</f>
        <v>59.887768304743773</v>
      </c>
      <c r="M149" s="54"/>
      <c r="N149" s="56" t="str">
        <f>+VLOOKUP(C149,'Anexo_GL '!$B$9:$O$1882,9,0)</f>
        <v>Si Cumple</v>
      </c>
      <c r="O149" s="54"/>
      <c r="P149" s="54">
        <f>+VLOOKUP(C149,'Anexo_GL '!$B$9:$O$1882,11,0)</f>
        <v>1170.7670899999998</v>
      </c>
      <c r="Q149" s="54">
        <f>+VLOOKUP(C149,'Anexo_GL '!$B$9:$O$1882,12,0)</f>
        <v>536.65657999999996</v>
      </c>
      <c r="R149" s="54">
        <f>+VLOOKUP(C149,'Anexo_GL '!$B$9:$O$1882,13,0)</f>
        <v>634.11050999999986</v>
      </c>
      <c r="S149" s="54" t="str">
        <f>+VLOOKUP(C149,'Anexo_GL '!$B$9:$O$1882,14,0)</f>
        <v>Si Cumple</v>
      </c>
    </row>
    <row r="150" spans="1:19" x14ac:dyDescent="0.25">
      <c r="A150" s="54" t="s">
        <v>4283</v>
      </c>
      <c r="B150" s="54">
        <v>123</v>
      </c>
      <c r="C150" s="55" t="s">
        <v>746</v>
      </c>
      <c r="D150" s="55" t="s">
        <v>9</v>
      </c>
      <c r="E150" s="55" t="s">
        <v>747</v>
      </c>
      <c r="F150" s="54">
        <f>+VLOOKUP(C150,'Anexo_GL '!$B$9:$O$1882,4,0)</f>
        <v>159.07614999999998</v>
      </c>
      <c r="G150" s="54"/>
      <c r="H150" s="54">
        <f>+VLOOKUP(C150,'Anexo_GL '!$B$9:$O$1882,5,0)</f>
        <v>1660.2921275000001</v>
      </c>
      <c r="I150" s="54">
        <f>+VLOOKUP(C150,'Anexo_GL '!$B$9:$O$1882,6,0)</f>
        <v>1262.5034499999999</v>
      </c>
      <c r="J150" s="54">
        <f>+VLOOKUP(C150,'Anexo_GL '!$B$9:$O$1882,7,0)</f>
        <v>0</v>
      </c>
      <c r="K150" s="54"/>
      <c r="L150" s="56">
        <f>+VLOOKUP(C150,'Anexo_GL '!$B$9:$O$1882,8,0)</f>
        <v>9.5812144962423176</v>
      </c>
      <c r="M150" s="54"/>
      <c r="N150" s="56" t="str">
        <f>+VLOOKUP(C150,'Anexo_GL '!$B$9:$O$1882,9,0)</f>
        <v>Si Cumple</v>
      </c>
      <c r="O150" s="54"/>
      <c r="P150" s="54">
        <f>+VLOOKUP(C150,'Anexo_GL '!$B$9:$O$1882,11,0)</f>
        <v>931.85473000000002</v>
      </c>
      <c r="Q150" s="54">
        <f>+VLOOKUP(C150,'Anexo_GL '!$B$9:$O$1882,12,0)</f>
        <v>556.5400800000001</v>
      </c>
      <c r="R150" s="54">
        <f>+VLOOKUP(C150,'Anexo_GL '!$B$9:$O$1882,13,0)</f>
        <v>375.31464999999992</v>
      </c>
      <c r="S150" s="54" t="str">
        <f>+VLOOKUP(C150,'Anexo_GL '!$B$9:$O$1882,14,0)</f>
        <v>Si Cumple</v>
      </c>
    </row>
    <row r="151" spans="1:19" x14ac:dyDescent="0.25">
      <c r="A151" s="54" t="s">
        <v>4284</v>
      </c>
      <c r="B151" s="54">
        <v>124</v>
      </c>
      <c r="C151" s="55" t="s">
        <v>748</v>
      </c>
      <c r="D151" s="55" t="s">
        <v>9</v>
      </c>
      <c r="E151" s="55" t="s">
        <v>749</v>
      </c>
      <c r="F151" s="54">
        <f>+VLOOKUP(C151,'Anexo_GL '!$B$9:$O$1882,4,0)</f>
        <v>1424.7756299999999</v>
      </c>
      <c r="G151" s="54"/>
      <c r="H151" s="54">
        <f>+VLOOKUP(C151,'Anexo_GL '!$B$9:$O$1882,5,0)</f>
        <v>1900.1148525000006</v>
      </c>
      <c r="I151" s="54">
        <f>+VLOOKUP(C151,'Anexo_GL '!$B$9:$O$1882,6,0)</f>
        <v>1191.2171099999998</v>
      </c>
      <c r="J151" s="54">
        <f>+VLOOKUP(C151,'Anexo_GL '!$B$9:$O$1882,7,0)</f>
        <v>0</v>
      </c>
      <c r="K151" s="54"/>
      <c r="L151" s="56">
        <f>+VLOOKUP(C151,'Anexo_GL '!$B$9:$O$1882,8,0)</f>
        <v>74.983658389144637</v>
      </c>
      <c r="M151" s="54"/>
      <c r="N151" s="56" t="str">
        <f>+VLOOKUP(C151,'Anexo_GL '!$B$9:$O$1882,9,0)</f>
        <v>Si Cumple</v>
      </c>
      <c r="O151" s="54"/>
      <c r="P151" s="54">
        <f>+VLOOKUP(C151,'Anexo_GL '!$B$9:$O$1882,11,0)</f>
        <v>1211.3676499999999</v>
      </c>
      <c r="Q151" s="54">
        <f>+VLOOKUP(C151,'Anexo_GL '!$B$9:$O$1882,12,0)</f>
        <v>606.73275999999998</v>
      </c>
      <c r="R151" s="54">
        <f>+VLOOKUP(C151,'Anexo_GL '!$B$9:$O$1882,13,0)</f>
        <v>604.63488999999993</v>
      </c>
      <c r="S151" s="54" t="str">
        <f>+VLOOKUP(C151,'Anexo_GL '!$B$9:$O$1882,14,0)</f>
        <v>Si Cumple</v>
      </c>
    </row>
    <row r="152" spans="1:19" x14ac:dyDescent="0.25">
      <c r="A152" s="54" t="s">
        <v>4285</v>
      </c>
      <c r="B152" s="54">
        <v>125</v>
      </c>
      <c r="C152" s="55" t="s">
        <v>750</v>
      </c>
      <c r="D152" s="55" t="s">
        <v>9</v>
      </c>
      <c r="E152" s="55" t="s">
        <v>751</v>
      </c>
      <c r="F152" s="54">
        <f>+VLOOKUP(C152,'Anexo_GL '!$B$9:$O$1882,4,0)</f>
        <v>1058.8405600000001</v>
      </c>
      <c r="G152" s="54"/>
      <c r="H152" s="54">
        <f>+VLOOKUP(C152,'Anexo_GL '!$B$9:$O$1882,5,0)</f>
        <v>24551.098745000003</v>
      </c>
      <c r="I152" s="54">
        <f>+VLOOKUP(C152,'Anexo_GL '!$B$9:$O$1882,6,0)</f>
        <v>20123.036809999998</v>
      </c>
      <c r="J152" s="54">
        <f>+VLOOKUP(C152,'Anexo_GL '!$B$9:$O$1882,7,0)</f>
        <v>0</v>
      </c>
      <c r="K152" s="54"/>
      <c r="L152" s="56">
        <f>+VLOOKUP(C152,'Anexo_GL '!$B$9:$O$1882,8,0)</f>
        <v>4.312803149861633</v>
      </c>
      <c r="M152" s="54"/>
      <c r="N152" s="56" t="str">
        <f>+VLOOKUP(C152,'Anexo_GL '!$B$9:$O$1882,9,0)</f>
        <v>Si Cumple</v>
      </c>
      <c r="O152" s="54"/>
      <c r="P152" s="54">
        <f>+VLOOKUP(C152,'Anexo_GL '!$B$9:$O$1882,11,0)</f>
        <v>17893.50647</v>
      </c>
      <c r="Q152" s="54">
        <f>+VLOOKUP(C152,'Anexo_GL '!$B$9:$O$1882,12,0)</f>
        <v>9119.0397200000007</v>
      </c>
      <c r="R152" s="54">
        <f>+VLOOKUP(C152,'Anexo_GL '!$B$9:$O$1882,13,0)</f>
        <v>8774.4667499999978</v>
      </c>
      <c r="S152" s="54" t="str">
        <f>+VLOOKUP(C152,'Anexo_GL '!$B$9:$O$1882,14,0)</f>
        <v>Si Cumple</v>
      </c>
    </row>
    <row r="153" spans="1:19" x14ac:dyDescent="0.25">
      <c r="A153" s="54" t="s">
        <v>4286</v>
      </c>
      <c r="B153" s="54">
        <v>126</v>
      </c>
      <c r="C153" s="55" t="s">
        <v>752</v>
      </c>
      <c r="D153" s="55" t="s">
        <v>9</v>
      </c>
      <c r="E153" s="55" t="s">
        <v>753</v>
      </c>
      <c r="F153" s="54">
        <f>+VLOOKUP(C153,'Anexo_GL '!$B$9:$O$1882,4,0)</f>
        <v>338.56882999999999</v>
      </c>
      <c r="G153" s="54"/>
      <c r="H153" s="54">
        <f>+VLOOKUP(C153,'Anexo_GL '!$B$9:$O$1882,5,0)</f>
        <v>2772.5764725000004</v>
      </c>
      <c r="I153" s="54">
        <f>+VLOOKUP(C153,'Anexo_GL '!$B$9:$O$1882,6,0)</f>
        <v>2674.0948800000001</v>
      </c>
      <c r="J153" s="54">
        <f>+VLOOKUP(C153,'Anexo_GL '!$B$9:$O$1882,7,0)</f>
        <v>0</v>
      </c>
      <c r="K153" s="54"/>
      <c r="L153" s="56">
        <f>+VLOOKUP(C153,'Anexo_GL '!$B$9:$O$1882,8,0)</f>
        <v>12.21134325267921</v>
      </c>
      <c r="M153" s="54"/>
      <c r="N153" s="56" t="str">
        <f>+VLOOKUP(C153,'Anexo_GL '!$B$9:$O$1882,9,0)</f>
        <v>Si Cumple</v>
      </c>
      <c r="O153" s="54"/>
      <c r="P153" s="54">
        <f>+VLOOKUP(C153,'Anexo_GL '!$B$9:$O$1882,11,0)</f>
        <v>1316.4851400000002</v>
      </c>
      <c r="Q153" s="54">
        <f>+VLOOKUP(C153,'Anexo_GL '!$B$9:$O$1882,12,0)</f>
        <v>1121.25531</v>
      </c>
      <c r="R153" s="54">
        <f>+VLOOKUP(C153,'Anexo_GL '!$B$9:$O$1882,13,0)</f>
        <v>195.22983000000008</v>
      </c>
      <c r="S153" s="54" t="str">
        <f>+VLOOKUP(C153,'Anexo_GL '!$B$9:$O$1882,14,0)</f>
        <v>Si Cumple</v>
      </c>
    </row>
    <row r="154" spans="1:19" x14ac:dyDescent="0.25">
      <c r="A154" s="54" t="s">
        <v>4287</v>
      </c>
      <c r="B154" s="54">
        <v>127</v>
      </c>
      <c r="C154" s="55" t="s">
        <v>754</v>
      </c>
      <c r="D154" s="55" t="s">
        <v>9</v>
      </c>
      <c r="E154" s="55" t="s">
        <v>755</v>
      </c>
      <c r="F154" s="54">
        <f>+VLOOKUP(C154,'Anexo_GL '!$B$9:$O$1882,4,0)</f>
        <v>149.66004000000001</v>
      </c>
      <c r="G154" s="54"/>
      <c r="H154" s="54">
        <f>+VLOOKUP(C154,'Anexo_GL '!$B$9:$O$1882,5,0)</f>
        <v>2585.7726574999997</v>
      </c>
      <c r="I154" s="54">
        <f>+VLOOKUP(C154,'Anexo_GL '!$B$9:$O$1882,6,0)</f>
        <v>2105.6396299999997</v>
      </c>
      <c r="J154" s="54">
        <f>+VLOOKUP(C154,'Anexo_GL '!$B$9:$O$1882,7,0)</f>
        <v>0</v>
      </c>
      <c r="K154" s="54"/>
      <c r="L154" s="56">
        <f>+VLOOKUP(C154,'Anexo_GL '!$B$9:$O$1882,8,0)</f>
        <v>5.7878266894776313</v>
      </c>
      <c r="M154" s="54"/>
      <c r="N154" s="56" t="str">
        <f>+VLOOKUP(C154,'Anexo_GL '!$B$9:$O$1882,9,0)</f>
        <v>Si Cumple</v>
      </c>
      <c r="O154" s="54"/>
      <c r="P154" s="54">
        <f>+VLOOKUP(C154,'Anexo_GL '!$B$9:$O$1882,11,0)</f>
        <v>1879.7111599999996</v>
      </c>
      <c r="Q154" s="54">
        <f>+VLOOKUP(C154,'Anexo_GL '!$B$9:$O$1882,12,0)</f>
        <v>570.13632000000007</v>
      </c>
      <c r="R154" s="54">
        <f>+VLOOKUP(C154,'Anexo_GL '!$B$9:$O$1882,13,0)</f>
        <v>1309.5748399999995</v>
      </c>
      <c r="S154" s="54" t="str">
        <f>+VLOOKUP(C154,'Anexo_GL '!$B$9:$O$1882,14,0)</f>
        <v>Si Cumple</v>
      </c>
    </row>
    <row r="155" spans="1:19" x14ac:dyDescent="0.25">
      <c r="A155" s="54" t="s">
        <v>4288</v>
      </c>
      <c r="B155" s="54">
        <v>128</v>
      </c>
      <c r="C155" s="55" t="s">
        <v>756</v>
      </c>
      <c r="D155" s="55" t="s">
        <v>9</v>
      </c>
      <c r="E155" s="55" t="s">
        <v>757</v>
      </c>
      <c r="F155" s="54">
        <f>+VLOOKUP(C155,'Anexo_GL '!$B$9:$O$1882,4,0)</f>
        <v>49.738229999999994</v>
      </c>
      <c r="G155" s="54"/>
      <c r="H155" s="54">
        <f>+VLOOKUP(C155,'Anexo_GL '!$B$9:$O$1882,5,0)</f>
        <v>3706.5512075000001</v>
      </c>
      <c r="I155" s="54">
        <f>+VLOOKUP(C155,'Anexo_GL '!$B$9:$O$1882,6,0)</f>
        <v>3114.1535999999996</v>
      </c>
      <c r="J155" s="54">
        <f>+VLOOKUP(C155,'Anexo_GL '!$B$9:$O$1882,7,0)</f>
        <v>0</v>
      </c>
      <c r="K155" s="54"/>
      <c r="L155" s="56">
        <f>+VLOOKUP(C155,'Anexo_GL '!$B$9:$O$1882,8,0)</f>
        <v>1.3419005219557592</v>
      </c>
      <c r="M155" s="54"/>
      <c r="N155" s="56" t="str">
        <f>+VLOOKUP(C155,'Anexo_GL '!$B$9:$O$1882,9,0)</f>
        <v>Si Cumple</v>
      </c>
      <c r="O155" s="54"/>
      <c r="P155" s="54">
        <f>+VLOOKUP(C155,'Anexo_GL '!$B$9:$O$1882,11,0)</f>
        <v>2864.9578100000003</v>
      </c>
      <c r="Q155" s="54">
        <f>+VLOOKUP(C155,'Anexo_GL '!$B$9:$O$1882,12,0)</f>
        <v>1233.1111600000002</v>
      </c>
      <c r="R155" s="54">
        <f>+VLOOKUP(C155,'Anexo_GL '!$B$9:$O$1882,13,0)</f>
        <v>1631.8466500000004</v>
      </c>
      <c r="S155" s="54" t="str">
        <f>+VLOOKUP(C155,'Anexo_GL '!$B$9:$O$1882,14,0)</f>
        <v>Si Cumple</v>
      </c>
    </row>
    <row r="156" spans="1:19" x14ac:dyDescent="0.25">
      <c r="A156" s="54" t="s">
        <v>4289</v>
      </c>
      <c r="B156" s="54">
        <v>129</v>
      </c>
      <c r="C156" s="55" t="s">
        <v>758</v>
      </c>
      <c r="D156" s="55" t="s">
        <v>9</v>
      </c>
      <c r="E156" s="55" t="s">
        <v>759</v>
      </c>
      <c r="F156" s="54">
        <f>+VLOOKUP(C156,'Anexo_GL '!$B$9:$O$1882,4,0)</f>
        <v>199.02203999999998</v>
      </c>
      <c r="G156" s="54"/>
      <c r="H156" s="54">
        <f>+VLOOKUP(C156,'Anexo_GL '!$B$9:$O$1882,5,0)</f>
        <v>1771.4474825000002</v>
      </c>
      <c r="I156" s="54">
        <f>+VLOOKUP(C156,'Anexo_GL '!$B$9:$O$1882,6,0)</f>
        <v>1063.8189299999999</v>
      </c>
      <c r="J156" s="54">
        <f>+VLOOKUP(C156,'Anexo_GL '!$B$9:$O$1882,7,0)</f>
        <v>0</v>
      </c>
      <c r="K156" s="54"/>
      <c r="L156" s="56">
        <f>+VLOOKUP(C156,'Anexo_GL '!$B$9:$O$1882,8,0)</f>
        <v>11.234995220920977</v>
      </c>
      <c r="M156" s="54"/>
      <c r="N156" s="56" t="str">
        <f>+VLOOKUP(C156,'Anexo_GL '!$B$9:$O$1882,9,0)</f>
        <v>Si Cumple</v>
      </c>
      <c r="O156" s="54"/>
      <c r="P156" s="54">
        <f>+VLOOKUP(C156,'Anexo_GL '!$B$9:$O$1882,11,0)</f>
        <v>619.23748000000001</v>
      </c>
      <c r="Q156" s="54">
        <f>+VLOOKUP(C156,'Anexo_GL '!$B$9:$O$1882,12,0)</f>
        <v>581.84670999999992</v>
      </c>
      <c r="R156" s="54">
        <f>+VLOOKUP(C156,'Anexo_GL '!$B$9:$O$1882,13,0)</f>
        <v>37.390770000000018</v>
      </c>
      <c r="S156" s="54" t="str">
        <f>+VLOOKUP(C156,'Anexo_GL '!$B$9:$O$1882,14,0)</f>
        <v>Si Cumple</v>
      </c>
    </row>
    <row r="157" spans="1:19" x14ac:dyDescent="0.25">
      <c r="A157" s="54" t="s">
        <v>4290</v>
      </c>
      <c r="B157" s="54">
        <v>130</v>
      </c>
      <c r="C157" s="55" t="s">
        <v>760</v>
      </c>
      <c r="D157" s="55" t="s">
        <v>9</v>
      </c>
      <c r="E157" s="55" t="s">
        <v>761</v>
      </c>
      <c r="F157" s="54">
        <f>+VLOOKUP(C157,'Anexo_GL '!$B$9:$O$1882,4,0)</f>
        <v>976.76827999999989</v>
      </c>
      <c r="G157" s="54"/>
      <c r="H157" s="54">
        <f>+VLOOKUP(C157,'Anexo_GL '!$B$9:$O$1882,5,0)</f>
        <v>11066.769867499997</v>
      </c>
      <c r="I157" s="54">
        <f>+VLOOKUP(C157,'Anexo_GL '!$B$9:$O$1882,6,0)</f>
        <v>11904.35894</v>
      </c>
      <c r="J157" s="54">
        <f>+VLOOKUP(C157,'Anexo_GL '!$B$9:$O$1882,7,0)</f>
        <v>0</v>
      </c>
      <c r="K157" s="54"/>
      <c r="L157" s="56">
        <f>+VLOOKUP(C157,'Anexo_GL '!$B$9:$O$1882,8,0)</f>
        <v>8.2051312878171654</v>
      </c>
      <c r="M157" s="54"/>
      <c r="N157" s="56" t="str">
        <f>+VLOOKUP(C157,'Anexo_GL '!$B$9:$O$1882,9,0)</f>
        <v>Si Cumple</v>
      </c>
      <c r="O157" s="54"/>
      <c r="P157" s="54">
        <f>+VLOOKUP(C157,'Anexo_GL '!$B$9:$O$1882,11,0)</f>
        <v>9063.5319199999994</v>
      </c>
      <c r="Q157" s="54">
        <f>+VLOOKUP(C157,'Anexo_GL '!$B$9:$O$1882,12,0)</f>
        <v>3581.6890800000001</v>
      </c>
      <c r="R157" s="54">
        <f>+VLOOKUP(C157,'Anexo_GL '!$B$9:$O$1882,13,0)</f>
        <v>5481.8428400000003</v>
      </c>
      <c r="S157" s="54" t="str">
        <f>+VLOOKUP(C157,'Anexo_GL '!$B$9:$O$1882,14,0)</f>
        <v>Si Cumple</v>
      </c>
    </row>
    <row r="158" spans="1:19" x14ac:dyDescent="0.25">
      <c r="A158" s="54" t="s">
        <v>4291</v>
      </c>
      <c r="B158" s="54">
        <v>131</v>
      </c>
      <c r="C158" s="55" t="s">
        <v>762</v>
      </c>
      <c r="D158" s="55" t="s">
        <v>9</v>
      </c>
      <c r="E158" s="55" t="s">
        <v>763</v>
      </c>
      <c r="F158" s="54">
        <f>+VLOOKUP(C158,'Anexo_GL '!$B$9:$O$1882,4,0)</f>
        <v>61.012410000000003</v>
      </c>
      <c r="G158" s="54"/>
      <c r="H158" s="54">
        <f>+VLOOKUP(C158,'Anexo_GL '!$B$9:$O$1882,5,0)</f>
        <v>2210.0443475000002</v>
      </c>
      <c r="I158" s="54">
        <f>+VLOOKUP(C158,'Anexo_GL '!$B$9:$O$1882,6,0)</f>
        <v>1758.83212</v>
      </c>
      <c r="J158" s="54">
        <f>+VLOOKUP(C158,'Anexo_GL '!$B$9:$O$1882,7,0)</f>
        <v>0</v>
      </c>
      <c r="K158" s="54"/>
      <c r="L158" s="56">
        <f>+VLOOKUP(C158,'Anexo_GL '!$B$9:$O$1882,8,0)</f>
        <v>2.7606871359399272</v>
      </c>
      <c r="M158" s="54"/>
      <c r="N158" s="56" t="str">
        <f>+VLOOKUP(C158,'Anexo_GL '!$B$9:$O$1882,9,0)</f>
        <v>Si Cumple</v>
      </c>
      <c r="O158" s="54"/>
      <c r="P158" s="54">
        <f>+VLOOKUP(C158,'Anexo_GL '!$B$9:$O$1882,11,0)</f>
        <v>1537.1925700000002</v>
      </c>
      <c r="Q158" s="54">
        <f>+VLOOKUP(C158,'Anexo_GL '!$B$9:$O$1882,12,0)</f>
        <v>669.96981000000005</v>
      </c>
      <c r="R158" s="54">
        <f>+VLOOKUP(C158,'Anexo_GL '!$B$9:$O$1882,13,0)</f>
        <v>867.22275999999999</v>
      </c>
      <c r="S158" s="54" t="str">
        <f>+VLOOKUP(C158,'Anexo_GL '!$B$9:$O$1882,14,0)</f>
        <v>Si Cumple</v>
      </c>
    </row>
    <row r="159" spans="1:19" x14ac:dyDescent="0.25">
      <c r="A159" s="54" t="s">
        <v>4292</v>
      </c>
      <c r="B159" s="54">
        <v>132</v>
      </c>
      <c r="C159" s="55" t="s">
        <v>764</v>
      </c>
      <c r="D159" s="55" t="s">
        <v>9</v>
      </c>
      <c r="E159" s="55" t="s">
        <v>765</v>
      </c>
      <c r="F159" s="54">
        <f>+VLOOKUP(C159,'Anexo_GL '!$B$9:$O$1882,4,0)</f>
        <v>131.25045</v>
      </c>
      <c r="G159" s="54"/>
      <c r="H159" s="54">
        <f>+VLOOKUP(C159,'Anexo_GL '!$B$9:$O$1882,5,0)</f>
        <v>2784.3520675</v>
      </c>
      <c r="I159" s="54">
        <f>+VLOOKUP(C159,'Anexo_GL '!$B$9:$O$1882,6,0)</f>
        <v>2388.5986000000003</v>
      </c>
      <c r="J159" s="54">
        <f>+VLOOKUP(C159,'Anexo_GL '!$B$9:$O$1882,7,0)</f>
        <v>0</v>
      </c>
      <c r="K159" s="54"/>
      <c r="L159" s="56">
        <f>+VLOOKUP(C159,'Anexo_GL '!$B$9:$O$1882,8,0)</f>
        <v>4.7138596994253854</v>
      </c>
      <c r="M159" s="54"/>
      <c r="N159" s="56" t="str">
        <f>+VLOOKUP(C159,'Anexo_GL '!$B$9:$O$1882,9,0)</f>
        <v>Si Cumple</v>
      </c>
      <c r="O159" s="54"/>
      <c r="P159" s="54">
        <f>+VLOOKUP(C159,'Anexo_GL '!$B$9:$O$1882,11,0)</f>
        <v>2114.8109300000001</v>
      </c>
      <c r="Q159" s="54">
        <f>+VLOOKUP(C159,'Anexo_GL '!$B$9:$O$1882,12,0)</f>
        <v>1028.9542799999999</v>
      </c>
      <c r="R159" s="54">
        <f>+VLOOKUP(C159,'Anexo_GL '!$B$9:$O$1882,13,0)</f>
        <v>1085.8566500000004</v>
      </c>
      <c r="S159" s="54" t="str">
        <f>+VLOOKUP(C159,'Anexo_GL '!$B$9:$O$1882,14,0)</f>
        <v>Si Cumple</v>
      </c>
    </row>
    <row r="160" spans="1:19" x14ac:dyDescent="0.25">
      <c r="A160" s="54" t="s">
        <v>4293</v>
      </c>
      <c r="B160" s="54">
        <v>133</v>
      </c>
      <c r="C160" s="55" t="s">
        <v>766</v>
      </c>
      <c r="D160" s="55" t="s">
        <v>9</v>
      </c>
      <c r="E160" s="55" t="s">
        <v>767</v>
      </c>
      <c r="F160" s="54">
        <f>+VLOOKUP(C160,'Anexo_GL '!$B$9:$O$1882,4,0)</f>
        <v>200.83154999999999</v>
      </c>
      <c r="G160" s="54"/>
      <c r="H160" s="54">
        <f>+VLOOKUP(C160,'Anexo_GL '!$B$9:$O$1882,5,0)</f>
        <v>2574.1450399999994</v>
      </c>
      <c r="I160" s="54">
        <f>+VLOOKUP(C160,'Anexo_GL '!$B$9:$O$1882,6,0)</f>
        <v>2271.11483</v>
      </c>
      <c r="J160" s="54">
        <f>+VLOOKUP(C160,'Anexo_GL '!$B$9:$O$1882,7,0)</f>
        <v>0</v>
      </c>
      <c r="K160" s="54"/>
      <c r="L160" s="56">
        <f>+VLOOKUP(C160,'Anexo_GL '!$B$9:$O$1882,8,0)</f>
        <v>7.8018738990713601</v>
      </c>
      <c r="M160" s="54"/>
      <c r="N160" s="56" t="str">
        <f>+VLOOKUP(C160,'Anexo_GL '!$B$9:$O$1882,9,0)</f>
        <v>Si Cumple</v>
      </c>
      <c r="O160" s="54"/>
      <c r="P160" s="54">
        <f>+VLOOKUP(C160,'Anexo_GL '!$B$9:$O$1882,11,0)</f>
        <v>1202.4841299999998</v>
      </c>
      <c r="Q160" s="54">
        <f>+VLOOKUP(C160,'Anexo_GL '!$B$9:$O$1882,12,0)</f>
        <v>1092.5533300000002</v>
      </c>
      <c r="R160" s="54">
        <f>+VLOOKUP(C160,'Anexo_GL '!$B$9:$O$1882,13,0)</f>
        <v>109.93079999999982</v>
      </c>
      <c r="S160" s="54" t="str">
        <f>+VLOOKUP(C160,'Anexo_GL '!$B$9:$O$1882,14,0)</f>
        <v>Si Cumple</v>
      </c>
    </row>
    <row r="161" spans="1:19" x14ac:dyDescent="0.25">
      <c r="A161" s="54" t="s">
        <v>4294</v>
      </c>
      <c r="B161" s="54">
        <v>134</v>
      </c>
      <c r="C161" s="55" t="s">
        <v>768</v>
      </c>
      <c r="D161" s="55" t="s">
        <v>9</v>
      </c>
      <c r="E161" s="55" t="s">
        <v>769</v>
      </c>
      <c r="F161" s="54">
        <f>+VLOOKUP(C161,'Anexo_GL '!$B$9:$O$1882,4,0)</f>
        <v>245.50145000000001</v>
      </c>
      <c r="G161" s="54"/>
      <c r="H161" s="54">
        <f>+VLOOKUP(C161,'Anexo_GL '!$B$9:$O$1882,5,0)</f>
        <v>3695.0357000000004</v>
      </c>
      <c r="I161" s="54">
        <f>+VLOOKUP(C161,'Anexo_GL '!$B$9:$O$1882,6,0)</f>
        <v>3475.4817699999999</v>
      </c>
      <c r="J161" s="54">
        <f>+VLOOKUP(C161,'Anexo_GL '!$B$9:$O$1882,7,0)</f>
        <v>0</v>
      </c>
      <c r="K161" s="54"/>
      <c r="L161" s="56">
        <f>+VLOOKUP(C161,'Anexo_GL '!$B$9:$O$1882,8,0)</f>
        <v>6.6440887161117272</v>
      </c>
      <c r="M161" s="54"/>
      <c r="N161" s="56" t="str">
        <f>+VLOOKUP(C161,'Anexo_GL '!$B$9:$O$1882,9,0)</f>
        <v>Si Cumple</v>
      </c>
      <c r="O161" s="54"/>
      <c r="P161" s="54">
        <f>+VLOOKUP(C161,'Anexo_GL '!$B$9:$O$1882,11,0)</f>
        <v>2650.1532199999997</v>
      </c>
      <c r="Q161" s="54">
        <f>+VLOOKUP(C161,'Anexo_GL '!$B$9:$O$1882,12,0)</f>
        <v>1059.41976</v>
      </c>
      <c r="R161" s="54">
        <f>+VLOOKUP(C161,'Anexo_GL '!$B$9:$O$1882,13,0)</f>
        <v>1590.7334599999997</v>
      </c>
      <c r="S161" s="54" t="str">
        <f>+VLOOKUP(C161,'Anexo_GL '!$B$9:$O$1882,14,0)</f>
        <v>Si Cumple</v>
      </c>
    </row>
    <row r="162" spans="1:19" x14ac:dyDescent="0.25">
      <c r="A162" s="54" t="s">
        <v>4295</v>
      </c>
      <c r="B162" s="54">
        <v>135</v>
      </c>
      <c r="C162" s="55" t="s">
        <v>770</v>
      </c>
      <c r="D162" s="55" t="s">
        <v>9</v>
      </c>
      <c r="E162" s="55" t="s">
        <v>771</v>
      </c>
      <c r="F162" s="54">
        <f>+VLOOKUP(C162,'Anexo_GL '!$B$9:$O$1882,4,0)</f>
        <v>1356.4905000000001</v>
      </c>
      <c r="G162" s="54"/>
      <c r="H162" s="54">
        <f>+VLOOKUP(C162,'Anexo_GL '!$B$9:$O$1882,5,0)</f>
        <v>3230.9646624999996</v>
      </c>
      <c r="I162" s="54">
        <f>+VLOOKUP(C162,'Anexo_GL '!$B$9:$O$1882,6,0)</f>
        <v>2493.1390700000002</v>
      </c>
      <c r="J162" s="54">
        <f>+VLOOKUP(C162,'Anexo_GL '!$B$9:$O$1882,7,0)</f>
        <v>0</v>
      </c>
      <c r="K162" s="54"/>
      <c r="L162" s="56">
        <f>+VLOOKUP(C162,'Anexo_GL '!$B$9:$O$1882,8,0)</f>
        <v>41.9840710653393</v>
      </c>
      <c r="M162" s="54"/>
      <c r="N162" s="56" t="str">
        <f>+VLOOKUP(C162,'Anexo_GL '!$B$9:$O$1882,9,0)</f>
        <v>Si Cumple</v>
      </c>
      <c r="O162" s="54"/>
      <c r="P162" s="54">
        <f>+VLOOKUP(C162,'Anexo_GL '!$B$9:$O$1882,11,0)</f>
        <v>2308.5865400000002</v>
      </c>
      <c r="Q162" s="54">
        <f>+VLOOKUP(C162,'Anexo_GL '!$B$9:$O$1882,12,0)</f>
        <v>935.66756000000009</v>
      </c>
      <c r="R162" s="54">
        <f>+VLOOKUP(C162,'Anexo_GL '!$B$9:$O$1882,13,0)</f>
        <v>1372.9189799999999</v>
      </c>
      <c r="S162" s="54" t="str">
        <f>+VLOOKUP(C162,'Anexo_GL '!$B$9:$O$1882,14,0)</f>
        <v>Si Cumple</v>
      </c>
    </row>
    <row r="163" spans="1:19" x14ac:dyDescent="0.25">
      <c r="A163" s="54" t="s">
        <v>4296</v>
      </c>
      <c r="B163" s="54">
        <v>136</v>
      </c>
      <c r="C163" s="55" t="s">
        <v>772</v>
      </c>
      <c r="D163" s="55" t="s">
        <v>9</v>
      </c>
      <c r="E163" s="55" t="s">
        <v>773</v>
      </c>
      <c r="F163" s="54">
        <f>+VLOOKUP(C163,'Anexo_GL '!$B$9:$O$1882,4,0)</f>
        <v>6597.00198</v>
      </c>
      <c r="G163" s="54"/>
      <c r="H163" s="54">
        <f>+VLOOKUP(C163,'Anexo_GL '!$B$9:$O$1882,5,0)</f>
        <v>22533.550374999995</v>
      </c>
      <c r="I163" s="54">
        <f>+VLOOKUP(C163,'Anexo_GL '!$B$9:$O$1882,6,0)</f>
        <v>18123.32777</v>
      </c>
      <c r="J163" s="54">
        <f>+VLOOKUP(C163,'Anexo_GL '!$B$9:$O$1882,7,0)</f>
        <v>0</v>
      </c>
      <c r="K163" s="54"/>
      <c r="L163" s="56">
        <f>+VLOOKUP(C163,'Anexo_GL '!$B$9:$O$1882,8,0)</f>
        <v>29.276354015295741</v>
      </c>
      <c r="M163" s="54"/>
      <c r="N163" s="56" t="str">
        <f>+VLOOKUP(C163,'Anexo_GL '!$B$9:$O$1882,9,0)</f>
        <v>Si Cumple</v>
      </c>
      <c r="O163" s="54"/>
      <c r="P163" s="54">
        <f>+VLOOKUP(C163,'Anexo_GL '!$B$9:$O$1882,11,0)</f>
        <v>16274.307690000001</v>
      </c>
      <c r="Q163" s="54">
        <f>+VLOOKUP(C163,'Anexo_GL '!$B$9:$O$1882,12,0)</f>
        <v>8286.3110899999992</v>
      </c>
      <c r="R163" s="54">
        <f>+VLOOKUP(C163,'Anexo_GL '!$B$9:$O$1882,13,0)</f>
        <v>7987.9966000000013</v>
      </c>
      <c r="S163" s="54" t="str">
        <f>+VLOOKUP(C163,'Anexo_GL '!$B$9:$O$1882,14,0)</f>
        <v>Si Cumple</v>
      </c>
    </row>
    <row r="164" spans="1:19" x14ac:dyDescent="0.25">
      <c r="A164" s="54" t="s">
        <v>4297</v>
      </c>
      <c r="B164" s="54">
        <v>137</v>
      </c>
      <c r="C164" s="55" t="s">
        <v>774</v>
      </c>
      <c r="D164" s="55" t="s">
        <v>9</v>
      </c>
      <c r="E164" s="55" t="s">
        <v>775</v>
      </c>
      <c r="F164" s="54">
        <f>+VLOOKUP(C164,'Anexo_GL '!$B$9:$O$1882,4,0)</f>
        <v>212.64111000000003</v>
      </c>
      <c r="G164" s="54"/>
      <c r="H164" s="54">
        <f>+VLOOKUP(C164,'Anexo_GL '!$B$9:$O$1882,5,0)</f>
        <v>5179.9211625000007</v>
      </c>
      <c r="I164" s="54">
        <f>+VLOOKUP(C164,'Anexo_GL '!$B$9:$O$1882,6,0)</f>
        <v>4447.1383299999998</v>
      </c>
      <c r="J164" s="54">
        <f>+VLOOKUP(C164,'Anexo_GL '!$B$9:$O$1882,7,0)</f>
        <v>0</v>
      </c>
      <c r="K164" s="54"/>
      <c r="L164" s="56">
        <f>+VLOOKUP(C164,'Anexo_GL '!$B$9:$O$1882,8,0)</f>
        <v>4.1051032115973829</v>
      </c>
      <c r="M164" s="54"/>
      <c r="N164" s="56" t="str">
        <f>+VLOOKUP(C164,'Anexo_GL '!$B$9:$O$1882,9,0)</f>
        <v>Si Cumple</v>
      </c>
      <c r="O164" s="54"/>
      <c r="P164" s="54">
        <f>+VLOOKUP(C164,'Anexo_GL '!$B$9:$O$1882,11,0)</f>
        <v>3682.9497099999999</v>
      </c>
      <c r="Q164" s="54">
        <f>+VLOOKUP(C164,'Anexo_GL '!$B$9:$O$1882,12,0)</f>
        <v>1616.3798800000002</v>
      </c>
      <c r="R164" s="54">
        <f>+VLOOKUP(C164,'Anexo_GL '!$B$9:$O$1882,13,0)</f>
        <v>2066.5698299999999</v>
      </c>
      <c r="S164" s="54" t="str">
        <f>+VLOOKUP(C164,'Anexo_GL '!$B$9:$O$1882,14,0)</f>
        <v>Si Cumple</v>
      </c>
    </row>
    <row r="165" spans="1:19" x14ac:dyDescent="0.25">
      <c r="A165" s="54" t="s">
        <v>4298</v>
      </c>
      <c r="B165" s="54">
        <v>138</v>
      </c>
      <c r="C165" s="55" t="s">
        <v>776</v>
      </c>
      <c r="D165" s="55" t="s">
        <v>9</v>
      </c>
      <c r="E165" s="55" t="s">
        <v>777</v>
      </c>
      <c r="F165" s="54">
        <f>+VLOOKUP(C165,'Anexo_GL '!$B$9:$O$1882,4,0)</f>
        <v>2472.5089200000002</v>
      </c>
      <c r="G165" s="54"/>
      <c r="H165" s="54">
        <f>+VLOOKUP(C165,'Anexo_GL '!$B$9:$O$1882,5,0)</f>
        <v>8877.2869500000015</v>
      </c>
      <c r="I165" s="54">
        <f>+VLOOKUP(C165,'Anexo_GL '!$B$9:$O$1882,6,0)</f>
        <v>8889.6901799999996</v>
      </c>
      <c r="J165" s="54">
        <f>+VLOOKUP(C165,'Anexo_GL '!$B$9:$O$1882,7,0)</f>
        <v>0</v>
      </c>
      <c r="K165" s="54"/>
      <c r="L165" s="56">
        <f>+VLOOKUP(C165,'Anexo_GL '!$B$9:$O$1882,8,0)</f>
        <v>27.813218120499229</v>
      </c>
      <c r="M165" s="54"/>
      <c r="N165" s="56" t="str">
        <f>+VLOOKUP(C165,'Anexo_GL '!$B$9:$O$1882,9,0)</f>
        <v>Si Cumple</v>
      </c>
      <c r="O165" s="54"/>
      <c r="P165" s="54">
        <f>+VLOOKUP(C165,'Anexo_GL '!$B$9:$O$1882,11,0)</f>
        <v>5979.405459999999</v>
      </c>
      <c r="Q165" s="54">
        <f>+VLOOKUP(C165,'Anexo_GL '!$B$9:$O$1882,12,0)</f>
        <v>2438.1851200000001</v>
      </c>
      <c r="R165" s="54">
        <f>+VLOOKUP(C165,'Anexo_GL '!$B$9:$O$1882,13,0)</f>
        <v>3541.2203399999989</v>
      </c>
      <c r="S165" s="54" t="str">
        <f>+VLOOKUP(C165,'Anexo_GL '!$B$9:$O$1882,14,0)</f>
        <v>Si Cumple</v>
      </c>
    </row>
    <row r="166" spans="1:19" x14ac:dyDescent="0.25">
      <c r="A166" s="54" t="s">
        <v>4299</v>
      </c>
      <c r="B166" s="54">
        <v>139</v>
      </c>
      <c r="C166" s="55" t="s">
        <v>778</v>
      </c>
      <c r="D166" s="55" t="s">
        <v>9</v>
      </c>
      <c r="E166" s="55" t="s">
        <v>779</v>
      </c>
      <c r="F166" s="54">
        <f>+VLOOKUP(C166,'Anexo_GL '!$B$9:$O$1882,4,0)</f>
        <v>4283.2570600000008</v>
      </c>
      <c r="G166" s="54"/>
      <c r="H166" s="54">
        <f>+VLOOKUP(C166,'Anexo_GL '!$B$9:$O$1882,5,0)</f>
        <v>48911.327060000011</v>
      </c>
      <c r="I166" s="54">
        <f>+VLOOKUP(C166,'Anexo_GL '!$B$9:$O$1882,6,0)</f>
        <v>49016.202560000005</v>
      </c>
      <c r="J166" s="54">
        <f>+VLOOKUP(C166,'Anexo_GL '!$B$9:$O$1882,7,0)</f>
        <v>0</v>
      </c>
      <c r="K166" s="54"/>
      <c r="L166" s="56">
        <f>+VLOOKUP(C166,'Anexo_GL '!$B$9:$O$1882,8,0)</f>
        <v>8.7384514431874436</v>
      </c>
      <c r="M166" s="54"/>
      <c r="N166" s="56" t="str">
        <f>+VLOOKUP(C166,'Anexo_GL '!$B$9:$O$1882,9,0)</f>
        <v>Si Cumple</v>
      </c>
      <c r="O166" s="54"/>
      <c r="P166" s="54">
        <f>+VLOOKUP(C166,'Anexo_GL '!$B$9:$O$1882,11,0)</f>
        <v>41100.5193</v>
      </c>
      <c r="Q166" s="54">
        <f>+VLOOKUP(C166,'Anexo_GL '!$B$9:$O$1882,12,0)</f>
        <v>18153.311950000003</v>
      </c>
      <c r="R166" s="54">
        <f>+VLOOKUP(C166,'Anexo_GL '!$B$9:$O$1882,13,0)</f>
        <v>22947.207349999993</v>
      </c>
      <c r="S166" s="54" t="str">
        <f>+VLOOKUP(C166,'Anexo_GL '!$B$9:$O$1882,14,0)</f>
        <v>Si Cumple</v>
      </c>
    </row>
    <row r="167" spans="1:19" x14ac:dyDescent="0.25">
      <c r="A167" s="54" t="s">
        <v>4300</v>
      </c>
      <c r="B167" s="54">
        <v>140</v>
      </c>
      <c r="C167" s="55" t="s">
        <v>780</v>
      </c>
      <c r="D167" s="55" t="s">
        <v>9</v>
      </c>
      <c r="E167" s="55" t="s">
        <v>781</v>
      </c>
      <c r="F167" s="54">
        <f>+VLOOKUP(C167,'Anexo_GL '!$B$9:$O$1882,4,0)</f>
        <v>961.52236999999991</v>
      </c>
      <c r="G167" s="54"/>
      <c r="H167" s="54">
        <f>+VLOOKUP(C167,'Anexo_GL '!$B$9:$O$1882,5,0)</f>
        <v>7849.3738824999991</v>
      </c>
      <c r="I167" s="54">
        <f>+VLOOKUP(C167,'Anexo_GL '!$B$9:$O$1882,6,0)</f>
        <v>8518.4652199999982</v>
      </c>
      <c r="J167" s="54">
        <f>+VLOOKUP(C167,'Anexo_GL '!$B$9:$O$1882,7,0)</f>
        <v>0</v>
      </c>
      <c r="K167" s="54"/>
      <c r="L167" s="56">
        <f>+VLOOKUP(C167,'Anexo_GL '!$B$9:$O$1882,8,0)</f>
        <v>11.287507140869678</v>
      </c>
      <c r="M167" s="54"/>
      <c r="N167" s="56" t="str">
        <f>+VLOOKUP(C167,'Anexo_GL '!$B$9:$O$1882,9,0)</f>
        <v>Si Cumple</v>
      </c>
      <c r="O167" s="54"/>
      <c r="P167" s="54">
        <f>+VLOOKUP(C167,'Anexo_GL '!$B$9:$O$1882,11,0)</f>
        <v>6030.0401300000012</v>
      </c>
      <c r="Q167" s="54">
        <f>+VLOOKUP(C167,'Anexo_GL '!$B$9:$O$1882,12,0)</f>
        <v>1919.5824299999999</v>
      </c>
      <c r="R167" s="54">
        <f>+VLOOKUP(C167,'Anexo_GL '!$B$9:$O$1882,13,0)</f>
        <v>4110.4577000000008</v>
      </c>
      <c r="S167" s="54" t="str">
        <f>+VLOOKUP(C167,'Anexo_GL '!$B$9:$O$1882,14,0)</f>
        <v>Si Cumple</v>
      </c>
    </row>
    <row r="168" spans="1:19" x14ac:dyDescent="0.25">
      <c r="A168" s="54" t="s">
        <v>4301</v>
      </c>
      <c r="B168" s="54">
        <v>141</v>
      </c>
      <c r="C168" s="55" t="s">
        <v>782</v>
      </c>
      <c r="D168" s="55" t="s">
        <v>9</v>
      </c>
      <c r="E168" s="55" t="s">
        <v>783</v>
      </c>
      <c r="F168" s="54">
        <f>+VLOOKUP(C168,'Anexo_GL '!$B$9:$O$1882,4,0)</f>
        <v>600.27938000000006</v>
      </c>
      <c r="G168" s="54"/>
      <c r="H168" s="54">
        <f>+VLOOKUP(C168,'Anexo_GL '!$B$9:$O$1882,5,0)</f>
        <v>3793.8321274999998</v>
      </c>
      <c r="I168" s="54">
        <f>+VLOOKUP(C168,'Anexo_GL '!$B$9:$O$1882,6,0)</f>
        <v>3076.6917199999998</v>
      </c>
      <c r="J168" s="54">
        <f>+VLOOKUP(C168,'Anexo_GL '!$B$9:$O$1882,7,0)</f>
        <v>0</v>
      </c>
      <c r="K168" s="54"/>
      <c r="L168" s="56">
        <f>+VLOOKUP(C168,'Anexo_GL '!$B$9:$O$1882,8,0)</f>
        <v>15.822507686853363</v>
      </c>
      <c r="M168" s="54"/>
      <c r="N168" s="56" t="str">
        <f>+VLOOKUP(C168,'Anexo_GL '!$B$9:$O$1882,9,0)</f>
        <v>Si Cumple</v>
      </c>
      <c r="O168" s="54"/>
      <c r="P168" s="54">
        <f>+VLOOKUP(C168,'Anexo_GL '!$B$9:$O$1882,11,0)</f>
        <v>2032.1981900000001</v>
      </c>
      <c r="Q168" s="54">
        <f>+VLOOKUP(C168,'Anexo_GL '!$B$9:$O$1882,12,0)</f>
        <v>2200.34249</v>
      </c>
      <c r="R168" s="54">
        <f>+VLOOKUP(C168,'Anexo_GL '!$B$9:$O$1882,13,0)</f>
        <v>-168.14430000000004</v>
      </c>
      <c r="S168" s="54" t="str">
        <f>+VLOOKUP(C168,'Anexo_GL '!$B$9:$O$1882,14,0)</f>
        <v>No Cumple</v>
      </c>
    </row>
    <row r="169" spans="1:19" x14ac:dyDescent="0.25">
      <c r="A169" s="54" t="s">
        <v>4302</v>
      </c>
      <c r="B169" s="54">
        <v>142</v>
      </c>
      <c r="C169" s="55" t="s">
        <v>784</v>
      </c>
      <c r="D169" s="55" t="s">
        <v>9</v>
      </c>
      <c r="E169" s="55" t="s">
        <v>785</v>
      </c>
      <c r="F169" s="54">
        <f>+VLOOKUP(C169,'Anexo_GL '!$B$9:$O$1882,4,0)</f>
        <v>953.2433400000001</v>
      </c>
      <c r="G169" s="54"/>
      <c r="H169" s="54">
        <f>+VLOOKUP(C169,'Anexo_GL '!$B$9:$O$1882,5,0)</f>
        <v>10401.265915</v>
      </c>
      <c r="I169" s="54">
        <f>+VLOOKUP(C169,'Anexo_GL '!$B$9:$O$1882,6,0)</f>
        <v>10480.09258</v>
      </c>
      <c r="J169" s="54">
        <f>+VLOOKUP(C169,'Anexo_GL '!$B$9:$O$1882,7,0)</f>
        <v>0</v>
      </c>
      <c r="K169" s="54"/>
      <c r="L169" s="56">
        <f>+VLOOKUP(C169,'Anexo_GL '!$B$9:$O$1882,8,0)</f>
        <v>9.0957530453418958</v>
      </c>
      <c r="M169" s="54"/>
      <c r="N169" s="56" t="str">
        <f>+VLOOKUP(C169,'Anexo_GL '!$B$9:$O$1882,9,0)</f>
        <v>Si Cumple</v>
      </c>
      <c r="O169" s="54"/>
      <c r="P169" s="54">
        <f>+VLOOKUP(C169,'Anexo_GL '!$B$9:$O$1882,11,0)</f>
        <v>8079.2251999999989</v>
      </c>
      <c r="Q169" s="54">
        <f>+VLOOKUP(C169,'Anexo_GL '!$B$9:$O$1882,12,0)</f>
        <v>3299.4846100000004</v>
      </c>
      <c r="R169" s="54">
        <f>+VLOOKUP(C169,'Anexo_GL '!$B$9:$O$1882,13,0)</f>
        <v>4779.7405899999985</v>
      </c>
      <c r="S169" s="54" t="str">
        <f>+VLOOKUP(C169,'Anexo_GL '!$B$9:$O$1882,14,0)</f>
        <v>Si Cumple</v>
      </c>
    </row>
    <row r="170" spans="1:19" x14ac:dyDescent="0.25">
      <c r="A170" s="54" t="s">
        <v>4303</v>
      </c>
      <c r="B170" s="54">
        <v>143</v>
      </c>
      <c r="C170" s="55" t="s">
        <v>786</v>
      </c>
      <c r="D170" s="55" t="s">
        <v>9</v>
      </c>
      <c r="E170" s="55" t="s">
        <v>787</v>
      </c>
      <c r="F170" s="54">
        <f>+VLOOKUP(C170,'Anexo_GL '!$B$9:$O$1882,4,0)</f>
        <v>157.60478000000001</v>
      </c>
      <c r="G170" s="54"/>
      <c r="H170" s="54">
        <f>+VLOOKUP(C170,'Anexo_GL '!$B$9:$O$1882,5,0)</f>
        <v>5815.7910199999978</v>
      </c>
      <c r="I170" s="54">
        <f>+VLOOKUP(C170,'Anexo_GL '!$B$9:$O$1882,6,0)</f>
        <v>1544.70975</v>
      </c>
      <c r="J170" s="54">
        <f>+VLOOKUP(C170,'Anexo_GL '!$B$9:$O$1882,7,0)</f>
        <v>0</v>
      </c>
      <c r="K170" s="54"/>
      <c r="L170" s="56">
        <f>+VLOOKUP(C170,'Anexo_GL '!$B$9:$O$1882,8,0)</f>
        <v>2.70994572291217</v>
      </c>
      <c r="M170" s="54"/>
      <c r="N170" s="56" t="str">
        <f>+VLOOKUP(C170,'Anexo_GL '!$B$9:$O$1882,9,0)</f>
        <v>Si Cumple</v>
      </c>
      <c r="O170" s="54"/>
      <c r="P170" s="54">
        <f>+VLOOKUP(C170,'Anexo_GL '!$B$9:$O$1882,11,0)</f>
        <v>2174.2693899999995</v>
      </c>
      <c r="Q170" s="54">
        <f>+VLOOKUP(C170,'Anexo_GL '!$B$9:$O$1882,12,0)</f>
        <v>1530.1511499999999</v>
      </c>
      <c r="R170" s="54">
        <f>+VLOOKUP(C170,'Anexo_GL '!$B$9:$O$1882,13,0)</f>
        <v>644.11823999999979</v>
      </c>
      <c r="S170" s="54" t="str">
        <f>+VLOOKUP(C170,'Anexo_GL '!$B$9:$O$1882,14,0)</f>
        <v>Si Cumple</v>
      </c>
    </row>
    <row r="171" spans="1:19" x14ac:dyDescent="0.25">
      <c r="A171" s="54" t="s">
        <v>4304</v>
      </c>
      <c r="B171" s="54">
        <v>144</v>
      </c>
      <c r="C171" s="55" t="s">
        <v>788</v>
      </c>
      <c r="D171" s="55" t="s">
        <v>9</v>
      </c>
      <c r="E171" s="55" t="s">
        <v>789</v>
      </c>
      <c r="F171" s="54">
        <f>+VLOOKUP(C171,'Anexo_GL '!$B$9:$O$1882,4,0)</f>
        <v>132.36085999999997</v>
      </c>
      <c r="G171" s="54"/>
      <c r="H171" s="54">
        <f>+VLOOKUP(C171,'Anexo_GL '!$B$9:$O$1882,5,0)</f>
        <v>1110.553805</v>
      </c>
      <c r="I171" s="54">
        <f>+VLOOKUP(C171,'Anexo_GL '!$B$9:$O$1882,6,0)</f>
        <v>370.11465000000004</v>
      </c>
      <c r="J171" s="54">
        <f>+VLOOKUP(C171,'Anexo_GL '!$B$9:$O$1882,7,0)</f>
        <v>0</v>
      </c>
      <c r="K171" s="54"/>
      <c r="L171" s="56">
        <f>+VLOOKUP(C171,'Anexo_GL '!$B$9:$O$1882,8,0)</f>
        <v>11.918455405229105</v>
      </c>
      <c r="M171" s="54"/>
      <c r="N171" s="56" t="str">
        <f>+VLOOKUP(C171,'Anexo_GL '!$B$9:$O$1882,9,0)</f>
        <v>Si Cumple</v>
      </c>
      <c r="O171" s="54"/>
      <c r="P171" s="54">
        <f>+VLOOKUP(C171,'Anexo_GL '!$B$9:$O$1882,11,0)</f>
        <v>495.45006000000001</v>
      </c>
      <c r="Q171" s="54">
        <f>+VLOOKUP(C171,'Anexo_GL '!$B$9:$O$1882,12,0)</f>
        <v>507.05106000000001</v>
      </c>
      <c r="R171" s="54">
        <f>+VLOOKUP(C171,'Anexo_GL '!$B$9:$O$1882,13,0)</f>
        <v>-11.601000000000001</v>
      </c>
      <c r="S171" s="54" t="str">
        <f>+VLOOKUP(C171,'Anexo_GL '!$B$9:$O$1882,14,0)</f>
        <v>No Cumple</v>
      </c>
    </row>
    <row r="172" spans="1:19" x14ac:dyDescent="0.25">
      <c r="A172" s="54" t="s">
        <v>4305</v>
      </c>
      <c r="B172" s="54">
        <v>145</v>
      </c>
      <c r="C172" s="55" t="s">
        <v>790</v>
      </c>
      <c r="D172" s="55" t="s">
        <v>9</v>
      </c>
      <c r="E172" s="55" t="s">
        <v>791</v>
      </c>
      <c r="F172" s="54">
        <f>+VLOOKUP(C172,'Anexo_GL '!$B$9:$O$1882,4,0)</f>
        <v>58.117539999999991</v>
      </c>
      <c r="G172" s="54"/>
      <c r="H172" s="54">
        <f>+VLOOKUP(C172,'Anexo_GL '!$B$9:$O$1882,5,0)</f>
        <v>1513.3454649999996</v>
      </c>
      <c r="I172" s="54">
        <f>+VLOOKUP(C172,'Anexo_GL '!$B$9:$O$1882,6,0)</f>
        <v>768.29507999999998</v>
      </c>
      <c r="J172" s="54">
        <f>+VLOOKUP(C172,'Anexo_GL '!$B$9:$O$1882,7,0)</f>
        <v>0</v>
      </c>
      <c r="K172" s="54"/>
      <c r="L172" s="56">
        <f>+VLOOKUP(C172,'Anexo_GL '!$B$9:$O$1882,8,0)</f>
        <v>3.8403352931711474</v>
      </c>
      <c r="M172" s="54"/>
      <c r="N172" s="56" t="str">
        <f>+VLOOKUP(C172,'Anexo_GL '!$B$9:$O$1882,9,0)</f>
        <v>Si Cumple</v>
      </c>
      <c r="O172" s="54"/>
      <c r="P172" s="54">
        <f>+VLOOKUP(C172,'Anexo_GL '!$B$9:$O$1882,11,0)</f>
        <v>988.36180000000002</v>
      </c>
      <c r="Q172" s="54">
        <f>+VLOOKUP(C172,'Anexo_GL '!$B$9:$O$1882,12,0)</f>
        <v>575.89557000000002</v>
      </c>
      <c r="R172" s="54">
        <f>+VLOOKUP(C172,'Anexo_GL '!$B$9:$O$1882,13,0)</f>
        <v>412.46623</v>
      </c>
      <c r="S172" s="54" t="str">
        <f>+VLOOKUP(C172,'Anexo_GL '!$B$9:$O$1882,14,0)</f>
        <v>Si Cumple</v>
      </c>
    </row>
    <row r="173" spans="1:19" x14ac:dyDescent="0.25">
      <c r="A173" s="54" t="s">
        <v>4306</v>
      </c>
      <c r="B173" s="54">
        <v>146</v>
      </c>
      <c r="C173" s="55" t="s">
        <v>792</v>
      </c>
      <c r="D173" s="55" t="s">
        <v>9</v>
      </c>
      <c r="E173" s="55" t="s">
        <v>793</v>
      </c>
      <c r="F173" s="54">
        <f>+VLOOKUP(C173,'Anexo_GL '!$B$9:$O$1882,4,0)</f>
        <v>92.192139999999995</v>
      </c>
      <c r="G173" s="54"/>
      <c r="H173" s="54">
        <f>+VLOOKUP(C173,'Anexo_GL '!$B$9:$O$1882,5,0)</f>
        <v>4487.4794549999997</v>
      </c>
      <c r="I173" s="54">
        <f>+VLOOKUP(C173,'Anexo_GL '!$B$9:$O$1882,6,0)</f>
        <v>4479.6357500000004</v>
      </c>
      <c r="J173" s="54">
        <f>+VLOOKUP(C173,'Anexo_GL '!$B$9:$O$1882,7,0)</f>
        <v>0</v>
      </c>
      <c r="K173" s="54"/>
      <c r="L173" s="56">
        <f>+VLOOKUP(C173,'Anexo_GL '!$B$9:$O$1882,8,0)</f>
        <v>2.0544303528181835</v>
      </c>
      <c r="M173" s="54"/>
      <c r="N173" s="56" t="str">
        <f>+VLOOKUP(C173,'Anexo_GL '!$B$9:$O$1882,9,0)</f>
        <v>Si Cumple</v>
      </c>
      <c r="O173" s="54"/>
      <c r="P173" s="54">
        <f>+VLOOKUP(C173,'Anexo_GL '!$B$9:$O$1882,11,0)</f>
        <v>1532.1745700000001</v>
      </c>
      <c r="Q173" s="54">
        <f>+VLOOKUP(C173,'Anexo_GL '!$B$9:$O$1882,12,0)</f>
        <v>893.42011000000014</v>
      </c>
      <c r="R173" s="54">
        <f>+VLOOKUP(C173,'Anexo_GL '!$B$9:$O$1882,13,0)</f>
        <v>638.75445999999999</v>
      </c>
      <c r="S173" s="54" t="str">
        <f>+VLOOKUP(C173,'Anexo_GL '!$B$9:$O$1882,14,0)</f>
        <v>Si Cumple</v>
      </c>
    </row>
    <row r="174" spans="1:19" x14ac:dyDescent="0.25">
      <c r="A174" s="54" t="s">
        <v>4307</v>
      </c>
      <c r="B174" s="54">
        <v>147</v>
      </c>
      <c r="C174" s="55" t="s">
        <v>794</v>
      </c>
      <c r="D174" s="55" t="s">
        <v>9</v>
      </c>
      <c r="E174" s="55" t="s">
        <v>795</v>
      </c>
      <c r="F174" s="54">
        <f>+VLOOKUP(C174,'Anexo_GL '!$B$9:$O$1882,4,0)</f>
        <v>556.33738999999991</v>
      </c>
      <c r="G174" s="54"/>
      <c r="H174" s="54">
        <f>+VLOOKUP(C174,'Anexo_GL '!$B$9:$O$1882,5,0)</f>
        <v>1727.0532925000002</v>
      </c>
      <c r="I174" s="54">
        <f>+VLOOKUP(C174,'Anexo_GL '!$B$9:$O$1882,6,0)</f>
        <v>1245.1418200000001</v>
      </c>
      <c r="J174" s="54">
        <f>+VLOOKUP(C174,'Anexo_GL '!$B$9:$O$1882,7,0)</f>
        <v>0</v>
      </c>
      <c r="K174" s="54"/>
      <c r="L174" s="56">
        <f>+VLOOKUP(C174,'Anexo_GL '!$B$9:$O$1882,8,0)</f>
        <v>32.21309917974056</v>
      </c>
      <c r="M174" s="54"/>
      <c r="N174" s="56" t="str">
        <f>+VLOOKUP(C174,'Anexo_GL '!$B$9:$O$1882,9,0)</f>
        <v>Si Cumple</v>
      </c>
      <c r="O174" s="54"/>
      <c r="P174" s="54">
        <f>+VLOOKUP(C174,'Anexo_GL '!$B$9:$O$1882,11,0)</f>
        <v>754.0551999999999</v>
      </c>
      <c r="Q174" s="54">
        <f>+VLOOKUP(C174,'Anexo_GL '!$B$9:$O$1882,12,0)</f>
        <v>632.89748999999995</v>
      </c>
      <c r="R174" s="54">
        <f>+VLOOKUP(C174,'Anexo_GL '!$B$9:$O$1882,13,0)</f>
        <v>121.15770999999997</v>
      </c>
      <c r="S174" s="54" t="str">
        <f>+VLOOKUP(C174,'Anexo_GL '!$B$9:$O$1882,14,0)</f>
        <v>Si Cumple</v>
      </c>
    </row>
    <row r="175" spans="1:19" x14ac:dyDescent="0.25">
      <c r="A175" s="54" t="s">
        <v>4308</v>
      </c>
      <c r="B175" s="54">
        <v>148</v>
      </c>
      <c r="C175" s="55" t="s">
        <v>796</v>
      </c>
      <c r="D175" s="55" t="s">
        <v>9</v>
      </c>
      <c r="E175" s="55" t="s">
        <v>797</v>
      </c>
      <c r="F175" s="54">
        <f>+VLOOKUP(C175,'Anexo_GL '!$B$9:$O$1882,4,0)</f>
        <v>51.564409999999995</v>
      </c>
      <c r="G175" s="54"/>
      <c r="H175" s="54">
        <f>+VLOOKUP(C175,'Anexo_GL '!$B$9:$O$1882,5,0)</f>
        <v>1356.7103500000001</v>
      </c>
      <c r="I175" s="54">
        <f>+VLOOKUP(C175,'Anexo_GL '!$B$9:$O$1882,6,0)</f>
        <v>787.67336</v>
      </c>
      <c r="J175" s="54">
        <f>+VLOOKUP(C175,'Anexo_GL '!$B$9:$O$1882,7,0)</f>
        <v>0</v>
      </c>
      <c r="K175" s="54"/>
      <c r="L175" s="56">
        <f>+VLOOKUP(C175,'Anexo_GL '!$B$9:$O$1882,8,0)</f>
        <v>3.8006940833023051</v>
      </c>
      <c r="M175" s="54"/>
      <c r="N175" s="56" t="str">
        <f>+VLOOKUP(C175,'Anexo_GL '!$B$9:$O$1882,9,0)</f>
        <v>Si Cumple</v>
      </c>
      <c r="O175" s="54"/>
      <c r="P175" s="54">
        <f>+VLOOKUP(C175,'Anexo_GL '!$B$9:$O$1882,11,0)</f>
        <v>989.66878000000008</v>
      </c>
      <c r="Q175" s="54">
        <f>+VLOOKUP(C175,'Anexo_GL '!$B$9:$O$1882,12,0)</f>
        <v>536.06660999999997</v>
      </c>
      <c r="R175" s="54">
        <f>+VLOOKUP(C175,'Anexo_GL '!$B$9:$O$1882,13,0)</f>
        <v>453.60217000000006</v>
      </c>
      <c r="S175" s="54" t="str">
        <f>+VLOOKUP(C175,'Anexo_GL '!$B$9:$O$1882,14,0)</f>
        <v>Si Cumple</v>
      </c>
    </row>
    <row r="176" spans="1:19" x14ac:dyDescent="0.25">
      <c r="A176" s="54" t="s">
        <v>4309</v>
      </c>
      <c r="B176" s="54">
        <v>149</v>
      </c>
      <c r="C176" s="55" t="s">
        <v>798</v>
      </c>
      <c r="D176" s="55" t="s">
        <v>9</v>
      </c>
      <c r="E176" s="55" t="s">
        <v>799</v>
      </c>
      <c r="F176" s="54">
        <f>+VLOOKUP(C176,'Anexo_GL '!$B$9:$O$1882,4,0)</f>
        <v>116.40276</v>
      </c>
      <c r="G176" s="54"/>
      <c r="H176" s="54">
        <f>+VLOOKUP(C176,'Anexo_GL '!$B$9:$O$1882,5,0)</f>
        <v>1307.2181575</v>
      </c>
      <c r="I176" s="54">
        <f>+VLOOKUP(C176,'Anexo_GL '!$B$9:$O$1882,6,0)</f>
        <v>594.26834999999994</v>
      </c>
      <c r="J176" s="54">
        <f>+VLOOKUP(C176,'Anexo_GL '!$B$9:$O$1882,7,0)</f>
        <v>0</v>
      </c>
      <c r="K176" s="54"/>
      <c r="L176" s="56">
        <f>+VLOOKUP(C176,'Anexo_GL '!$B$9:$O$1882,8,0)</f>
        <v>8.9046162136100833</v>
      </c>
      <c r="M176" s="54"/>
      <c r="N176" s="56" t="str">
        <f>+VLOOKUP(C176,'Anexo_GL '!$B$9:$O$1882,9,0)</f>
        <v>Si Cumple</v>
      </c>
      <c r="O176" s="54"/>
      <c r="P176" s="54">
        <f>+VLOOKUP(C176,'Anexo_GL '!$B$9:$O$1882,11,0)</f>
        <v>648.46599000000003</v>
      </c>
      <c r="Q176" s="54">
        <f>+VLOOKUP(C176,'Anexo_GL '!$B$9:$O$1882,12,0)</f>
        <v>597.64456000000007</v>
      </c>
      <c r="R176" s="54">
        <f>+VLOOKUP(C176,'Anexo_GL '!$B$9:$O$1882,13,0)</f>
        <v>50.821429999999935</v>
      </c>
      <c r="S176" s="54" t="str">
        <f>+VLOOKUP(C176,'Anexo_GL '!$B$9:$O$1882,14,0)</f>
        <v>Si Cumple</v>
      </c>
    </row>
    <row r="177" spans="1:19" x14ac:dyDescent="0.25">
      <c r="A177" s="54" t="s">
        <v>4310</v>
      </c>
      <c r="B177" s="54">
        <v>150</v>
      </c>
      <c r="C177" s="55" t="s">
        <v>800</v>
      </c>
      <c r="D177" s="55" t="s">
        <v>9</v>
      </c>
      <c r="E177" s="55" t="s">
        <v>801</v>
      </c>
      <c r="F177" s="54">
        <f>+VLOOKUP(C177,'Anexo_GL '!$B$9:$O$1882,4,0)</f>
        <v>2570.3606599999998</v>
      </c>
      <c r="G177" s="54"/>
      <c r="H177" s="54">
        <f>+VLOOKUP(C177,'Anexo_GL '!$B$9:$O$1882,5,0)</f>
        <v>66856.46822499999</v>
      </c>
      <c r="I177" s="54">
        <f>+VLOOKUP(C177,'Anexo_GL '!$B$9:$O$1882,6,0)</f>
        <v>83439.720849999998</v>
      </c>
      <c r="J177" s="54">
        <f>+VLOOKUP(C177,'Anexo_GL '!$B$9:$O$1882,7,0)</f>
        <v>0</v>
      </c>
      <c r="K177" s="54"/>
      <c r="L177" s="56">
        <f>+VLOOKUP(C177,'Anexo_GL '!$B$9:$O$1882,8,0)</f>
        <v>3.0805000709682981</v>
      </c>
      <c r="M177" s="54"/>
      <c r="N177" s="56" t="str">
        <f>+VLOOKUP(C177,'Anexo_GL '!$B$9:$O$1882,9,0)</f>
        <v>Si Cumple</v>
      </c>
      <c r="O177" s="54"/>
      <c r="P177" s="54">
        <f>+VLOOKUP(C177,'Anexo_GL '!$B$9:$O$1882,11,0)</f>
        <v>49902.806969999998</v>
      </c>
      <c r="Q177" s="54">
        <f>+VLOOKUP(C177,'Anexo_GL '!$B$9:$O$1882,12,0)</f>
        <v>12811.408649999999</v>
      </c>
      <c r="R177" s="54">
        <f>+VLOOKUP(C177,'Anexo_GL '!$B$9:$O$1882,13,0)</f>
        <v>37091.39832</v>
      </c>
      <c r="S177" s="54" t="str">
        <f>+VLOOKUP(C177,'Anexo_GL '!$B$9:$O$1882,14,0)</f>
        <v>Si Cumple</v>
      </c>
    </row>
    <row r="178" spans="1:19" x14ac:dyDescent="0.25">
      <c r="A178" s="54" t="s">
        <v>4311</v>
      </c>
      <c r="B178" s="54">
        <v>151</v>
      </c>
      <c r="C178" s="55" t="s">
        <v>802</v>
      </c>
      <c r="D178" s="55" t="s">
        <v>9</v>
      </c>
      <c r="E178" s="55" t="s">
        <v>803</v>
      </c>
      <c r="F178" s="54">
        <f>+VLOOKUP(C178,'Anexo_GL '!$B$9:$O$1882,4,0)</f>
        <v>512.73063999999999</v>
      </c>
      <c r="G178" s="54"/>
      <c r="H178" s="54">
        <f>+VLOOKUP(C178,'Anexo_GL '!$B$9:$O$1882,5,0)</f>
        <v>11372.377055000001</v>
      </c>
      <c r="I178" s="54">
        <f>+VLOOKUP(C178,'Anexo_GL '!$B$9:$O$1882,6,0)</f>
        <v>17574.843000000001</v>
      </c>
      <c r="J178" s="54">
        <f>+VLOOKUP(C178,'Anexo_GL '!$B$9:$O$1882,7,0)</f>
        <v>0</v>
      </c>
      <c r="K178" s="54"/>
      <c r="L178" s="56">
        <f>+VLOOKUP(C178,'Anexo_GL '!$B$9:$O$1882,8,0)</f>
        <v>2.9174123490036297</v>
      </c>
      <c r="M178" s="54"/>
      <c r="N178" s="56" t="str">
        <f>+VLOOKUP(C178,'Anexo_GL '!$B$9:$O$1882,9,0)</f>
        <v>Si Cumple</v>
      </c>
      <c r="O178" s="54"/>
      <c r="P178" s="54">
        <f>+VLOOKUP(C178,'Anexo_GL '!$B$9:$O$1882,11,0)</f>
        <v>4246.5053900000003</v>
      </c>
      <c r="Q178" s="54">
        <f>+VLOOKUP(C178,'Anexo_GL '!$B$9:$O$1882,12,0)</f>
        <v>2222.3899500000002</v>
      </c>
      <c r="R178" s="54">
        <f>+VLOOKUP(C178,'Anexo_GL '!$B$9:$O$1882,13,0)</f>
        <v>2024.1154400000005</v>
      </c>
      <c r="S178" s="54" t="str">
        <f>+VLOOKUP(C178,'Anexo_GL '!$B$9:$O$1882,14,0)</f>
        <v>Si Cumple</v>
      </c>
    </row>
    <row r="179" spans="1:19" x14ac:dyDescent="0.25">
      <c r="A179" s="54" t="s">
        <v>4312</v>
      </c>
      <c r="B179" s="54">
        <v>152</v>
      </c>
      <c r="C179" s="55" t="s">
        <v>804</v>
      </c>
      <c r="D179" s="55" t="s">
        <v>9</v>
      </c>
      <c r="E179" s="55" t="s">
        <v>805</v>
      </c>
      <c r="F179" s="54">
        <f>+VLOOKUP(C179,'Anexo_GL '!$B$9:$O$1882,4,0)</f>
        <v>1239.9552800000001</v>
      </c>
      <c r="G179" s="54"/>
      <c r="H179" s="54">
        <f>+VLOOKUP(C179,'Anexo_GL '!$B$9:$O$1882,5,0)</f>
        <v>31002.133752500005</v>
      </c>
      <c r="I179" s="54">
        <f>+VLOOKUP(C179,'Anexo_GL '!$B$9:$O$1882,6,0)</f>
        <v>44379.508299999994</v>
      </c>
      <c r="J179" s="54">
        <f>+VLOOKUP(C179,'Anexo_GL '!$B$9:$O$1882,7,0)</f>
        <v>0</v>
      </c>
      <c r="K179" s="54"/>
      <c r="L179" s="56">
        <f>+VLOOKUP(C179,'Anexo_GL '!$B$9:$O$1882,8,0)</f>
        <v>2.7939815637840226</v>
      </c>
      <c r="M179" s="54"/>
      <c r="N179" s="56" t="str">
        <f>+VLOOKUP(C179,'Anexo_GL '!$B$9:$O$1882,9,0)</f>
        <v>Si Cumple</v>
      </c>
      <c r="O179" s="54"/>
      <c r="P179" s="54">
        <f>+VLOOKUP(C179,'Anexo_GL '!$B$9:$O$1882,11,0)</f>
        <v>23863.536670000001</v>
      </c>
      <c r="Q179" s="54">
        <f>+VLOOKUP(C179,'Anexo_GL '!$B$9:$O$1882,12,0)</f>
        <v>4383.1203499999992</v>
      </c>
      <c r="R179" s="54">
        <f>+VLOOKUP(C179,'Anexo_GL '!$B$9:$O$1882,13,0)</f>
        <v>19480.41632</v>
      </c>
      <c r="S179" s="54" t="str">
        <f>+VLOOKUP(C179,'Anexo_GL '!$B$9:$O$1882,14,0)</f>
        <v>Si Cumple</v>
      </c>
    </row>
    <row r="180" spans="1:19" x14ac:dyDescent="0.25">
      <c r="A180" s="54" t="s">
        <v>4313</v>
      </c>
      <c r="B180" s="54">
        <v>153</v>
      </c>
      <c r="C180" s="55" t="s">
        <v>806</v>
      </c>
      <c r="D180" s="55" t="s">
        <v>9</v>
      </c>
      <c r="E180" s="55" t="s">
        <v>807</v>
      </c>
      <c r="F180" s="54">
        <f>+VLOOKUP(C180,'Anexo_GL '!$B$9:$O$1882,4,0)</f>
        <v>17253.076249999998</v>
      </c>
      <c r="G180" s="54"/>
      <c r="H180" s="54">
        <f>+VLOOKUP(C180,'Anexo_GL '!$B$9:$O$1882,5,0)</f>
        <v>92631.676417499999</v>
      </c>
      <c r="I180" s="54">
        <f>+VLOOKUP(C180,'Anexo_GL '!$B$9:$O$1882,6,0)</f>
        <v>132357.32657</v>
      </c>
      <c r="J180" s="54">
        <f>+VLOOKUP(C180,'Anexo_GL '!$B$9:$O$1882,7,0)</f>
        <v>0</v>
      </c>
      <c r="K180" s="54"/>
      <c r="L180" s="56">
        <f>+VLOOKUP(C180,'Anexo_GL '!$B$9:$O$1882,8,0)</f>
        <v>13.035225700841988</v>
      </c>
      <c r="M180" s="54"/>
      <c r="N180" s="56" t="str">
        <f>+VLOOKUP(C180,'Anexo_GL '!$B$9:$O$1882,9,0)</f>
        <v>Si Cumple</v>
      </c>
      <c r="O180" s="54"/>
      <c r="P180" s="54">
        <f>+VLOOKUP(C180,'Anexo_GL '!$B$9:$O$1882,11,0)</f>
        <v>72428.591990000015</v>
      </c>
      <c r="Q180" s="54">
        <f>+VLOOKUP(C180,'Anexo_GL '!$B$9:$O$1882,12,0)</f>
        <v>12379.60132</v>
      </c>
      <c r="R180" s="54">
        <f>+VLOOKUP(C180,'Anexo_GL '!$B$9:$O$1882,13,0)</f>
        <v>60048.990670000007</v>
      </c>
      <c r="S180" s="54" t="str">
        <f>+VLOOKUP(C180,'Anexo_GL '!$B$9:$O$1882,14,0)</f>
        <v>Si Cumple</v>
      </c>
    </row>
    <row r="181" spans="1:19" x14ac:dyDescent="0.25">
      <c r="A181" s="54" t="s">
        <v>4314</v>
      </c>
      <c r="B181" s="54">
        <v>154</v>
      </c>
      <c r="C181" s="55" t="s">
        <v>808</v>
      </c>
      <c r="D181" s="55" t="s">
        <v>9</v>
      </c>
      <c r="E181" s="55" t="s">
        <v>809</v>
      </c>
      <c r="F181" s="54">
        <f>+VLOOKUP(C181,'Anexo_GL '!$B$9:$O$1882,4,0)</f>
        <v>830.03428000000008</v>
      </c>
      <c r="G181" s="54"/>
      <c r="H181" s="54">
        <f>+VLOOKUP(C181,'Anexo_GL '!$B$9:$O$1882,5,0)</f>
        <v>23385.504447500007</v>
      </c>
      <c r="I181" s="54">
        <f>+VLOOKUP(C181,'Anexo_GL '!$B$9:$O$1882,6,0)</f>
        <v>32332.901380000003</v>
      </c>
      <c r="J181" s="54">
        <f>+VLOOKUP(C181,'Anexo_GL '!$B$9:$O$1882,7,0)</f>
        <v>0</v>
      </c>
      <c r="K181" s="54"/>
      <c r="L181" s="56">
        <f>+VLOOKUP(C181,'Anexo_GL '!$B$9:$O$1882,8,0)</f>
        <v>2.567150625441335</v>
      </c>
      <c r="M181" s="54"/>
      <c r="N181" s="56" t="str">
        <f>+VLOOKUP(C181,'Anexo_GL '!$B$9:$O$1882,9,0)</f>
        <v>Si Cumple</v>
      </c>
      <c r="O181" s="54"/>
      <c r="P181" s="54">
        <f>+VLOOKUP(C181,'Anexo_GL '!$B$9:$O$1882,11,0)</f>
        <v>17525.600779999997</v>
      </c>
      <c r="Q181" s="54">
        <f>+VLOOKUP(C181,'Anexo_GL '!$B$9:$O$1882,12,0)</f>
        <v>3695.5103799999997</v>
      </c>
      <c r="R181" s="54">
        <f>+VLOOKUP(C181,'Anexo_GL '!$B$9:$O$1882,13,0)</f>
        <v>13830.090399999999</v>
      </c>
      <c r="S181" s="54" t="str">
        <f>+VLOOKUP(C181,'Anexo_GL '!$B$9:$O$1882,14,0)</f>
        <v>Si Cumple</v>
      </c>
    </row>
    <row r="182" spans="1:19" x14ac:dyDescent="0.25">
      <c r="A182" s="54" t="s">
        <v>4315</v>
      </c>
      <c r="B182" s="54">
        <v>155</v>
      </c>
      <c r="C182" s="55" t="s">
        <v>810</v>
      </c>
      <c r="D182" s="55" t="s">
        <v>9</v>
      </c>
      <c r="E182" s="55" t="s">
        <v>811</v>
      </c>
      <c r="F182" s="54">
        <f>+VLOOKUP(C182,'Anexo_GL '!$B$9:$O$1882,4,0)</f>
        <v>112.45536</v>
      </c>
      <c r="G182" s="54"/>
      <c r="H182" s="54">
        <f>+VLOOKUP(C182,'Anexo_GL '!$B$9:$O$1882,5,0)</f>
        <v>7367.1509825000012</v>
      </c>
      <c r="I182" s="54">
        <f>+VLOOKUP(C182,'Anexo_GL '!$B$9:$O$1882,6,0)</f>
        <v>10819.631579999999</v>
      </c>
      <c r="J182" s="54">
        <f>+VLOOKUP(C182,'Anexo_GL '!$B$9:$O$1882,7,0)</f>
        <v>0</v>
      </c>
      <c r="K182" s="54"/>
      <c r="L182" s="56">
        <f>+VLOOKUP(C182,'Anexo_GL '!$B$9:$O$1882,8,0)</f>
        <v>1.0393640408964833</v>
      </c>
      <c r="M182" s="54"/>
      <c r="N182" s="56" t="str">
        <f>+VLOOKUP(C182,'Anexo_GL '!$B$9:$O$1882,9,0)</f>
        <v>Si Cumple</v>
      </c>
      <c r="O182" s="54"/>
      <c r="P182" s="54">
        <f>+VLOOKUP(C182,'Anexo_GL '!$B$9:$O$1882,11,0)</f>
        <v>2976.1928199999998</v>
      </c>
      <c r="Q182" s="54">
        <f>+VLOOKUP(C182,'Anexo_GL '!$B$9:$O$1882,12,0)</f>
        <v>924.83186000000012</v>
      </c>
      <c r="R182" s="54">
        <f>+VLOOKUP(C182,'Anexo_GL '!$B$9:$O$1882,13,0)</f>
        <v>2051.3609599999995</v>
      </c>
      <c r="S182" s="54" t="str">
        <f>+VLOOKUP(C182,'Anexo_GL '!$B$9:$O$1882,14,0)</f>
        <v>Si Cumple</v>
      </c>
    </row>
    <row r="183" spans="1:19" x14ac:dyDescent="0.25">
      <c r="A183" s="54" t="s">
        <v>4316</v>
      </c>
      <c r="B183" s="54">
        <v>156</v>
      </c>
      <c r="C183" s="55" t="s">
        <v>812</v>
      </c>
      <c r="D183" s="55" t="s">
        <v>9</v>
      </c>
      <c r="E183" s="55" t="s">
        <v>813</v>
      </c>
      <c r="F183" s="54">
        <f>+VLOOKUP(C183,'Anexo_GL '!$B$9:$O$1882,4,0)</f>
        <v>3629.9576199999997</v>
      </c>
      <c r="G183" s="54"/>
      <c r="H183" s="54">
        <f>+VLOOKUP(C183,'Anexo_GL '!$B$9:$O$1882,5,0)</f>
        <v>30092.783557500006</v>
      </c>
      <c r="I183" s="54">
        <f>+VLOOKUP(C183,'Anexo_GL '!$B$9:$O$1882,6,0)</f>
        <v>43576.385280000002</v>
      </c>
      <c r="J183" s="54">
        <f>+VLOOKUP(C183,'Anexo_GL '!$B$9:$O$1882,7,0)</f>
        <v>0</v>
      </c>
      <c r="K183" s="54"/>
      <c r="L183" s="56">
        <f>+VLOOKUP(C183,'Anexo_GL '!$B$9:$O$1882,8,0)</f>
        <v>8.3301026385637833</v>
      </c>
      <c r="M183" s="54"/>
      <c r="N183" s="56" t="str">
        <f>+VLOOKUP(C183,'Anexo_GL '!$B$9:$O$1882,9,0)</f>
        <v>Si Cumple</v>
      </c>
      <c r="O183" s="54"/>
      <c r="P183" s="54">
        <f>+VLOOKUP(C183,'Anexo_GL '!$B$9:$O$1882,11,0)</f>
        <v>23842.586299999999</v>
      </c>
      <c r="Q183" s="54">
        <f>+VLOOKUP(C183,'Anexo_GL '!$B$9:$O$1882,12,0)</f>
        <v>4960.6962000000003</v>
      </c>
      <c r="R183" s="54">
        <f>+VLOOKUP(C183,'Anexo_GL '!$B$9:$O$1882,13,0)</f>
        <v>18881.890100000001</v>
      </c>
      <c r="S183" s="54" t="str">
        <f>+VLOOKUP(C183,'Anexo_GL '!$B$9:$O$1882,14,0)</f>
        <v>Si Cumple</v>
      </c>
    </row>
    <row r="184" spans="1:19" x14ac:dyDescent="0.25">
      <c r="A184" s="54" t="s">
        <v>4317</v>
      </c>
      <c r="B184" s="54">
        <v>157</v>
      </c>
      <c r="C184" s="55" t="s">
        <v>814</v>
      </c>
      <c r="D184" s="55" t="s">
        <v>9</v>
      </c>
      <c r="E184" s="55" t="s">
        <v>815</v>
      </c>
      <c r="F184" s="54">
        <f>+VLOOKUP(C184,'Anexo_GL '!$B$9:$O$1882,4,0)</f>
        <v>485.63686000000001</v>
      </c>
      <c r="G184" s="54"/>
      <c r="H184" s="54">
        <f>+VLOOKUP(C184,'Anexo_GL '!$B$9:$O$1882,5,0)</f>
        <v>19842.787585000002</v>
      </c>
      <c r="I184" s="54">
        <f>+VLOOKUP(C184,'Anexo_GL '!$B$9:$O$1882,6,0)</f>
        <v>30057.367109999999</v>
      </c>
      <c r="J184" s="54">
        <f>+VLOOKUP(C184,'Anexo_GL '!$B$9:$O$1882,7,0)</f>
        <v>0</v>
      </c>
      <c r="K184" s="54"/>
      <c r="L184" s="56">
        <f>+VLOOKUP(C184,'Anexo_GL '!$B$9:$O$1882,8,0)</f>
        <v>1.6156999321421937</v>
      </c>
      <c r="M184" s="54"/>
      <c r="N184" s="56" t="str">
        <f>+VLOOKUP(C184,'Anexo_GL '!$B$9:$O$1882,9,0)</f>
        <v>Si Cumple</v>
      </c>
      <c r="O184" s="54"/>
      <c r="P184" s="54">
        <f>+VLOOKUP(C184,'Anexo_GL '!$B$9:$O$1882,11,0)</f>
        <v>7219.7653699999992</v>
      </c>
      <c r="Q184" s="54">
        <f>+VLOOKUP(C184,'Anexo_GL '!$B$9:$O$1882,12,0)</f>
        <v>2790.2787000000003</v>
      </c>
      <c r="R184" s="54">
        <f>+VLOOKUP(C184,'Anexo_GL '!$B$9:$O$1882,13,0)</f>
        <v>4429.4866699999993</v>
      </c>
      <c r="S184" s="54" t="str">
        <f>+VLOOKUP(C184,'Anexo_GL '!$B$9:$O$1882,14,0)</f>
        <v>Si Cumple</v>
      </c>
    </row>
    <row r="185" spans="1:19" x14ac:dyDescent="0.25">
      <c r="A185" s="54" t="s">
        <v>4318</v>
      </c>
      <c r="B185" s="54">
        <v>158</v>
      </c>
      <c r="C185" s="55" t="s">
        <v>816</v>
      </c>
      <c r="D185" s="55" t="s">
        <v>9</v>
      </c>
      <c r="E185" s="55" t="s">
        <v>817</v>
      </c>
      <c r="F185" s="54">
        <f>+VLOOKUP(C185,'Anexo_GL '!$B$9:$O$1882,4,0)</f>
        <v>1020.62342</v>
      </c>
      <c r="G185" s="54"/>
      <c r="H185" s="54">
        <f>+VLOOKUP(C185,'Anexo_GL '!$B$9:$O$1882,5,0)</f>
        <v>10177.068177500001</v>
      </c>
      <c r="I185" s="54">
        <f>+VLOOKUP(C185,'Anexo_GL '!$B$9:$O$1882,6,0)</f>
        <v>13275.7819</v>
      </c>
      <c r="J185" s="54">
        <f>+VLOOKUP(C185,'Anexo_GL '!$B$9:$O$1882,7,0)</f>
        <v>0</v>
      </c>
      <c r="K185" s="54"/>
      <c r="L185" s="56">
        <f>+VLOOKUP(C185,'Anexo_GL '!$B$9:$O$1882,8,0)</f>
        <v>7.6878591987113012</v>
      </c>
      <c r="M185" s="54"/>
      <c r="N185" s="56" t="str">
        <f>+VLOOKUP(C185,'Anexo_GL '!$B$9:$O$1882,9,0)</f>
        <v>Si Cumple</v>
      </c>
      <c r="O185" s="54"/>
      <c r="P185" s="54">
        <f>+VLOOKUP(C185,'Anexo_GL '!$B$9:$O$1882,11,0)</f>
        <v>7403.9473699999999</v>
      </c>
      <c r="Q185" s="54">
        <f>+VLOOKUP(C185,'Anexo_GL '!$B$9:$O$1882,12,0)</f>
        <v>1670.7473900000002</v>
      </c>
      <c r="R185" s="54">
        <f>+VLOOKUP(C185,'Anexo_GL '!$B$9:$O$1882,13,0)</f>
        <v>5733.1999800000003</v>
      </c>
      <c r="S185" s="54" t="str">
        <f>+VLOOKUP(C185,'Anexo_GL '!$B$9:$O$1882,14,0)</f>
        <v>Si Cumple</v>
      </c>
    </row>
    <row r="186" spans="1:19" x14ac:dyDescent="0.25">
      <c r="A186" s="54" t="s">
        <v>4319</v>
      </c>
      <c r="B186" s="54">
        <v>159</v>
      </c>
      <c r="C186" s="55" t="s">
        <v>818</v>
      </c>
      <c r="D186" s="55" t="s">
        <v>9</v>
      </c>
      <c r="E186" s="55" t="s">
        <v>819</v>
      </c>
      <c r="F186" s="54">
        <f>+VLOOKUP(C186,'Anexo_GL '!$B$9:$O$1882,4,0)</f>
        <v>99.842100000000002</v>
      </c>
      <c r="G186" s="54"/>
      <c r="H186" s="54">
        <f>+VLOOKUP(C186,'Anexo_GL '!$B$9:$O$1882,5,0)</f>
        <v>10297.968107500003</v>
      </c>
      <c r="I186" s="54">
        <f>+VLOOKUP(C186,'Anexo_GL '!$B$9:$O$1882,6,0)</f>
        <v>15338.73179</v>
      </c>
      <c r="J186" s="54">
        <f>+VLOOKUP(C186,'Anexo_GL '!$B$9:$O$1882,7,0)</f>
        <v>0</v>
      </c>
      <c r="K186" s="54"/>
      <c r="L186" s="56">
        <f>+VLOOKUP(C186,'Anexo_GL '!$B$9:$O$1882,8,0)</f>
        <v>0.65091496068202659</v>
      </c>
      <c r="M186" s="54"/>
      <c r="N186" s="56" t="str">
        <f>+VLOOKUP(C186,'Anexo_GL '!$B$9:$O$1882,9,0)</f>
        <v>Si Cumple</v>
      </c>
      <c r="O186" s="54"/>
      <c r="P186" s="54">
        <f>+VLOOKUP(C186,'Anexo_GL '!$B$9:$O$1882,11,0)</f>
        <v>3905.9112599999999</v>
      </c>
      <c r="Q186" s="54">
        <f>+VLOOKUP(C186,'Anexo_GL '!$B$9:$O$1882,12,0)</f>
        <v>1620.9008999999999</v>
      </c>
      <c r="R186" s="54">
        <f>+VLOOKUP(C186,'Anexo_GL '!$B$9:$O$1882,13,0)</f>
        <v>2285.0103599999998</v>
      </c>
      <c r="S186" s="54" t="str">
        <f>+VLOOKUP(C186,'Anexo_GL '!$B$9:$O$1882,14,0)</f>
        <v>Si Cumple</v>
      </c>
    </row>
    <row r="187" spans="1:19" x14ac:dyDescent="0.25">
      <c r="A187" s="54" t="s">
        <v>4320</v>
      </c>
      <c r="B187" s="54">
        <v>160</v>
      </c>
      <c r="C187" s="55" t="s">
        <v>820</v>
      </c>
      <c r="D187" s="55" t="s">
        <v>9</v>
      </c>
      <c r="E187" s="55" t="s">
        <v>821</v>
      </c>
      <c r="F187" s="54">
        <f>+VLOOKUP(C187,'Anexo_GL '!$B$9:$O$1882,4,0)</f>
        <v>613.65152999999987</v>
      </c>
      <c r="G187" s="54"/>
      <c r="H187" s="54">
        <f>+VLOOKUP(C187,'Anexo_GL '!$B$9:$O$1882,5,0)</f>
        <v>33751.068212500002</v>
      </c>
      <c r="I187" s="54">
        <f>+VLOOKUP(C187,'Anexo_GL '!$B$9:$O$1882,6,0)</f>
        <v>46607.528709999999</v>
      </c>
      <c r="J187" s="54">
        <f>+VLOOKUP(C187,'Anexo_GL '!$B$9:$O$1882,7,0)</f>
        <v>0</v>
      </c>
      <c r="K187" s="54"/>
      <c r="L187" s="56">
        <f>+VLOOKUP(C187,'Anexo_GL '!$B$9:$O$1882,8,0)</f>
        <v>1.3166360607065104</v>
      </c>
      <c r="M187" s="54"/>
      <c r="N187" s="56" t="str">
        <f>+VLOOKUP(C187,'Anexo_GL '!$B$9:$O$1882,9,0)</f>
        <v>Si Cumple</v>
      </c>
      <c r="O187" s="54"/>
      <c r="P187" s="54">
        <f>+VLOOKUP(C187,'Anexo_GL '!$B$9:$O$1882,11,0)</f>
        <v>26042.42556</v>
      </c>
      <c r="Q187" s="54">
        <f>+VLOOKUP(C187,'Anexo_GL '!$B$9:$O$1882,12,0)</f>
        <v>3150.8057000000003</v>
      </c>
      <c r="R187" s="54">
        <f>+VLOOKUP(C187,'Anexo_GL '!$B$9:$O$1882,13,0)</f>
        <v>22891.619859999999</v>
      </c>
      <c r="S187" s="54" t="str">
        <f>+VLOOKUP(C187,'Anexo_GL '!$B$9:$O$1882,14,0)</f>
        <v>Si Cumple</v>
      </c>
    </row>
    <row r="188" spans="1:19" x14ac:dyDescent="0.25">
      <c r="A188" s="54" t="s">
        <v>4321</v>
      </c>
      <c r="B188" s="54">
        <v>161</v>
      </c>
      <c r="C188" s="55" t="s">
        <v>822</v>
      </c>
      <c r="D188" s="55" t="s">
        <v>9</v>
      </c>
      <c r="E188" s="55" t="s">
        <v>823</v>
      </c>
      <c r="F188" s="54">
        <f>+VLOOKUP(C188,'Anexo_GL '!$B$9:$O$1882,4,0)</f>
        <v>822.08328999999992</v>
      </c>
      <c r="G188" s="54"/>
      <c r="H188" s="54">
        <f>+VLOOKUP(C188,'Anexo_GL '!$B$9:$O$1882,5,0)</f>
        <v>6426.5246749999997</v>
      </c>
      <c r="I188" s="54">
        <f>+VLOOKUP(C188,'Anexo_GL '!$B$9:$O$1882,6,0)</f>
        <v>8209.4460999999992</v>
      </c>
      <c r="J188" s="54">
        <f>+VLOOKUP(C188,'Anexo_GL '!$B$9:$O$1882,7,0)</f>
        <v>0</v>
      </c>
      <c r="K188" s="54"/>
      <c r="L188" s="56">
        <f>+VLOOKUP(C188,'Anexo_GL '!$B$9:$O$1882,8,0)</f>
        <v>10.013870363312332</v>
      </c>
      <c r="M188" s="54"/>
      <c r="N188" s="56" t="str">
        <f>+VLOOKUP(C188,'Anexo_GL '!$B$9:$O$1882,9,0)</f>
        <v>Si Cumple</v>
      </c>
      <c r="O188" s="54"/>
      <c r="P188" s="54">
        <f>+VLOOKUP(C188,'Anexo_GL '!$B$9:$O$1882,11,0)</f>
        <v>5100.190630000001</v>
      </c>
      <c r="Q188" s="54">
        <f>+VLOOKUP(C188,'Anexo_GL '!$B$9:$O$1882,12,0)</f>
        <v>1398.0679599999999</v>
      </c>
      <c r="R188" s="54">
        <f>+VLOOKUP(C188,'Anexo_GL '!$B$9:$O$1882,13,0)</f>
        <v>3702.1226700000007</v>
      </c>
      <c r="S188" s="54" t="str">
        <f>+VLOOKUP(C188,'Anexo_GL '!$B$9:$O$1882,14,0)</f>
        <v>Si Cumple</v>
      </c>
    </row>
    <row r="189" spans="1:19" x14ac:dyDescent="0.25">
      <c r="A189" s="54" t="s">
        <v>4322</v>
      </c>
      <c r="B189" s="54">
        <v>162</v>
      </c>
      <c r="C189" s="55" t="s">
        <v>824</v>
      </c>
      <c r="D189" s="55" t="s">
        <v>9</v>
      </c>
      <c r="E189" s="55" t="s">
        <v>825</v>
      </c>
      <c r="F189" s="54">
        <f>+VLOOKUP(C189,'Anexo_GL '!$B$9:$O$1882,4,0)</f>
        <v>619.87631999999996</v>
      </c>
      <c r="G189" s="54"/>
      <c r="H189" s="54">
        <f>+VLOOKUP(C189,'Anexo_GL '!$B$9:$O$1882,5,0)</f>
        <v>11996.27612</v>
      </c>
      <c r="I189" s="54">
        <f>+VLOOKUP(C189,'Anexo_GL '!$B$9:$O$1882,6,0)</f>
        <v>16505.914219999999</v>
      </c>
      <c r="J189" s="54">
        <f>+VLOOKUP(C189,'Anexo_GL '!$B$9:$O$1882,7,0)</f>
        <v>0</v>
      </c>
      <c r="K189" s="54"/>
      <c r="L189" s="56">
        <f>+VLOOKUP(C189,'Anexo_GL '!$B$9:$O$1882,8,0)</f>
        <v>3.7554800766437038</v>
      </c>
      <c r="M189" s="54"/>
      <c r="N189" s="56" t="str">
        <f>+VLOOKUP(C189,'Anexo_GL '!$B$9:$O$1882,9,0)</f>
        <v>Si Cumple</v>
      </c>
      <c r="O189" s="54"/>
      <c r="P189" s="54">
        <f>+VLOOKUP(C189,'Anexo_GL '!$B$9:$O$1882,11,0)</f>
        <v>9108.8956699999999</v>
      </c>
      <c r="Q189" s="54">
        <f>+VLOOKUP(C189,'Anexo_GL '!$B$9:$O$1882,12,0)</f>
        <v>3350.2712700000002</v>
      </c>
      <c r="R189" s="54">
        <f>+VLOOKUP(C189,'Anexo_GL '!$B$9:$O$1882,13,0)</f>
        <v>5758.6244000000006</v>
      </c>
      <c r="S189" s="54" t="str">
        <f>+VLOOKUP(C189,'Anexo_GL '!$B$9:$O$1882,14,0)</f>
        <v>Si Cumple</v>
      </c>
    </row>
    <row r="190" spans="1:19" x14ac:dyDescent="0.25">
      <c r="A190" s="54" t="s">
        <v>4323</v>
      </c>
      <c r="B190" s="54">
        <v>163</v>
      </c>
      <c r="C190" s="55" t="s">
        <v>826</v>
      </c>
      <c r="D190" s="55" t="s">
        <v>9</v>
      </c>
      <c r="E190" s="55" t="s">
        <v>827</v>
      </c>
      <c r="F190" s="54">
        <f>+VLOOKUP(C190,'Anexo_GL '!$B$9:$O$1882,4,0)</f>
        <v>30472.779629999997</v>
      </c>
      <c r="G190" s="54"/>
      <c r="H190" s="54">
        <f>+VLOOKUP(C190,'Anexo_GL '!$B$9:$O$1882,5,0)</f>
        <v>418224.91054999997</v>
      </c>
      <c r="I190" s="54">
        <f>+VLOOKUP(C190,'Anexo_GL '!$B$9:$O$1882,6,0)</f>
        <v>579444.28832999989</v>
      </c>
      <c r="J190" s="54">
        <f>+VLOOKUP(C190,'Anexo_GL '!$B$9:$O$1882,7,0)</f>
        <v>0</v>
      </c>
      <c r="K190" s="54"/>
      <c r="L190" s="56">
        <f>+VLOOKUP(C190,'Anexo_GL '!$B$9:$O$1882,8,0)</f>
        <v>5.2589662619377506</v>
      </c>
      <c r="M190" s="54"/>
      <c r="N190" s="56" t="str">
        <f>+VLOOKUP(C190,'Anexo_GL '!$B$9:$O$1882,9,0)</f>
        <v>Si Cumple</v>
      </c>
      <c r="O190" s="54"/>
      <c r="P190" s="54">
        <f>+VLOOKUP(C190,'Anexo_GL '!$B$9:$O$1882,11,0)</f>
        <v>310971.96959000005</v>
      </c>
      <c r="Q190" s="54">
        <f>+VLOOKUP(C190,'Anexo_GL '!$B$9:$O$1882,12,0)</f>
        <v>113573.69141</v>
      </c>
      <c r="R190" s="54">
        <f>+VLOOKUP(C190,'Anexo_GL '!$B$9:$O$1882,13,0)</f>
        <v>197398.27818000002</v>
      </c>
      <c r="S190" s="54" t="str">
        <f>+VLOOKUP(C190,'Anexo_GL '!$B$9:$O$1882,14,0)</f>
        <v>Si Cumple</v>
      </c>
    </row>
    <row r="191" spans="1:19" x14ac:dyDescent="0.25">
      <c r="A191" s="54" t="s">
        <v>4324</v>
      </c>
      <c r="B191" s="54">
        <v>164</v>
      </c>
      <c r="C191" s="55" t="s">
        <v>828</v>
      </c>
      <c r="D191" s="55" t="s">
        <v>9</v>
      </c>
      <c r="E191" s="55" t="s">
        <v>829</v>
      </c>
      <c r="F191" s="54">
        <f>+VLOOKUP(C191,'Anexo_GL '!$B$9:$O$1882,4,0)</f>
        <v>7988.3745899999994</v>
      </c>
      <c r="G191" s="54"/>
      <c r="H191" s="54">
        <f>+VLOOKUP(C191,'Anexo_GL '!$B$9:$O$1882,5,0)</f>
        <v>18597.576255</v>
      </c>
      <c r="I191" s="54">
        <f>+VLOOKUP(C191,'Anexo_GL '!$B$9:$O$1882,6,0)</f>
        <v>25624.96472</v>
      </c>
      <c r="J191" s="54">
        <f>+VLOOKUP(C191,'Anexo_GL '!$B$9:$O$1882,7,0)</f>
        <v>0</v>
      </c>
      <c r="K191" s="54"/>
      <c r="L191" s="56">
        <f>+VLOOKUP(C191,'Anexo_GL '!$B$9:$O$1882,8,0)</f>
        <v>31.174187661476711</v>
      </c>
      <c r="M191" s="54"/>
      <c r="N191" s="56" t="str">
        <f>+VLOOKUP(C191,'Anexo_GL '!$B$9:$O$1882,9,0)</f>
        <v>Si Cumple</v>
      </c>
      <c r="O191" s="54"/>
      <c r="P191" s="54">
        <f>+VLOOKUP(C191,'Anexo_GL '!$B$9:$O$1882,11,0)</f>
        <v>13653.122609999999</v>
      </c>
      <c r="Q191" s="54">
        <f>+VLOOKUP(C191,'Anexo_GL '!$B$9:$O$1882,12,0)</f>
        <v>4799.1319100000001</v>
      </c>
      <c r="R191" s="54">
        <f>+VLOOKUP(C191,'Anexo_GL '!$B$9:$O$1882,13,0)</f>
        <v>8853.9906999999985</v>
      </c>
      <c r="S191" s="54" t="str">
        <f>+VLOOKUP(C191,'Anexo_GL '!$B$9:$O$1882,14,0)</f>
        <v>Si Cumple</v>
      </c>
    </row>
    <row r="192" spans="1:19" x14ac:dyDescent="0.25">
      <c r="A192" s="54" t="s">
        <v>4325</v>
      </c>
      <c r="B192" s="54">
        <v>165</v>
      </c>
      <c r="C192" s="55" t="s">
        <v>830</v>
      </c>
      <c r="D192" s="55" t="s">
        <v>9</v>
      </c>
      <c r="E192" s="55" t="s">
        <v>831</v>
      </c>
      <c r="F192" s="54">
        <f>+VLOOKUP(C192,'Anexo_GL '!$B$9:$O$1882,4,0)</f>
        <v>53.344529999999999</v>
      </c>
      <c r="G192" s="54"/>
      <c r="H192" s="54">
        <f>+VLOOKUP(C192,'Anexo_GL '!$B$9:$O$1882,5,0)</f>
        <v>8621.664717499998</v>
      </c>
      <c r="I192" s="54">
        <f>+VLOOKUP(C192,'Anexo_GL '!$B$9:$O$1882,6,0)</f>
        <v>12449.278319999999</v>
      </c>
      <c r="J192" s="54">
        <f>+VLOOKUP(C192,'Anexo_GL '!$B$9:$O$1882,7,0)</f>
        <v>0</v>
      </c>
      <c r="K192" s="54"/>
      <c r="L192" s="56">
        <f>+VLOOKUP(C192,'Anexo_GL '!$B$9:$O$1882,8,0)</f>
        <v>0.42849495873428267</v>
      </c>
      <c r="M192" s="54"/>
      <c r="N192" s="56" t="str">
        <f>+VLOOKUP(C192,'Anexo_GL '!$B$9:$O$1882,9,0)</f>
        <v>Si Cumple</v>
      </c>
      <c r="O192" s="54"/>
      <c r="P192" s="54">
        <f>+VLOOKUP(C192,'Anexo_GL '!$B$9:$O$1882,11,0)</f>
        <v>3204.5355299999997</v>
      </c>
      <c r="Q192" s="54">
        <f>+VLOOKUP(C192,'Anexo_GL '!$B$9:$O$1882,12,0)</f>
        <v>1161.57104</v>
      </c>
      <c r="R192" s="54">
        <f>+VLOOKUP(C192,'Anexo_GL '!$B$9:$O$1882,13,0)</f>
        <v>2042.9644899999998</v>
      </c>
      <c r="S192" s="54" t="str">
        <f>+VLOOKUP(C192,'Anexo_GL '!$B$9:$O$1882,14,0)</f>
        <v>Si Cumple</v>
      </c>
    </row>
    <row r="193" spans="1:19" x14ac:dyDescent="0.25">
      <c r="A193" s="54" t="s">
        <v>4326</v>
      </c>
      <c r="B193" s="54">
        <v>166</v>
      </c>
      <c r="C193" s="55" t="s">
        <v>832</v>
      </c>
      <c r="D193" s="55" t="s">
        <v>9</v>
      </c>
      <c r="E193" s="55" t="s">
        <v>833</v>
      </c>
      <c r="F193" s="54">
        <f>+VLOOKUP(C193,'Anexo_GL '!$B$9:$O$1882,4,0)</f>
        <v>6171.8144400000001</v>
      </c>
      <c r="G193" s="54"/>
      <c r="H193" s="54">
        <f>+VLOOKUP(C193,'Anexo_GL '!$B$9:$O$1882,5,0)</f>
        <v>42102.939109999999</v>
      </c>
      <c r="I193" s="54">
        <f>+VLOOKUP(C193,'Anexo_GL '!$B$9:$O$1882,6,0)</f>
        <v>36417.986189999996</v>
      </c>
      <c r="J193" s="54">
        <f>+VLOOKUP(C193,'Anexo_GL '!$B$9:$O$1882,7,0)</f>
        <v>0</v>
      </c>
      <c r="K193" s="54"/>
      <c r="L193" s="56">
        <f>+VLOOKUP(C193,'Anexo_GL '!$B$9:$O$1882,8,0)</f>
        <v>14.658868407916239</v>
      </c>
      <c r="M193" s="54"/>
      <c r="N193" s="56" t="str">
        <f>+VLOOKUP(C193,'Anexo_GL '!$B$9:$O$1882,9,0)</f>
        <v>Si Cumple</v>
      </c>
      <c r="O193" s="54"/>
      <c r="P193" s="54">
        <f>+VLOOKUP(C193,'Anexo_GL '!$B$9:$O$1882,11,0)</f>
        <v>31887.525510000003</v>
      </c>
      <c r="Q193" s="54">
        <f>+VLOOKUP(C193,'Anexo_GL '!$B$9:$O$1882,12,0)</f>
        <v>14663.014899999998</v>
      </c>
      <c r="R193" s="54">
        <f>+VLOOKUP(C193,'Anexo_GL '!$B$9:$O$1882,13,0)</f>
        <v>17224.510610000005</v>
      </c>
      <c r="S193" s="54" t="str">
        <f>+VLOOKUP(C193,'Anexo_GL '!$B$9:$O$1882,14,0)</f>
        <v>Si Cumple</v>
      </c>
    </row>
    <row r="194" spans="1:19" x14ac:dyDescent="0.25">
      <c r="A194" s="54" t="s">
        <v>4327</v>
      </c>
      <c r="B194" s="54">
        <v>167</v>
      </c>
      <c r="C194" s="55" t="s">
        <v>834</v>
      </c>
      <c r="D194" s="55" t="s">
        <v>9</v>
      </c>
      <c r="E194" s="55" t="s">
        <v>835</v>
      </c>
      <c r="F194" s="54">
        <f>+VLOOKUP(C194,'Anexo_GL '!$B$9:$O$1882,4,0)</f>
        <v>454.94641999999999</v>
      </c>
      <c r="G194" s="54"/>
      <c r="H194" s="54">
        <f>+VLOOKUP(C194,'Anexo_GL '!$B$9:$O$1882,5,0)</f>
        <v>2012.69</v>
      </c>
      <c r="I194" s="54">
        <f>+VLOOKUP(C194,'Anexo_GL '!$B$9:$O$1882,6,0)</f>
        <v>1831.62799</v>
      </c>
      <c r="J194" s="54">
        <f>+VLOOKUP(C194,'Anexo_GL '!$B$9:$O$1882,7,0)</f>
        <v>0</v>
      </c>
      <c r="K194" s="54"/>
      <c r="L194" s="56">
        <f>+VLOOKUP(C194,'Anexo_GL '!$B$9:$O$1882,8,0)</f>
        <v>22.603899259200372</v>
      </c>
      <c r="M194" s="54"/>
      <c r="N194" s="56" t="str">
        <f>+VLOOKUP(C194,'Anexo_GL '!$B$9:$O$1882,9,0)</f>
        <v>Si Cumple</v>
      </c>
      <c r="O194" s="54"/>
      <c r="P194" s="54">
        <f>+VLOOKUP(C194,'Anexo_GL '!$B$9:$O$1882,11,0)</f>
        <v>931.87266999999997</v>
      </c>
      <c r="Q194" s="54">
        <f>+VLOOKUP(C194,'Anexo_GL '!$B$9:$O$1882,12,0)</f>
        <v>758.04169999999999</v>
      </c>
      <c r="R194" s="54">
        <f>+VLOOKUP(C194,'Anexo_GL '!$B$9:$O$1882,13,0)</f>
        <v>173.83096999999998</v>
      </c>
      <c r="S194" s="54" t="str">
        <f>+VLOOKUP(C194,'Anexo_GL '!$B$9:$O$1882,14,0)</f>
        <v>Si Cumple</v>
      </c>
    </row>
    <row r="195" spans="1:19" x14ac:dyDescent="0.25">
      <c r="A195" s="54" t="s">
        <v>4328</v>
      </c>
      <c r="B195" s="54">
        <v>168</v>
      </c>
      <c r="C195" s="55" t="s">
        <v>836</v>
      </c>
      <c r="D195" s="55" t="s">
        <v>9</v>
      </c>
      <c r="E195" s="55" t="s">
        <v>837</v>
      </c>
      <c r="F195" s="54">
        <f>+VLOOKUP(C195,'Anexo_GL '!$B$9:$O$1882,4,0)</f>
        <v>2108.81765</v>
      </c>
      <c r="G195" s="54"/>
      <c r="H195" s="54">
        <f>+VLOOKUP(C195,'Anexo_GL '!$B$9:$O$1882,5,0)</f>
        <v>4571.4707124999995</v>
      </c>
      <c r="I195" s="54">
        <f>+VLOOKUP(C195,'Anexo_GL '!$B$9:$O$1882,6,0)</f>
        <v>4347.6190399999996</v>
      </c>
      <c r="J195" s="54">
        <f>+VLOOKUP(C195,'Anexo_GL '!$B$9:$O$1882,7,0)</f>
        <v>0</v>
      </c>
      <c r="K195" s="54"/>
      <c r="L195" s="56">
        <f>+VLOOKUP(C195,'Anexo_GL '!$B$9:$O$1882,8,0)</f>
        <v>46.129960851192926</v>
      </c>
      <c r="M195" s="54"/>
      <c r="N195" s="56" t="str">
        <f>+VLOOKUP(C195,'Anexo_GL '!$B$9:$O$1882,9,0)</f>
        <v>Si Cumple</v>
      </c>
      <c r="O195" s="54"/>
      <c r="P195" s="54">
        <f>+VLOOKUP(C195,'Anexo_GL '!$B$9:$O$1882,11,0)</f>
        <v>3520.3773499999998</v>
      </c>
      <c r="Q195" s="54">
        <f>+VLOOKUP(C195,'Anexo_GL '!$B$9:$O$1882,12,0)</f>
        <v>1631.2146399999999</v>
      </c>
      <c r="R195" s="54">
        <f>+VLOOKUP(C195,'Anexo_GL '!$B$9:$O$1882,13,0)</f>
        <v>1889.1627099999998</v>
      </c>
      <c r="S195" s="54" t="str">
        <f>+VLOOKUP(C195,'Anexo_GL '!$B$9:$O$1882,14,0)</f>
        <v>Si Cumple</v>
      </c>
    </row>
    <row r="196" spans="1:19" x14ac:dyDescent="0.25">
      <c r="A196" s="54" t="s">
        <v>4329</v>
      </c>
      <c r="B196" s="54">
        <v>169</v>
      </c>
      <c r="C196" s="55" t="s">
        <v>838</v>
      </c>
      <c r="D196" s="55" t="s">
        <v>9</v>
      </c>
      <c r="E196" s="55" t="s">
        <v>839</v>
      </c>
      <c r="F196" s="54">
        <f>+VLOOKUP(C196,'Anexo_GL '!$B$9:$O$1882,4,0)</f>
        <v>95.475490000000008</v>
      </c>
      <c r="G196" s="54"/>
      <c r="H196" s="54">
        <f>+VLOOKUP(C196,'Anexo_GL '!$B$9:$O$1882,5,0)</f>
        <v>1444.8335899999997</v>
      </c>
      <c r="I196" s="54">
        <f>+VLOOKUP(C196,'Anexo_GL '!$B$9:$O$1882,6,0)</f>
        <v>925.60769999999991</v>
      </c>
      <c r="J196" s="54">
        <f>+VLOOKUP(C196,'Anexo_GL '!$B$9:$O$1882,7,0)</f>
        <v>0</v>
      </c>
      <c r="K196" s="54"/>
      <c r="L196" s="56">
        <f>+VLOOKUP(C196,'Anexo_GL '!$B$9:$O$1882,8,0)</f>
        <v>6.6080613477431704</v>
      </c>
      <c r="M196" s="54"/>
      <c r="N196" s="56" t="str">
        <f>+VLOOKUP(C196,'Anexo_GL '!$B$9:$O$1882,9,0)</f>
        <v>Si Cumple</v>
      </c>
      <c r="O196" s="54"/>
      <c r="P196" s="54">
        <f>+VLOOKUP(C196,'Anexo_GL '!$B$9:$O$1882,11,0)</f>
        <v>650.19654000000003</v>
      </c>
      <c r="Q196" s="54">
        <f>+VLOOKUP(C196,'Anexo_GL '!$B$9:$O$1882,12,0)</f>
        <v>501.10808000000003</v>
      </c>
      <c r="R196" s="54">
        <f>+VLOOKUP(C196,'Anexo_GL '!$B$9:$O$1882,13,0)</f>
        <v>149.08846000000003</v>
      </c>
      <c r="S196" s="54" t="str">
        <f>+VLOOKUP(C196,'Anexo_GL '!$B$9:$O$1882,14,0)</f>
        <v>Si Cumple</v>
      </c>
    </row>
    <row r="197" spans="1:19" x14ac:dyDescent="0.25">
      <c r="A197" s="54" t="s">
        <v>4330</v>
      </c>
      <c r="B197" s="54">
        <v>170</v>
      </c>
      <c r="C197" s="55" t="s">
        <v>840</v>
      </c>
      <c r="D197" s="55" t="s">
        <v>9</v>
      </c>
      <c r="E197" s="55" t="s">
        <v>841</v>
      </c>
      <c r="F197" s="54">
        <f>+VLOOKUP(C197,'Anexo_GL '!$B$9:$O$1882,4,0)</f>
        <v>112.53052</v>
      </c>
      <c r="G197" s="54"/>
      <c r="H197" s="54">
        <f>+VLOOKUP(C197,'Anexo_GL '!$B$9:$O$1882,5,0)</f>
        <v>1695.54079</v>
      </c>
      <c r="I197" s="54">
        <f>+VLOOKUP(C197,'Anexo_GL '!$B$9:$O$1882,6,0)</f>
        <v>1162.4418900000001</v>
      </c>
      <c r="J197" s="54">
        <f>+VLOOKUP(C197,'Anexo_GL '!$B$9:$O$1882,7,0)</f>
        <v>0</v>
      </c>
      <c r="K197" s="54"/>
      <c r="L197" s="56">
        <f>+VLOOKUP(C197,'Anexo_GL '!$B$9:$O$1882,8,0)</f>
        <v>6.6368512431953937</v>
      </c>
      <c r="M197" s="54"/>
      <c r="N197" s="56" t="str">
        <f>+VLOOKUP(C197,'Anexo_GL '!$B$9:$O$1882,9,0)</f>
        <v>Si Cumple</v>
      </c>
      <c r="O197" s="54"/>
      <c r="P197" s="54">
        <f>+VLOOKUP(C197,'Anexo_GL '!$B$9:$O$1882,11,0)</f>
        <v>852.34031000000004</v>
      </c>
      <c r="Q197" s="54">
        <f>+VLOOKUP(C197,'Anexo_GL '!$B$9:$O$1882,12,0)</f>
        <v>700.12376000000006</v>
      </c>
      <c r="R197" s="54">
        <f>+VLOOKUP(C197,'Anexo_GL '!$B$9:$O$1882,13,0)</f>
        <v>152.21655000000004</v>
      </c>
      <c r="S197" s="54" t="str">
        <f>+VLOOKUP(C197,'Anexo_GL '!$B$9:$O$1882,14,0)</f>
        <v>Si Cumple</v>
      </c>
    </row>
    <row r="198" spans="1:19" x14ac:dyDescent="0.25">
      <c r="A198" s="54" t="s">
        <v>4331</v>
      </c>
      <c r="B198" s="54">
        <v>171</v>
      </c>
      <c r="C198" s="55" t="s">
        <v>842</v>
      </c>
      <c r="D198" s="55" t="s">
        <v>9</v>
      </c>
      <c r="E198" s="55" t="s">
        <v>843</v>
      </c>
      <c r="F198" s="54">
        <f>+VLOOKUP(C198,'Anexo_GL '!$B$9:$O$1882,4,0)</f>
        <v>3349.2187299999996</v>
      </c>
      <c r="G198" s="54"/>
      <c r="H198" s="54">
        <f>+VLOOKUP(C198,'Anexo_GL '!$B$9:$O$1882,5,0)</f>
        <v>33063.0073625</v>
      </c>
      <c r="I198" s="54">
        <f>+VLOOKUP(C198,'Anexo_GL '!$B$9:$O$1882,6,0)</f>
        <v>23841.028610000001</v>
      </c>
      <c r="J198" s="54">
        <f>+VLOOKUP(C198,'Anexo_GL '!$B$9:$O$1882,7,0)</f>
        <v>0</v>
      </c>
      <c r="K198" s="54"/>
      <c r="L198" s="56">
        <f>+VLOOKUP(C198,'Anexo_GL '!$B$9:$O$1882,8,0)</f>
        <v>10.129806684792616</v>
      </c>
      <c r="M198" s="54"/>
      <c r="N198" s="56" t="str">
        <f>+VLOOKUP(C198,'Anexo_GL '!$B$9:$O$1882,9,0)</f>
        <v>Si Cumple</v>
      </c>
      <c r="O198" s="54"/>
      <c r="P198" s="54">
        <f>+VLOOKUP(C198,'Anexo_GL '!$B$9:$O$1882,11,0)</f>
        <v>23550.267060000002</v>
      </c>
      <c r="Q198" s="54">
        <f>+VLOOKUP(C198,'Anexo_GL '!$B$9:$O$1882,12,0)</f>
        <v>13350.412339999997</v>
      </c>
      <c r="R198" s="54">
        <f>+VLOOKUP(C198,'Anexo_GL '!$B$9:$O$1882,13,0)</f>
        <v>10199.854720000005</v>
      </c>
      <c r="S198" s="54" t="str">
        <f>+VLOOKUP(C198,'Anexo_GL '!$B$9:$O$1882,14,0)</f>
        <v>Si Cumple</v>
      </c>
    </row>
    <row r="199" spans="1:19" x14ac:dyDescent="0.25">
      <c r="A199" s="54" t="s">
        <v>4332</v>
      </c>
      <c r="B199" s="54">
        <v>172</v>
      </c>
      <c r="C199" s="55" t="s">
        <v>844</v>
      </c>
      <c r="D199" s="55" t="s">
        <v>9</v>
      </c>
      <c r="E199" s="55" t="s">
        <v>735</v>
      </c>
      <c r="F199" s="54">
        <f>+VLOOKUP(C199,'Anexo_GL '!$B$9:$O$1882,4,0)</f>
        <v>238.36919</v>
      </c>
      <c r="G199" s="54"/>
      <c r="H199" s="54">
        <f>+VLOOKUP(C199,'Anexo_GL '!$B$9:$O$1882,5,0)</f>
        <v>2901.6793250000001</v>
      </c>
      <c r="I199" s="54">
        <f>+VLOOKUP(C199,'Anexo_GL '!$B$9:$O$1882,6,0)</f>
        <v>1542.1134500000003</v>
      </c>
      <c r="J199" s="54">
        <f>+VLOOKUP(C199,'Anexo_GL '!$B$9:$O$1882,7,0)</f>
        <v>0</v>
      </c>
      <c r="K199" s="54"/>
      <c r="L199" s="56">
        <f>+VLOOKUP(C199,'Anexo_GL '!$B$9:$O$1882,8,0)</f>
        <v>8.2148701941762639</v>
      </c>
      <c r="M199" s="54"/>
      <c r="N199" s="56" t="str">
        <f>+VLOOKUP(C199,'Anexo_GL '!$B$9:$O$1882,9,0)</f>
        <v>Si Cumple</v>
      </c>
      <c r="O199" s="54"/>
      <c r="P199" s="54">
        <f>+VLOOKUP(C199,'Anexo_GL '!$B$9:$O$1882,11,0)</f>
        <v>1653.3888000000002</v>
      </c>
      <c r="Q199" s="54">
        <f>+VLOOKUP(C199,'Anexo_GL '!$B$9:$O$1882,12,0)</f>
        <v>1370.8854799999999</v>
      </c>
      <c r="R199" s="54">
        <f>+VLOOKUP(C199,'Anexo_GL '!$B$9:$O$1882,13,0)</f>
        <v>282.50332000000031</v>
      </c>
      <c r="S199" s="54" t="str">
        <f>+VLOOKUP(C199,'Anexo_GL '!$B$9:$O$1882,14,0)</f>
        <v>Si Cumple</v>
      </c>
    </row>
    <row r="200" spans="1:19" x14ac:dyDescent="0.25">
      <c r="A200" s="54" t="s">
        <v>4333</v>
      </c>
      <c r="B200" s="54">
        <v>173</v>
      </c>
      <c r="C200" s="55" t="s">
        <v>845</v>
      </c>
      <c r="D200" s="55" t="s">
        <v>9</v>
      </c>
      <c r="E200" s="55" t="s">
        <v>846</v>
      </c>
      <c r="F200" s="54">
        <f>+VLOOKUP(C200,'Anexo_GL '!$B$9:$O$1882,4,0)</f>
        <v>271.58221000000003</v>
      </c>
      <c r="G200" s="54"/>
      <c r="H200" s="54">
        <f>+VLOOKUP(C200,'Anexo_GL '!$B$9:$O$1882,5,0)</f>
        <v>2427.5155725000004</v>
      </c>
      <c r="I200" s="54">
        <f>+VLOOKUP(C200,'Anexo_GL '!$B$9:$O$1882,6,0)</f>
        <v>1912.1474800000001</v>
      </c>
      <c r="J200" s="54">
        <f>+VLOOKUP(C200,'Anexo_GL '!$B$9:$O$1882,7,0)</f>
        <v>0</v>
      </c>
      <c r="K200" s="54"/>
      <c r="L200" s="56">
        <f>+VLOOKUP(C200,'Anexo_GL '!$B$9:$O$1882,8,0)</f>
        <v>11.187660877508129</v>
      </c>
      <c r="M200" s="54"/>
      <c r="N200" s="56" t="str">
        <f>+VLOOKUP(C200,'Anexo_GL '!$B$9:$O$1882,9,0)</f>
        <v>Si Cumple</v>
      </c>
      <c r="O200" s="54"/>
      <c r="P200" s="54">
        <f>+VLOOKUP(C200,'Anexo_GL '!$B$9:$O$1882,11,0)</f>
        <v>1901.8495500000004</v>
      </c>
      <c r="Q200" s="54">
        <f>+VLOOKUP(C200,'Anexo_GL '!$B$9:$O$1882,12,0)</f>
        <v>693.33708000000001</v>
      </c>
      <c r="R200" s="54">
        <f>+VLOOKUP(C200,'Anexo_GL '!$B$9:$O$1882,13,0)</f>
        <v>1208.5124700000001</v>
      </c>
      <c r="S200" s="54" t="str">
        <f>+VLOOKUP(C200,'Anexo_GL '!$B$9:$O$1882,14,0)</f>
        <v>Si Cumple</v>
      </c>
    </row>
    <row r="201" spans="1:19" x14ac:dyDescent="0.25">
      <c r="A201" s="54" t="s">
        <v>4334</v>
      </c>
      <c r="B201" s="54">
        <v>174</v>
      </c>
      <c r="C201" s="55" t="s">
        <v>847</v>
      </c>
      <c r="D201" s="55" t="s">
        <v>9</v>
      </c>
      <c r="E201" s="55" t="s">
        <v>848</v>
      </c>
      <c r="F201" s="54">
        <f>+VLOOKUP(C201,'Anexo_GL '!$B$9:$O$1882,4,0)</f>
        <v>434.74462999999997</v>
      </c>
      <c r="G201" s="54"/>
      <c r="H201" s="54">
        <f>+VLOOKUP(C201,'Anexo_GL '!$B$9:$O$1882,5,0)</f>
        <v>1888.1878125000003</v>
      </c>
      <c r="I201" s="54">
        <f>+VLOOKUP(C201,'Anexo_GL '!$B$9:$O$1882,6,0)</f>
        <v>1364.4192</v>
      </c>
      <c r="J201" s="54">
        <f>+VLOOKUP(C201,'Anexo_GL '!$B$9:$O$1882,7,0)</f>
        <v>0</v>
      </c>
      <c r="K201" s="54"/>
      <c r="L201" s="56">
        <f>+VLOOKUP(C201,'Anexo_GL '!$B$9:$O$1882,8,0)</f>
        <v>23.02443788281786</v>
      </c>
      <c r="M201" s="54"/>
      <c r="N201" s="56" t="str">
        <f>+VLOOKUP(C201,'Anexo_GL '!$B$9:$O$1882,9,0)</f>
        <v>Si Cumple</v>
      </c>
      <c r="O201" s="54"/>
      <c r="P201" s="54">
        <f>+VLOOKUP(C201,'Anexo_GL '!$B$9:$O$1882,11,0)</f>
        <v>1250.2883700000002</v>
      </c>
      <c r="Q201" s="54">
        <f>+VLOOKUP(C201,'Anexo_GL '!$B$9:$O$1882,12,0)</f>
        <v>643.75674000000004</v>
      </c>
      <c r="R201" s="54">
        <f>+VLOOKUP(C201,'Anexo_GL '!$B$9:$O$1882,13,0)</f>
        <v>606.53163000000018</v>
      </c>
      <c r="S201" s="54" t="str">
        <f>+VLOOKUP(C201,'Anexo_GL '!$B$9:$O$1882,14,0)</f>
        <v>Si Cumple</v>
      </c>
    </row>
    <row r="202" spans="1:19" x14ac:dyDescent="0.25">
      <c r="A202" s="54" t="s">
        <v>4335</v>
      </c>
      <c r="B202" s="54">
        <v>175</v>
      </c>
      <c r="C202" s="55" t="s">
        <v>849</v>
      </c>
      <c r="D202" s="55" t="s">
        <v>9</v>
      </c>
      <c r="E202" s="55" t="s">
        <v>850</v>
      </c>
      <c r="F202" s="54">
        <f>+VLOOKUP(C202,'Anexo_GL '!$B$9:$O$1882,4,0)</f>
        <v>244.87157000000002</v>
      </c>
      <c r="G202" s="54"/>
      <c r="H202" s="54">
        <f>+VLOOKUP(C202,'Anexo_GL '!$B$9:$O$1882,5,0)</f>
        <v>2275.1000224999998</v>
      </c>
      <c r="I202" s="54">
        <f>+VLOOKUP(C202,'Anexo_GL '!$B$9:$O$1882,6,0)</f>
        <v>1566.5703699999999</v>
      </c>
      <c r="J202" s="54">
        <f>+VLOOKUP(C202,'Anexo_GL '!$B$9:$O$1882,7,0)</f>
        <v>0</v>
      </c>
      <c r="K202" s="54"/>
      <c r="L202" s="56">
        <f>+VLOOKUP(C202,'Anexo_GL '!$B$9:$O$1882,8,0)</f>
        <v>10.763112284220462</v>
      </c>
      <c r="M202" s="54"/>
      <c r="N202" s="56" t="str">
        <f>+VLOOKUP(C202,'Anexo_GL '!$B$9:$O$1882,9,0)</f>
        <v>Si Cumple</v>
      </c>
      <c r="O202" s="54"/>
      <c r="P202" s="54">
        <f>+VLOOKUP(C202,'Anexo_GL '!$B$9:$O$1882,11,0)</f>
        <v>1049.9748200000001</v>
      </c>
      <c r="Q202" s="54">
        <f>+VLOOKUP(C202,'Anexo_GL '!$B$9:$O$1882,12,0)</f>
        <v>1003.7105799999999</v>
      </c>
      <c r="R202" s="54">
        <f>+VLOOKUP(C202,'Anexo_GL '!$B$9:$O$1882,13,0)</f>
        <v>46.264240000000108</v>
      </c>
      <c r="S202" s="54" t="str">
        <f>+VLOOKUP(C202,'Anexo_GL '!$B$9:$O$1882,14,0)</f>
        <v>Si Cumple</v>
      </c>
    </row>
    <row r="203" spans="1:19" x14ac:dyDescent="0.25">
      <c r="A203" s="54" t="s">
        <v>4336</v>
      </c>
      <c r="B203" s="54">
        <v>176</v>
      </c>
      <c r="C203" s="55" t="s">
        <v>851</v>
      </c>
      <c r="D203" s="55" t="s">
        <v>9</v>
      </c>
      <c r="E203" s="55" t="s">
        <v>852</v>
      </c>
      <c r="F203" s="54">
        <f>+VLOOKUP(C203,'Anexo_GL '!$B$9:$O$1882,4,0)</f>
        <v>546.60659999999996</v>
      </c>
      <c r="G203" s="54"/>
      <c r="H203" s="54">
        <f>+VLOOKUP(C203,'Anexo_GL '!$B$9:$O$1882,5,0)</f>
        <v>10361.5145925</v>
      </c>
      <c r="I203" s="54">
        <f>+VLOOKUP(C203,'Anexo_GL '!$B$9:$O$1882,6,0)</f>
        <v>9759.3719600000004</v>
      </c>
      <c r="J203" s="54">
        <f>+VLOOKUP(C203,'Anexo_GL '!$B$9:$O$1882,7,0)</f>
        <v>0</v>
      </c>
      <c r="K203" s="54"/>
      <c r="L203" s="56">
        <f>+VLOOKUP(C203,'Anexo_GL '!$B$9:$O$1882,8,0)</f>
        <v>5.2753542459482858</v>
      </c>
      <c r="M203" s="54"/>
      <c r="N203" s="56" t="str">
        <f>+VLOOKUP(C203,'Anexo_GL '!$B$9:$O$1882,9,0)</f>
        <v>Si Cumple</v>
      </c>
      <c r="O203" s="54"/>
      <c r="P203" s="54">
        <f>+VLOOKUP(C203,'Anexo_GL '!$B$9:$O$1882,11,0)</f>
        <v>7107.1794199999995</v>
      </c>
      <c r="Q203" s="54">
        <f>+VLOOKUP(C203,'Anexo_GL '!$B$9:$O$1882,12,0)</f>
        <v>3334.8155700000002</v>
      </c>
      <c r="R203" s="54">
        <f>+VLOOKUP(C203,'Anexo_GL '!$B$9:$O$1882,13,0)</f>
        <v>3772.3638499999997</v>
      </c>
      <c r="S203" s="54" t="str">
        <f>+VLOOKUP(C203,'Anexo_GL '!$B$9:$O$1882,14,0)</f>
        <v>Si Cumple</v>
      </c>
    </row>
    <row r="204" spans="1:19" x14ac:dyDescent="0.25">
      <c r="A204" s="54" t="s">
        <v>4337</v>
      </c>
      <c r="B204" s="54">
        <v>177</v>
      </c>
      <c r="C204" s="55" t="s">
        <v>853</v>
      </c>
      <c r="D204" s="55" t="s">
        <v>9</v>
      </c>
      <c r="E204" s="55" t="s">
        <v>854</v>
      </c>
      <c r="F204" s="54">
        <f>+VLOOKUP(C204,'Anexo_GL '!$B$9:$O$1882,4,0)</f>
        <v>413.08514999999994</v>
      </c>
      <c r="G204" s="54"/>
      <c r="H204" s="54">
        <f>+VLOOKUP(C204,'Anexo_GL '!$B$9:$O$1882,5,0)</f>
        <v>9779.4442000000017</v>
      </c>
      <c r="I204" s="54">
        <f>+VLOOKUP(C204,'Anexo_GL '!$B$9:$O$1882,6,0)</f>
        <v>11457.385370000002</v>
      </c>
      <c r="J204" s="54">
        <f>+VLOOKUP(C204,'Anexo_GL '!$B$9:$O$1882,7,0)</f>
        <v>0</v>
      </c>
      <c r="K204" s="54"/>
      <c r="L204" s="56">
        <f>+VLOOKUP(C204,'Anexo_GL '!$B$9:$O$1882,8,0)</f>
        <v>3.6054050436465328</v>
      </c>
      <c r="M204" s="54"/>
      <c r="N204" s="56" t="str">
        <f>+VLOOKUP(C204,'Anexo_GL '!$B$9:$O$1882,9,0)</f>
        <v>Si Cumple</v>
      </c>
      <c r="O204" s="54"/>
      <c r="P204" s="54">
        <f>+VLOOKUP(C204,'Anexo_GL '!$B$9:$O$1882,11,0)</f>
        <v>5097.3762699999997</v>
      </c>
      <c r="Q204" s="54">
        <f>+VLOOKUP(C204,'Anexo_GL '!$B$9:$O$1882,12,0)</f>
        <v>2901.3193799999999</v>
      </c>
      <c r="R204" s="54">
        <f>+VLOOKUP(C204,'Anexo_GL '!$B$9:$O$1882,13,0)</f>
        <v>2196.0568899999998</v>
      </c>
      <c r="S204" s="54" t="str">
        <f>+VLOOKUP(C204,'Anexo_GL '!$B$9:$O$1882,14,0)</f>
        <v>Si Cumple</v>
      </c>
    </row>
    <row r="205" spans="1:19" x14ac:dyDescent="0.25">
      <c r="A205" s="54" t="s">
        <v>4338</v>
      </c>
      <c r="B205" s="54">
        <v>178</v>
      </c>
      <c r="C205" s="55" t="s">
        <v>855</v>
      </c>
      <c r="D205" s="55" t="s">
        <v>9</v>
      </c>
      <c r="E205" s="55" t="s">
        <v>856</v>
      </c>
      <c r="F205" s="54">
        <f>+VLOOKUP(C205,'Anexo_GL '!$B$9:$O$1882,4,0)</f>
        <v>1662.3797000000002</v>
      </c>
      <c r="G205" s="54"/>
      <c r="H205" s="54">
        <f>+VLOOKUP(C205,'Anexo_GL '!$B$9:$O$1882,5,0)</f>
        <v>6558.3337325000002</v>
      </c>
      <c r="I205" s="54">
        <f>+VLOOKUP(C205,'Anexo_GL '!$B$9:$O$1882,6,0)</f>
        <v>6097.8211300000003</v>
      </c>
      <c r="J205" s="54">
        <f>+VLOOKUP(C205,'Anexo_GL '!$B$9:$O$1882,7,0)</f>
        <v>0</v>
      </c>
      <c r="K205" s="54"/>
      <c r="L205" s="56">
        <f>+VLOOKUP(C205,'Anexo_GL '!$B$9:$O$1882,8,0)</f>
        <v>25.347592358132566</v>
      </c>
      <c r="M205" s="54"/>
      <c r="N205" s="56" t="str">
        <f>+VLOOKUP(C205,'Anexo_GL '!$B$9:$O$1882,9,0)</f>
        <v>Si Cumple</v>
      </c>
      <c r="O205" s="54"/>
      <c r="P205" s="54">
        <f>+VLOOKUP(C205,'Anexo_GL '!$B$9:$O$1882,11,0)</f>
        <v>4908.2885900000001</v>
      </c>
      <c r="Q205" s="54">
        <f>+VLOOKUP(C205,'Anexo_GL '!$B$9:$O$1882,12,0)</f>
        <v>2586.89905</v>
      </c>
      <c r="R205" s="54">
        <f>+VLOOKUP(C205,'Anexo_GL '!$B$9:$O$1882,13,0)</f>
        <v>2321.3895400000001</v>
      </c>
      <c r="S205" s="54" t="str">
        <f>+VLOOKUP(C205,'Anexo_GL '!$B$9:$O$1882,14,0)</f>
        <v>Si Cumple</v>
      </c>
    </row>
    <row r="206" spans="1:19" x14ac:dyDescent="0.25">
      <c r="A206" s="54" t="s">
        <v>4339</v>
      </c>
      <c r="B206" s="54">
        <v>179</v>
      </c>
      <c r="C206" s="55" t="s">
        <v>857</v>
      </c>
      <c r="D206" s="55" t="s">
        <v>9</v>
      </c>
      <c r="E206" s="55" t="s">
        <v>858</v>
      </c>
      <c r="F206" s="54">
        <f>+VLOOKUP(C206,'Anexo_GL '!$B$9:$O$1882,4,0)</f>
        <v>211.66309999999999</v>
      </c>
      <c r="G206" s="54"/>
      <c r="H206" s="54">
        <f>+VLOOKUP(C206,'Anexo_GL '!$B$9:$O$1882,5,0)</f>
        <v>1907.3444699999998</v>
      </c>
      <c r="I206" s="54">
        <f>+VLOOKUP(C206,'Anexo_GL '!$B$9:$O$1882,6,0)</f>
        <v>1127.31898</v>
      </c>
      <c r="J206" s="54">
        <f>+VLOOKUP(C206,'Anexo_GL '!$B$9:$O$1882,7,0)</f>
        <v>0</v>
      </c>
      <c r="K206" s="54"/>
      <c r="L206" s="56">
        <f>+VLOOKUP(C206,'Anexo_GL '!$B$9:$O$1882,8,0)</f>
        <v>11.097266557204531</v>
      </c>
      <c r="M206" s="54"/>
      <c r="N206" s="56" t="str">
        <f>+VLOOKUP(C206,'Anexo_GL '!$B$9:$O$1882,9,0)</f>
        <v>Si Cumple</v>
      </c>
      <c r="O206" s="54"/>
      <c r="P206" s="54">
        <f>+VLOOKUP(C206,'Anexo_GL '!$B$9:$O$1882,11,0)</f>
        <v>1258.1944300000002</v>
      </c>
      <c r="Q206" s="54">
        <f>+VLOOKUP(C206,'Anexo_GL '!$B$9:$O$1882,12,0)</f>
        <v>599.83693999999991</v>
      </c>
      <c r="R206" s="54">
        <f>+VLOOKUP(C206,'Anexo_GL '!$B$9:$O$1882,13,0)</f>
        <v>658.35749000000021</v>
      </c>
      <c r="S206" s="54" t="str">
        <f>+VLOOKUP(C206,'Anexo_GL '!$B$9:$O$1882,14,0)</f>
        <v>Si Cumple</v>
      </c>
    </row>
    <row r="207" spans="1:19" x14ac:dyDescent="0.25">
      <c r="A207" s="54" t="s">
        <v>4340</v>
      </c>
      <c r="B207" s="54">
        <v>180</v>
      </c>
      <c r="C207" s="55" t="s">
        <v>859</v>
      </c>
      <c r="D207" s="55" t="s">
        <v>9</v>
      </c>
      <c r="E207" s="55" t="s">
        <v>860</v>
      </c>
      <c r="F207" s="54">
        <f>+VLOOKUP(C207,'Anexo_GL '!$B$9:$O$1882,4,0)</f>
        <v>406.66280000000006</v>
      </c>
      <c r="G207" s="54"/>
      <c r="H207" s="54">
        <f>+VLOOKUP(C207,'Anexo_GL '!$B$9:$O$1882,5,0)</f>
        <v>7120.8312800000012</v>
      </c>
      <c r="I207" s="54">
        <f>+VLOOKUP(C207,'Anexo_GL '!$B$9:$O$1882,6,0)</f>
        <v>3479.6930000000002</v>
      </c>
      <c r="J207" s="54">
        <f>+VLOOKUP(C207,'Anexo_GL '!$B$9:$O$1882,7,0)</f>
        <v>0</v>
      </c>
      <c r="K207" s="54"/>
      <c r="L207" s="56">
        <f>+VLOOKUP(C207,'Anexo_GL '!$B$9:$O$1882,8,0)</f>
        <v>5.7108894173939762</v>
      </c>
      <c r="M207" s="54"/>
      <c r="N207" s="56" t="str">
        <f>+VLOOKUP(C207,'Anexo_GL '!$B$9:$O$1882,9,0)</f>
        <v>Si Cumple</v>
      </c>
      <c r="O207" s="54"/>
      <c r="P207" s="54">
        <f>+VLOOKUP(C207,'Anexo_GL '!$B$9:$O$1882,11,0)</f>
        <v>1990.6075000000003</v>
      </c>
      <c r="Q207" s="54">
        <f>+VLOOKUP(C207,'Anexo_GL '!$B$9:$O$1882,12,0)</f>
        <v>1534.79892</v>
      </c>
      <c r="R207" s="54">
        <f>+VLOOKUP(C207,'Anexo_GL '!$B$9:$O$1882,13,0)</f>
        <v>455.80858000000029</v>
      </c>
      <c r="S207" s="54" t="str">
        <f>+VLOOKUP(C207,'Anexo_GL '!$B$9:$O$1882,14,0)</f>
        <v>Si Cumple</v>
      </c>
    </row>
    <row r="208" spans="1:19" x14ac:dyDescent="0.25">
      <c r="A208" s="54" t="s">
        <v>4341</v>
      </c>
      <c r="B208" s="54">
        <v>181</v>
      </c>
      <c r="C208" s="55" t="s">
        <v>861</v>
      </c>
      <c r="D208" s="55" t="s">
        <v>9</v>
      </c>
      <c r="E208" s="55" t="s">
        <v>862</v>
      </c>
      <c r="F208" s="54">
        <f>+VLOOKUP(C208,'Anexo_GL '!$B$9:$O$1882,4,0)</f>
        <v>3562.7884900000004</v>
      </c>
      <c r="G208" s="54"/>
      <c r="H208" s="54">
        <f>+VLOOKUP(C208,'Anexo_GL '!$B$9:$O$1882,5,0)</f>
        <v>16167.097695000002</v>
      </c>
      <c r="I208" s="54">
        <f>+VLOOKUP(C208,'Anexo_GL '!$B$9:$O$1882,6,0)</f>
        <v>4958.0494800000006</v>
      </c>
      <c r="J208" s="54">
        <f>+VLOOKUP(C208,'Anexo_GL '!$B$9:$O$1882,7,0)</f>
        <v>0</v>
      </c>
      <c r="K208" s="54"/>
      <c r="L208" s="56">
        <f>+VLOOKUP(C208,'Anexo_GL '!$B$9:$O$1882,8,0)</f>
        <v>22.03727940050652</v>
      </c>
      <c r="M208" s="54"/>
      <c r="N208" s="56" t="str">
        <f>+VLOOKUP(C208,'Anexo_GL '!$B$9:$O$1882,9,0)</f>
        <v>Si Cumple</v>
      </c>
      <c r="O208" s="54"/>
      <c r="P208" s="54">
        <f>+VLOOKUP(C208,'Anexo_GL '!$B$9:$O$1882,11,0)</f>
        <v>6118.0592900000011</v>
      </c>
      <c r="Q208" s="54">
        <f>+VLOOKUP(C208,'Anexo_GL '!$B$9:$O$1882,12,0)</f>
        <v>3082.8098500000001</v>
      </c>
      <c r="R208" s="54">
        <f>+VLOOKUP(C208,'Anexo_GL '!$B$9:$O$1882,13,0)</f>
        <v>3035.249440000001</v>
      </c>
      <c r="S208" s="54" t="str">
        <f>+VLOOKUP(C208,'Anexo_GL '!$B$9:$O$1882,14,0)</f>
        <v>Si Cumple</v>
      </c>
    </row>
    <row r="209" spans="1:19" x14ac:dyDescent="0.25">
      <c r="A209" s="54" t="s">
        <v>4342</v>
      </c>
      <c r="B209" s="54">
        <v>182</v>
      </c>
      <c r="C209" s="55" t="s">
        <v>863</v>
      </c>
      <c r="D209" s="55" t="s">
        <v>9</v>
      </c>
      <c r="E209" s="55" t="s">
        <v>864</v>
      </c>
      <c r="F209" s="54">
        <f>+VLOOKUP(C209,'Anexo_GL '!$B$9:$O$1882,4,0)</f>
        <v>226.84527</v>
      </c>
      <c r="G209" s="54"/>
      <c r="H209" s="54">
        <f>+VLOOKUP(C209,'Anexo_GL '!$B$9:$O$1882,5,0)</f>
        <v>10459.766605000001</v>
      </c>
      <c r="I209" s="54">
        <f>+VLOOKUP(C209,'Anexo_GL '!$B$9:$O$1882,6,0)</f>
        <v>11657.61004</v>
      </c>
      <c r="J209" s="54">
        <f>+VLOOKUP(C209,'Anexo_GL '!$B$9:$O$1882,7,0)</f>
        <v>0</v>
      </c>
      <c r="K209" s="54"/>
      <c r="L209" s="56">
        <f>+VLOOKUP(C209,'Anexo_GL '!$B$9:$O$1882,8,0)</f>
        <v>1.9458985951806638</v>
      </c>
      <c r="M209" s="54"/>
      <c r="N209" s="56" t="str">
        <f>+VLOOKUP(C209,'Anexo_GL '!$B$9:$O$1882,9,0)</f>
        <v>Si Cumple</v>
      </c>
      <c r="O209" s="54"/>
      <c r="P209" s="54">
        <f>+VLOOKUP(C209,'Anexo_GL '!$B$9:$O$1882,11,0)</f>
        <v>7673.5757900000008</v>
      </c>
      <c r="Q209" s="54">
        <f>+VLOOKUP(C209,'Anexo_GL '!$B$9:$O$1882,12,0)</f>
        <v>1807.99144</v>
      </c>
      <c r="R209" s="54">
        <f>+VLOOKUP(C209,'Anexo_GL '!$B$9:$O$1882,13,0)</f>
        <v>5865.5843500000019</v>
      </c>
      <c r="S209" s="54" t="str">
        <f>+VLOOKUP(C209,'Anexo_GL '!$B$9:$O$1882,14,0)</f>
        <v>Si Cumple</v>
      </c>
    </row>
    <row r="210" spans="1:19" x14ac:dyDescent="0.25">
      <c r="A210" s="54" t="s">
        <v>4343</v>
      </c>
      <c r="B210" s="54">
        <v>183</v>
      </c>
      <c r="C210" s="55" t="s">
        <v>865</v>
      </c>
      <c r="D210" s="55" t="s">
        <v>9</v>
      </c>
      <c r="E210" s="55" t="s">
        <v>866</v>
      </c>
      <c r="F210" s="54">
        <f>+VLOOKUP(C210,'Anexo_GL '!$B$9:$O$1882,4,0)</f>
        <v>104.99654000000001</v>
      </c>
      <c r="G210" s="54"/>
      <c r="H210" s="54">
        <f>+VLOOKUP(C210,'Anexo_GL '!$B$9:$O$1882,5,0)</f>
        <v>2518.6584899999998</v>
      </c>
      <c r="I210" s="54">
        <f>+VLOOKUP(C210,'Anexo_GL '!$B$9:$O$1882,6,0)</f>
        <v>2418.6042800000005</v>
      </c>
      <c r="J210" s="54">
        <f>+VLOOKUP(C210,'Anexo_GL '!$B$9:$O$1882,7,0)</f>
        <v>0</v>
      </c>
      <c r="K210" s="54"/>
      <c r="L210" s="56">
        <f>+VLOOKUP(C210,'Anexo_GL '!$B$9:$O$1882,8,0)</f>
        <v>4.1687485785339646</v>
      </c>
      <c r="M210" s="54"/>
      <c r="N210" s="56" t="str">
        <f>+VLOOKUP(C210,'Anexo_GL '!$B$9:$O$1882,9,0)</f>
        <v>Si Cumple</v>
      </c>
      <c r="O210" s="54"/>
      <c r="P210" s="54">
        <f>+VLOOKUP(C210,'Anexo_GL '!$B$9:$O$1882,11,0)</f>
        <v>1416.7442800000001</v>
      </c>
      <c r="Q210" s="54">
        <f>+VLOOKUP(C210,'Anexo_GL '!$B$9:$O$1882,12,0)</f>
        <v>978.21314000000007</v>
      </c>
      <c r="R210" s="54">
        <f>+VLOOKUP(C210,'Anexo_GL '!$B$9:$O$1882,13,0)</f>
        <v>438.53113999999999</v>
      </c>
      <c r="S210" s="54" t="str">
        <f>+VLOOKUP(C210,'Anexo_GL '!$B$9:$O$1882,14,0)</f>
        <v>Si Cumple</v>
      </c>
    </row>
    <row r="211" spans="1:19" x14ac:dyDescent="0.25">
      <c r="A211" s="54" t="s">
        <v>4344</v>
      </c>
      <c r="B211" s="54">
        <v>184</v>
      </c>
      <c r="C211" s="55" t="s">
        <v>867</v>
      </c>
      <c r="D211" s="55" t="s">
        <v>9</v>
      </c>
      <c r="E211" s="55" t="s">
        <v>868</v>
      </c>
      <c r="F211" s="54">
        <f>+VLOOKUP(C211,'Anexo_GL '!$B$9:$O$1882,4,0)</f>
        <v>141.00838000000002</v>
      </c>
      <c r="G211" s="54"/>
      <c r="H211" s="54">
        <f>+VLOOKUP(C211,'Anexo_GL '!$B$9:$O$1882,5,0)</f>
        <v>3765.9341400000003</v>
      </c>
      <c r="I211" s="54">
        <f>+VLOOKUP(C211,'Anexo_GL '!$B$9:$O$1882,6,0)</f>
        <v>3456.3862200000003</v>
      </c>
      <c r="J211" s="54">
        <f>+VLOOKUP(C211,'Anexo_GL '!$B$9:$O$1882,7,0)</f>
        <v>0</v>
      </c>
      <c r="K211" s="54"/>
      <c r="L211" s="56">
        <f>+VLOOKUP(C211,'Anexo_GL '!$B$9:$O$1882,8,0)</f>
        <v>3.7443134892422734</v>
      </c>
      <c r="M211" s="54"/>
      <c r="N211" s="56" t="str">
        <f>+VLOOKUP(C211,'Anexo_GL '!$B$9:$O$1882,9,0)</f>
        <v>Si Cumple</v>
      </c>
      <c r="O211" s="54"/>
      <c r="P211" s="54">
        <f>+VLOOKUP(C211,'Anexo_GL '!$B$9:$O$1882,11,0)</f>
        <v>1608.7319</v>
      </c>
      <c r="Q211" s="54">
        <f>+VLOOKUP(C211,'Anexo_GL '!$B$9:$O$1882,12,0)</f>
        <v>1503.36564</v>
      </c>
      <c r="R211" s="54">
        <f>+VLOOKUP(C211,'Anexo_GL '!$B$9:$O$1882,13,0)</f>
        <v>105.36626000000001</v>
      </c>
      <c r="S211" s="54" t="str">
        <f>+VLOOKUP(C211,'Anexo_GL '!$B$9:$O$1882,14,0)</f>
        <v>Si Cumple</v>
      </c>
    </row>
    <row r="212" spans="1:19" x14ac:dyDescent="0.25">
      <c r="A212" s="54" t="s">
        <v>4345</v>
      </c>
      <c r="B212" s="54">
        <v>185</v>
      </c>
      <c r="C212" s="55" t="s">
        <v>869</v>
      </c>
      <c r="D212" s="55" t="s">
        <v>9</v>
      </c>
      <c r="E212" s="55" t="s">
        <v>870</v>
      </c>
      <c r="F212" s="54">
        <f>+VLOOKUP(C212,'Anexo_GL '!$B$9:$O$1882,4,0)</f>
        <v>143.44215</v>
      </c>
      <c r="G212" s="54"/>
      <c r="H212" s="54">
        <f>+VLOOKUP(C212,'Anexo_GL '!$B$9:$O$1882,5,0)</f>
        <v>2638.6583774999999</v>
      </c>
      <c r="I212" s="54">
        <f>+VLOOKUP(C212,'Anexo_GL '!$B$9:$O$1882,6,0)</f>
        <v>2487.3881299999998</v>
      </c>
      <c r="J212" s="54">
        <f>+VLOOKUP(C212,'Anexo_GL '!$B$9:$O$1882,7,0)</f>
        <v>0</v>
      </c>
      <c r="K212" s="54"/>
      <c r="L212" s="56">
        <f>+VLOOKUP(C212,'Anexo_GL '!$B$9:$O$1882,8,0)</f>
        <v>5.4361773855660855</v>
      </c>
      <c r="M212" s="54"/>
      <c r="N212" s="56" t="str">
        <f>+VLOOKUP(C212,'Anexo_GL '!$B$9:$O$1882,9,0)</f>
        <v>Si Cumple</v>
      </c>
      <c r="O212" s="54"/>
      <c r="P212" s="54">
        <f>+VLOOKUP(C212,'Anexo_GL '!$B$9:$O$1882,11,0)</f>
        <v>1919.50046</v>
      </c>
      <c r="Q212" s="54">
        <f>+VLOOKUP(C212,'Anexo_GL '!$B$9:$O$1882,12,0)</f>
        <v>666.74546999999995</v>
      </c>
      <c r="R212" s="54">
        <f>+VLOOKUP(C212,'Anexo_GL '!$B$9:$O$1882,13,0)</f>
        <v>1252.7549899999999</v>
      </c>
      <c r="S212" s="54" t="str">
        <f>+VLOOKUP(C212,'Anexo_GL '!$B$9:$O$1882,14,0)</f>
        <v>Si Cumple</v>
      </c>
    </row>
    <row r="213" spans="1:19" x14ac:dyDescent="0.25">
      <c r="A213" s="54" t="s">
        <v>4346</v>
      </c>
      <c r="B213" s="54">
        <v>186</v>
      </c>
      <c r="C213" s="55" t="s">
        <v>871</v>
      </c>
      <c r="D213" s="55" t="s">
        <v>9</v>
      </c>
      <c r="E213" s="55" t="s">
        <v>872</v>
      </c>
      <c r="F213" s="54">
        <f>+VLOOKUP(C213,'Anexo_GL '!$B$9:$O$1882,4,0)</f>
        <v>978.80906000000004</v>
      </c>
      <c r="G213" s="54"/>
      <c r="H213" s="54">
        <f>+VLOOKUP(C213,'Anexo_GL '!$B$9:$O$1882,5,0)</f>
        <v>9256.0200700000005</v>
      </c>
      <c r="I213" s="54">
        <f>+VLOOKUP(C213,'Anexo_GL '!$B$9:$O$1882,6,0)</f>
        <v>10018.91706</v>
      </c>
      <c r="J213" s="54">
        <f>+VLOOKUP(C213,'Anexo_GL '!$B$9:$O$1882,7,0)</f>
        <v>0</v>
      </c>
      <c r="K213" s="54"/>
      <c r="L213" s="56">
        <f>+VLOOKUP(C213,'Anexo_GL '!$B$9:$O$1882,8,0)</f>
        <v>9.7696093713345906</v>
      </c>
      <c r="M213" s="54"/>
      <c r="N213" s="56" t="str">
        <f>+VLOOKUP(C213,'Anexo_GL '!$B$9:$O$1882,9,0)</f>
        <v>Si Cumple</v>
      </c>
      <c r="O213" s="54"/>
      <c r="P213" s="54">
        <f>+VLOOKUP(C213,'Anexo_GL '!$B$9:$O$1882,11,0)</f>
        <v>4450.2729500000005</v>
      </c>
      <c r="Q213" s="54">
        <f>+VLOOKUP(C213,'Anexo_GL '!$B$9:$O$1882,12,0)</f>
        <v>3902.3051299999997</v>
      </c>
      <c r="R213" s="54">
        <f>+VLOOKUP(C213,'Anexo_GL '!$B$9:$O$1882,13,0)</f>
        <v>547.9678200000003</v>
      </c>
      <c r="S213" s="54" t="str">
        <f>+VLOOKUP(C213,'Anexo_GL '!$B$9:$O$1882,14,0)</f>
        <v>Si Cumple</v>
      </c>
    </row>
    <row r="214" spans="1:19" x14ac:dyDescent="0.25">
      <c r="A214" s="54" t="s">
        <v>4347</v>
      </c>
      <c r="B214" s="54">
        <v>187</v>
      </c>
      <c r="C214" s="55" t="s">
        <v>873</v>
      </c>
      <c r="D214" s="55" t="s">
        <v>9</v>
      </c>
      <c r="E214" s="55" t="s">
        <v>874</v>
      </c>
      <c r="F214" s="54">
        <f>+VLOOKUP(C214,'Anexo_GL '!$B$9:$O$1882,4,0)</f>
        <v>244.82717</v>
      </c>
      <c r="G214" s="54"/>
      <c r="H214" s="54">
        <f>+VLOOKUP(C214,'Anexo_GL '!$B$9:$O$1882,5,0)</f>
        <v>4607.9683049999985</v>
      </c>
      <c r="I214" s="54">
        <f>+VLOOKUP(C214,'Anexo_GL '!$B$9:$O$1882,6,0)</f>
        <v>3755.6852100000001</v>
      </c>
      <c r="J214" s="54">
        <f>+VLOOKUP(C214,'Anexo_GL '!$B$9:$O$1882,7,0)</f>
        <v>0</v>
      </c>
      <c r="K214" s="54"/>
      <c r="L214" s="56">
        <f>+VLOOKUP(C214,'Anexo_GL '!$B$9:$O$1882,8,0)</f>
        <v>5.3131261717738756</v>
      </c>
      <c r="M214" s="54"/>
      <c r="N214" s="56" t="str">
        <f>+VLOOKUP(C214,'Anexo_GL '!$B$9:$O$1882,9,0)</f>
        <v>Si Cumple</v>
      </c>
      <c r="O214" s="54"/>
      <c r="P214" s="54">
        <f>+VLOOKUP(C214,'Anexo_GL '!$B$9:$O$1882,11,0)</f>
        <v>3056.5952299999994</v>
      </c>
      <c r="Q214" s="54">
        <f>+VLOOKUP(C214,'Anexo_GL '!$B$9:$O$1882,12,0)</f>
        <v>1522.03836</v>
      </c>
      <c r="R214" s="54">
        <f>+VLOOKUP(C214,'Anexo_GL '!$B$9:$O$1882,13,0)</f>
        <v>1534.5568699999994</v>
      </c>
      <c r="S214" s="54" t="str">
        <f>+VLOOKUP(C214,'Anexo_GL '!$B$9:$O$1882,14,0)</f>
        <v>Si Cumple</v>
      </c>
    </row>
    <row r="215" spans="1:19" x14ac:dyDescent="0.25">
      <c r="A215" s="54" t="s">
        <v>4348</v>
      </c>
      <c r="B215" s="54">
        <v>188</v>
      </c>
      <c r="C215" s="55" t="s">
        <v>875</v>
      </c>
      <c r="D215" s="55" t="s">
        <v>9</v>
      </c>
      <c r="E215" s="55" t="s">
        <v>876</v>
      </c>
      <c r="F215" s="54">
        <f>+VLOOKUP(C215,'Anexo_GL '!$B$9:$O$1882,4,0)</f>
        <v>157.90977000000001</v>
      </c>
      <c r="G215" s="54"/>
      <c r="H215" s="54">
        <f>+VLOOKUP(C215,'Anexo_GL '!$B$9:$O$1882,5,0)</f>
        <v>2510.3610099999996</v>
      </c>
      <c r="I215" s="54">
        <f>+VLOOKUP(C215,'Anexo_GL '!$B$9:$O$1882,6,0)</f>
        <v>2461.11438</v>
      </c>
      <c r="J215" s="54">
        <f>+VLOOKUP(C215,'Anexo_GL '!$B$9:$O$1882,7,0)</f>
        <v>0</v>
      </c>
      <c r="K215" s="54"/>
      <c r="L215" s="56">
        <f>+VLOOKUP(C215,'Anexo_GL '!$B$9:$O$1882,8,0)</f>
        <v>6.2903211677909248</v>
      </c>
      <c r="M215" s="54"/>
      <c r="N215" s="56" t="str">
        <f>+VLOOKUP(C215,'Anexo_GL '!$B$9:$O$1882,9,0)</f>
        <v>Si Cumple</v>
      </c>
      <c r="O215" s="54"/>
      <c r="P215" s="54">
        <f>+VLOOKUP(C215,'Anexo_GL '!$B$9:$O$1882,11,0)</f>
        <v>1107.22298</v>
      </c>
      <c r="Q215" s="54">
        <f>+VLOOKUP(C215,'Anexo_GL '!$B$9:$O$1882,12,0)</f>
        <v>798.35361</v>
      </c>
      <c r="R215" s="54">
        <f>+VLOOKUP(C215,'Anexo_GL '!$B$9:$O$1882,13,0)</f>
        <v>308.86937</v>
      </c>
      <c r="S215" s="54" t="str">
        <f>+VLOOKUP(C215,'Anexo_GL '!$B$9:$O$1882,14,0)</f>
        <v>Si Cumple</v>
      </c>
    </row>
    <row r="216" spans="1:19" x14ac:dyDescent="0.25">
      <c r="A216" s="54" t="s">
        <v>4349</v>
      </c>
      <c r="B216" s="54">
        <v>189</v>
      </c>
      <c r="C216" s="55" t="s">
        <v>877</v>
      </c>
      <c r="D216" s="55" t="s">
        <v>9</v>
      </c>
      <c r="E216" s="55" t="s">
        <v>878</v>
      </c>
      <c r="F216" s="54">
        <f>+VLOOKUP(C216,'Anexo_GL '!$B$9:$O$1882,4,0)</f>
        <v>356.19493000000006</v>
      </c>
      <c r="G216" s="54"/>
      <c r="H216" s="54">
        <f>+VLOOKUP(C216,'Anexo_GL '!$B$9:$O$1882,5,0)</f>
        <v>6057.4121425000003</v>
      </c>
      <c r="I216" s="54">
        <f>+VLOOKUP(C216,'Anexo_GL '!$B$9:$O$1882,6,0)</f>
        <v>1592.0655699999998</v>
      </c>
      <c r="J216" s="54">
        <f>+VLOOKUP(C216,'Anexo_GL '!$B$9:$O$1882,7,0)</f>
        <v>0</v>
      </c>
      <c r="K216" s="54"/>
      <c r="L216" s="56">
        <f>+VLOOKUP(C216,'Anexo_GL '!$B$9:$O$1882,8,0)</f>
        <v>5.8803152504823979</v>
      </c>
      <c r="M216" s="54"/>
      <c r="N216" s="56" t="str">
        <f>+VLOOKUP(C216,'Anexo_GL '!$B$9:$O$1882,9,0)</f>
        <v>Si Cumple</v>
      </c>
      <c r="O216" s="54"/>
      <c r="P216" s="54">
        <f>+VLOOKUP(C216,'Anexo_GL '!$B$9:$O$1882,11,0)</f>
        <v>2678.5978</v>
      </c>
      <c r="Q216" s="54">
        <f>+VLOOKUP(C216,'Anexo_GL '!$B$9:$O$1882,12,0)</f>
        <v>1801.76278</v>
      </c>
      <c r="R216" s="54">
        <f>+VLOOKUP(C216,'Anexo_GL '!$B$9:$O$1882,13,0)</f>
        <v>876.83501999999976</v>
      </c>
      <c r="S216" s="54" t="str">
        <f>+VLOOKUP(C216,'Anexo_GL '!$B$9:$O$1882,14,0)</f>
        <v>Si Cumple</v>
      </c>
    </row>
    <row r="217" spans="1:19" x14ac:dyDescent="0.25">
      <c r="A217" s="54" t="s">
        <v>4350</v>
      </c>
      <c r="B217" s="54">
        <v>190</v>
      </c>
      <c r="C217" s="55" t="s">
        <v>879</v>
      </c>
      <c r="D217" s="55" t="s">
        <v>9</v>
      </c>
      <c r="E217" s="55" t="s">
        <v>880</v>
      </c>
      <c r="F217" s="54">
        <f>+VLOOKUP(C217,'Anexo_GL '!$B$9:$O$1882,4,0)</f>
        <v>83.679460000000006</v>
      </c>
      <c r="G217" s="54"/>
      <c r="H217" s="54">
        <f>+VLOOKUP(C217,'Anexo_GL '!$B$9:$O$1882,5,0)</f>
        <v>1713.9943799999999</v>
      </c>
      <c r="I217" s="54">
        <f>+VLOOKUP(C217,'Anexo_GL '!$B$9:$O$1882,6,0)</f>
        <v>1409.2513399999998</v>
      </c>
      <c r="J217" s="54">
        <f>+VLOOKUP(C217,'Anexo_GL '!$B$9:$O$1882,7,0)</f>
        <v>0</v>
      </c>
      <c r="K217" s="54"/>
      <c r="L217" s="56">
        <f>+VLOOKUP(C217,'Anexo_GL '!$B$9:$O$1882,8,0)</f>
        <v>4.8821315271757193</v>
      </c>
      <c r="M217" s="54"/>
      <c r="N217" s="56" t="str">
        <f>+VLOOKUP(C217,'Anexo_GL '!$B$9:$O$1882,9,0)</f>
        <v>Si Cumple</v>
      </c>
      <c r="O217" s="54"/>
      <c r="P217" s="54">
        <f>+VLOOKUP(C217,'Anexo_GL '!$B$9:$O$1882,11,0)</f>
        <v>946.36725999999987</v>
      </c>
      <c r="Q217" s="54">
        <f>+VLOOKUP(C217,'Anexo_GL '!$B$9:$O$1882,12,0)</f>
        <v>593.02124000000003</v>
      </c>
      <c r="R217" s="54">
        <f>+VLOOKUP(C217,'Anexo_GL '!$B$9:$O$1882,13,0)</f>
        <v>353.3460199999999</v>
      </c>
      <c r="S217" s="54" t="str">
        <f>+VLOOKUP(C217,'Anexo_GL '!$B$9:$O$1882,14,0)</f>
        <v>Si Cumple</v>
      </c>
    </row>
    <row r="218" spans="1:19" x14ac:dyDescent="0.25">
      <c r="A218" s="54" t="s">
        <v>4351</v>
      </c>
      <c r="B218" s="54">
        <v>191</v>
      </c>
      <c r="C218" s="55" t="s">
        <v>881</v>
      </c>
      <c r="D218" s="55" t="s">
        <v>9</v>
      </c>
      <c r="E218" s="55" t="s">
        <v>882</v>
      </c>
      <c r="F218" s="54">
        <f>+VLOOKUP(C218,'Anexo_GL '!$B$9:$O$1882,4,0)</f>
        <v>94.309490000000011</v>
      </c>
      <c r="G218" s="54"/>
      <c r="H218" s="54">
        <f>+VLOOKUP(C218,'Anexo_GL '!$B$9:$O$1882,5,0)</f>
        <v>1233.4185400000001</v>
      </c>
      <c r="I218" s="54">
        <f>+VLOOKUP(C218,'Anexo_GL '!$B$9:$O$1882,6,0)</f>
        <v>479.12387000000001</v>
      </c>
      <c r="J218" s="54">
        <f>+VLOOKUP(C218,'Anexo_GL '!$B$9:$O$1882,7,0)</f>
        <v>0</v>
      </c>
      <c r="K218" s="54"/>
      <c r="L218" s="56">
        <f>+VLOOKUP(C218,'Anexo_GL '!$B$9:$O$1882,8,0)</f>
        <v>7.6461871571996962</v>
      </c>
      <c r="M218" s="54"/>
      <c r="N218" s="56" t="str">
        <f>+VLOOKUP(C218,'Anexo_GL '!$B$9:$O$1882,9,0)</f>
        <v>Si Cumple</v>
      </c>
      <c r="O218" s="54"/>
      <c r="P218" s="54">
        <f>+VLOOKUP(C218,'Anexo_GL '!$B$9:$O$1882,11,0)</f>
        <v>713.75567000000001</v>
      </c>
      <c r="Q218" s="54">
        <f>+VLOOKUP(C218,'Anexo_GL '!$B$9:$O$1882,12,0)</f>
        <v>421.10192000000001</v>
      </c>
      <c r="R218" s="54">
        <f>+VLOOKUP(C218,'Anexo_GL '!$B$9:$O$1882,13,0)</f>
        <v>292.65375000000006</v>
      </c>
      <c r="S218" s="54" t="str">
        <f>+VLOOKUP(C218,'Anexo_GL '!$B$9:$O$1882,14,0)</f>
        <v>Si Cumple</v>
      </c>
    </row>
    <row r="219" spans="1:19" x14ac:dyDescent="0.25">
      <c r="A219" s="54" t="s">
        <v>4352</v>
      </c>
      <c r="B219" s="54">
        <v>192</v>
      </c>
      <c r="C219" s="55" t="s">
        <v>883</v>
      </c>
      <c r="D219" s="55" t="s">
        <v>9</v>
      </c>
      <c r="E219" s="55" t="s">
        <v>884</v>
      </c>
      <c r="F219" s="54">
        <f>+VLOOKUP(C219,'Anexo_GL '!$B$9:$O$1882,4,0)</f>
        <v>97.821529999999996</v>
      </c>
      <c r="G219" s="54"/>
      <c r="H219" s="54">
        <f>+VLOOKUP(C219,'Anexo_GL '!$B$9:$O$1882,5,0)</f>
        <v>1411.6035850000001</v>
      </c>
      <c r="I219" s="54">
        <f>+VLOOKUP(C219,'Anexo_GL '!$B$9:$O$1882,6,0)</f>
        <v>394.76179999999999</v>
      </c>
      <c r="J219" s="54">
        <f>+VLOOKUP(C219,'Anexo_GL '!$B$9:$O$1882,7,0)</f>
        <v>0</v>
      </c>
      <c r="K219" s="54"/>
      <c r="L219" s="56">
        <f>+VLOOKUP(C219,'Anexo_GL '!$B$9:$O$1882,8,0)</f>
        <v>6.9298159227896843</v>
      </c>
      <c r="M219" s="54"/>
      <c r="N219" s="56" t="str">
        <f>+VLOOKUP(C219,'Anexo_GL '!$B$9:$O$1882,9,0)</f>
        <v>Si Cumple</v>
      </c>
      <c r="O219" s="54"/>
      <c r="P219" s="54">
        <f>+VLOOKUP(C219,'Anexo_GL '!$B$9:$O$1882,11,0)</f>
        <v>936.37563</v>
      </c>
      <c r="Q219" s="54">
        <f>+VLOOKUP(C219,'Anexo_GL '!$B$9:$O$1882,12,0)</f>
        <v>526.73980000000006</v>
      </c>
      <c r="R219" s="54">
        <f>+VLOOKUP(C219,'Anexo_GL '!$B$9:$O$1882,13,0)</f>
        <v>409.63582999999994</v>
      </c>
      <c r="S219" s="54" t="str">
        <f>+VLOOKUP(C219,'Anexo_GL '!$B$9:$O$1882,14,0)</f>
        <v>Si Cumple</v>
      </c>
    </row>
    <row r="220" spans="1:19" x14ac:dyDescent="0.25">
      <c r="A220" s="54" t="s">
        <v>4353</v>
      </c>
      <c r="B220" s="54">
        <v>193</v>
      </c>
      <c r="C220" s="55" t="s">
        <v>885</v>
      </c>
      <c r="D220" s="55" t="s">
        <v>9</v>
      </c>
      <c r="E220" s="55" t="s">
        <v>886</v>
      </c>
      <c r="F220" s="54">
        <f>+VLOOKUP(C220,'Anexo_GL '!$B$9:$O$1882,4,0)</f>
        <v>954.75094000000001</v>
      </c>
      <c r="G220" s="54"/>
      <c r="H220" s="54">
        <f>+VLOOKUP(C220,'Anexo_GL '!$B$9:$O$1882,5,0)</f>
        <v>3060.7351450000001</v>
      </c>
      <c r="I220" s="54">
        <f>+VLOOKUP(C220,'Anexo_GL '!$B$9:$O$1882,6,0)</f>
        <v>2952.7851499999997</v>
      </c>
      <c r="J220" s="54">
        <f>+VLOOKUP(C220,'Anexo_GL '!$B$9:$O$1882,7,0)</f>
        <v>0</v>
      </c>
      <c r="K220" s="54"/>
      <c r="L220" s="56">
        <f>+VLOOKUP(C220,'Anexo_GL '!$B$9:$O$1882,8,0)</f>
        <v>31.193517072513639</v>
      </c>
      <c r="M220" s="54"/>
      <c r="N220" s="56" t="str">
        <f>+VLOOKUP(C220,'Anexo_GL '!$B$9:$O$1882,9,0)</f>
        <v>Si Cumple</v>
      </c>
      <c r="O220" s="54"/>
      <c r="P220" s="54">
        <f>+VLOOKUP(C220,'Anexo_GL '!$B$9:$O$1882,11,0)</f>
        <v>1318.2593300000001</v>
      </c>
      <c r="Q220" s="54">
        <f>+VLOOKUP(C220,'Anexo_GL '!$B$9:$O$1882,12,0)</f>
        <v>966.93657999999994</v>
      </c>
      <c r="R220" s="54">
        <f>+VLOOKUP(C220,'Anexo_GL '!$B$9:$O$1882,13,0)</f>
        <v>351.3227500000001</v>
      </c>
      <c r="S220" s="54" t="str">
        <f>+VLOOKUP(C220,'Anexo_GL '!$B$9:$O$1882,14,0)</f>
        <v>Si Cumple</v>
      </c>
    </row>
    <row r="221" spans="1:19" x14ac:dyDescent="0.25">
      <c r="A221" s="54" t="s">
        <v>4354</v>
      </c>
      <c r="B221" s="54">
        <v>194</v>
      </c>
      <c r="C221" s="55" t="s">
        <v>887</v>
      </c>
      <c r="D221" s="55" t="s">
        <v>9</v>
      </c>
      <c r="E221" s="55" t="s">
        <v>888</v>
      </c>
      <c r="F221" s="54">
        <f>+VLOOKUP(C221,'Anexo_GL '!$B$9:$O$1882,4,0)</f>
        <v>71.270359999999997</v>
      </c>
      <c r="G221" s="54"/>
      <c r="H221" s="54">
        <f>+VLOOKUP(C221,'Anexo_GL '!$B$9:$O$1882,5,0)</f>
        <v>2551.9293324999999</v>
      </c>
      <c r="I221" s="54">
        <f>+VLOOKUP(C221,'Anexo_GL '!$B$9:$O$1882,6,0)</f>
        <v>2880.89102</v>
      </c>
      <c r="J221" s="54">
        <f>+VLOOKUP(C221,'Anexo_GL '!$B$9:$O$1882,7,0)</f>
        <v>0</v>
      </c>
      <c r="K221" s="54"/>
      <c r="L221" s="56">
        <f>+VLOOKUP(C221,'Anexo_GL '!$B$9:$O$1882,8,0)</f>
        <v>2.4738998978170303</v>
      </c>
      <c r="M221" s="54"/>
      <c r="N221" s="56" t="str">
        <f>+VLOOKUP(C221,'Anexo_GL '!$B$9:$O$1882,9,0)</f>
        <v>Si Cumple</v>
      </c>
      <c r="O221" s="54"/>
      <c r="P221" s="54">
        <f>+VLOOKUP(C221,'Anexo_GL '!$B$9:$O$1882,11,0)</f>
        <v>951.54207000000008</v>
      </c>
      <c r="Q221" s="54">
        <f>+VLOOKUP(C221,'Anexo_GL '!$B$9:$O$1882,12,0)</f>
        <v>850.10667000000001</v>
      </c>
      <c r="R221" s="54">
        <f>+VLOOKUP(C221,'Anexo_GL '!$B$9:$O$1882,13,0)</f>
        <v>101.43540000000003</v>
      </c>
      <c r="S221" s="54" t="str">
        <f>+VLOOKUP(C221,'Anexo_GL '!$B$9:$O$1882,14,0)</f>
        <v>Si Cumple</v>
      </c>
    </row>
    <row r="222" spans="1:19" x14ac:dyDescent="0.25">
      <c r="A222" s="54" t="s">
        <v>4355</v>
      </c>
      <c r="B222" s="54">
        <v>195</v>
      </c>
      <c r="C222" s="55" t="s">
        <v>889</v>
      </c>
      <c r="D222" s="55" t="s">
        <v>9</v>
      </c>
      <c r="E222" s="55" t="s">
        <v>890</v>
      </c>
      <c r="F222" s="54">
        <f>+VLOOKUP(C222,'Anexo_GL '!$B$9:$O$1882,4,0)</f>
        <v>86.875140000000002</v>
      </c>
      <c r="G222" s="54"/>
      <c r="H222" s="54">
        <f>+VLOOKUP(C222,'Anexo_GL '!$B$9:$O$1882,5,0)</f>
        <v>1102.5940925</v>
      </c>
      <c r="I222" s="54">
        <f>+VLOOKUP(C222,'Anexo_GL '!$B$9:$O$1882,6,0)</f>
        <v>385.27163000000002</v>
      </c>
      <c r="J222" s="54">
        <f>+VLOOKUP(C222,'Anexo_GL '!$B$9:$O$1882,7,0)</f>
        <v>0</v>
      </c>
      <c r="K222" s="54"/>
      <c r="L222" s="56">
        <f>+VLOOKUP(C222,'Anexo_GL '!$B$9:$O$1882,8,0)</f>
        <v>7.8791588482957513</v>
      </c>
      <c r="M222" s="54"/>
      <c r="N222" s="56" t="str">
        <f>+VLOOKUP(C222,'Anexo_GL '!$B$9:$O$1882,9,0)</f>
        <v>Si Cumple</v>
      </c>
      <c r="O222" s="54"/>
      <c r="P222" s="54">
        <f>+VLOOKUP(C222,'Anexo_GL '!$B$9:$O$1882,11,0)</f>
        <v>582.52668999999992</v>
      </c>
      <c r="Q222" s="54">
        <f>+VLOOKUP(C222,'Anexo_GL '!$B$9:$O$1882,12,0)</f>
        <v>542.43693999999994</v>
      </c>
      <c r="R222" s="54">
        <f>+VLOOKUP(C222,'Anexo_GL '!$B$9:$O$1882,13,0)</f>
        <v>40.089750000000002</v>
      </c>
      <c r="S222" s="54" t="str">
        <f>+VLOOKUP(C222,'Anexo_GL '!$B$9:$O$1882,14,0)</f>
        <v>Si Cumple</v>
      </c>
    </row>
    <row r="223" spans="1:19" x14ac:dyDescent="0.25">
      <c r="A223" s="54" t="s">
        <v>4356</v>
      </c>
      <c r="B223" s="54">
        <v>196</v>
      </c>
      <c r="C223" s="55" t="s">
        <v>891</v>
      </c>
      <c r="D223" s="55" t="s">
        <v>9</v>
      </c>
      <c r="E223" s="55" t="s">
        <v>892</v>
      </c>
      <c r="F223" s="54">
        <f>+VLOOKUP(C223,'Anexo_GL '!$B$9:$O$1882,4,0)</f>
        <v>65.602249999999998</v>
      </c>
      <c r="G223" s="54"/>
      <c r="H223" s="54">
        <f>+VLOOKUP(C223,'Anexo_GL '!$B$9:$O$1882,5,0)</f>
        <v>1621.051935</v>
      </c>
      <c r="I223" s="54">
        <f>+VLOOKUP(C223,'Anexo_GL '!$B$9:$O$1882,6,0)</f>
        <v>880.86658000000011</v>
      </c>
      <c r="J223" s="54">
        <f>+VLOOKUP(C223,'Anexo_GL '!$B$9:$O$1882,7,0)</f>
        <v>0</v>
      </c>
      <c r="K223" s="54"/>
      <c r="L223" s="56">
        <f>+VLOOKUP(C223,'Anexo_GL '!$B$9:$O$1882,8,0)</f>
        <v>4.0468937844363388</v>
      </c>
      <c r="M223" s="54"/>
      <c r="N223" s="56" t="str">
        <f>+VLOOKUP(C223,'Anexo_GL '!$B$9:$O$1882,9,0)</f>
        <v>Si Cumple</v>
      </c>
      <c r="O223" s="54"/>
      <c r="P223" s="54">
        <f>+VLOOKUP(C223,'Anexo_GL '!$B$9:$O$1882,11,0)</f>
        <v>657.98860999999999</v>
      </c>
      <c r="Q223" s="54">
        <f>+VLOOKUP(C223,'Anexo_GL '!$B$9:$O$1882,12,0)</f>
        <v>508.06256999999999</v>
      </c>
      <c r="R223" s="54">
        <f>+VLOOKUP(C223,'Anexo_GL '!$B$9:$O$1882,13,0)</f>
        <v>149.92603999999997</v>
      </c>
      <c r="S223" s="54" t="str">
        <f>+VLOOKUP(C223,'Anexo_GL '!$B$9:$O$1882,14,0)</f>
        <v>Si Cumple</v>
      </c>
    </row>
    <row r="224" spans="1:19" x14ac:dyDescent="0.25">
      <c r="A224" s="54" t="s">
        <v>4357</v>
      </c>
      <c r="B224" s="54">
        <v>197</v>
      </c>
      <c r="C224" s="55" t="s">
        <v>893</v>
      </c>
      <c r="D224" s="55" t="s">
        <v>9</v>
      </c>
      <c r="E224" s="55" t="s">
        <v>894</v>
      </c>
      <c r="F224" s="54">
        <f>+VLOOKUP(C224,'Anexo_GL '!$B$9:$O$1882,4,0)</f>
        <v>391.57042000000007</v>
      </c>
      <c r="G224" s="54"/>
      <c r="H224" s="54">
        <f>+VLOOKUP(C224,'Anexo_GL '!$B$9:$O$1882,5,0)</f>
        <v>1636.8768824999995</v>
      </c>
      <c r="I224" s="54">
        <f>+VLOOKUP(C224,'Anexo_GL '!$B$9:$O$1882,6,0)</f>
        <v>996.05719999999997</v>
      </c>
      <c r="J224" s="54">
        <f>+VLOOKUP(C224,'Anexo_GL '!$B$9:$O$1882,7,0)</f>
        <v>0</v>
      </c>
      <c r="K224" s="54"/>
      <c r="L224" s="56">
        <f>+VLOOKUP(C224,'Anexo_GL '!$B$9:$O$1882,8,0)</f>
        <v>23.921800361793562</v>
      </c>
      <c r="M224" s="54"/>
      <c r="N224" s="56" t="str">
        <f>+VLOOKUP(C224,'Anexo_GL '!$B$9:$O$1882,9,0)</f>
        <v>Si Cumple</v>
      </c>
      <c r="O224" s="54"/>
      <c r="P224" s="54">
        <f>+VLOOKUP(C224,'Anexo_GL '!$B$9:$O$1882,11,0)</f>
        <v>650.10921999999994</v>
      </c>
      <c r="Q224" s="54">
        <f>+VLOOKUP(C224,'Anexo_GL '!$B$9:$O$1882,12,0)</f>
        <v>605.12691000000007</v>
      </c>
      <c r="R224" s="54">
        <f>+VLOOKUP(C224,'Anexo_GL '!$B$9:$O$1882,13,0)</f>
        <v>44.982309999999941</v>
      </c>
      <c r="S224" s="54" t="str">
        <f>+VLOOKUP(C224,'Anexo_GL '!$B$9:$O$1882,14,0)</f>
        <v>Si Cumple</v>
      </c>
    </row>
    <row r="225" spans="1:19" x14ac:dyDescent="0.25">
      <c r="A225" s="54" t="s">
        <v>4358</v>
      </c>
      <c r="B225" s="54">
        <v>198</v>
      </c>
      <c r="C225" s="55" t="s">
        <v>895</v>
      </c>
      <c r="D225" s="55" t="s">
        <v>9</v>
      </c>
      <c r="E225" s="55" t="s">
        <v>896</v>
      </c>
      <c r="F225" s="54">
        <f>+VLOOKUP(C225,'Anexo_GL '!$B$9:$O$1882,4,0)</f>
        <v>144.30366000000001</v>
      </c>
      <c r="G225" s="54"/>
      <c r="H225" s="54">
        <f>+VLOOKUP(C225,'Anexo_GL '!$B$9:$O$1882,5,0)</f>
        <v>1629.2875225000003</v>
      </c>
      <c r="I225" s="54">
        <f>+VLOOKUP(C225,'Anexo_GL '!$B$9:$O$1882,6,0)</f>
        <v>1061.85778</v>
      </c>
      <c r="J225" s="54">
        <f>+VLOOKUP(C225,'Anexo_GL '!$B$9:$O$1882,7,0)</f>
        <v>0</v>
      </c>
      <c r="K225" s="54"/>
      <c r="L225" s="56">
        <f>+VLOOKUP(C225,'Anexo_GL '!$B$9:$O$1882,8,0)</f>
        <v>8.8568566325591558</v>
      </c>
      <c r="M225" s="54"/>
      <c r="N225" s="56" t="str">
        <f>+VLOOKUP(C225,'Anexo_GL '!$B$9:$O$1882,9,0)</f>
        <v>Si Cumple</v>
      </c>
      <c r="O225" s="54"/>
      <c r="P225" s="54">
        <f>+VLOOKUP(C225,'Anexo_GL '!$B$9:$O$1882,11,0)</f>
        <v>536.91429000000005</v>
      </c>
      <c r="Q225" s="54">
        <f>+VLOOKUP(C225,'Anexo_GL '!$B$9:$O$1882,12,0)</f>
        <v>488.54798</v>
      </c>
      <c r="R225" s="54">
        <f>+VLOOKUP(C225,'Anexo_GL '!$B$9:$O$1882,13,0)</f>
        <v>48.366310000000055</v>
      </c>
      <c r="S225" s="54" t="str">
        <f>+VLOOKUP(C225,'Anexo_GL '!$B$9:$O$1882,14,0)</f>
        <v>Si Cumple</v>
      </c>
    </row>
    <row r="226" spans="1:19" x14ac:dyDescent="0.25">
      <c r="A226" s="54" t="s">
        <v>4359</v>
      </c>
      <c r="B226" s="54">
        <v>199</v>
      </c>
      <c r="C226" s="55" t="s">
        <v>897</v>
      </c>
      <c r="D226" s="55" t="s">
        <v>9</v>
      </c>
      <c r="E226" s="55" t="s">
        <v>898</v>
      </c>
      <c r="F226" s="54">
        <f>+VLOOKUP(C226,'Anexo_GL '!$B$9:$O$1882,4,0)</f>
        <v>1421.5204600000002</v>
      </c>
      <c r="G226" s="54"/>
      <c r="H226" s="54">
        <f>+VLOOKUP(C226,'Anexo_GL '!$B$9:$O$1882,5,0)</f>
        <v>8826.655424999999</v>
      </c>
      <c r="I226" s="54">
        <f>+VLOOKUP(C226,'Anexo_GL '!$B$9:$O$1882,6,0)</f>
        <v>2014.0896600000001</v>
      </c>
      <c r="J226" s="54">
        <f>+VLOOKUP(C226,'Anexo_GL '!$B$9:$O$1882,7,0)</f>
        <v>0</v>
      </c>
      <c r="K226" s="54"/>
      <c r="L226" s="56">
        <f>+VLOOKUP(C226,'Anexo_GL '!$B$9:$O$1882,8,0)</f>
        <v>16.104859559531299</v>
      </c>
      <c r="M226" s="54"/>
      <c r="N226" s="56" t="str">
        <f>+VLOOKUP(C226,'Anexo_GL '!$B$9:$O$1882,9,0)</f>
        <v>Si Cumple</v>
      </c>
      <c r="O226" s="54"/>
      <c r="P226" s="54">
        <f>+VLOOKUP(C226,'Anexo_GL '!$B$9:$O$1882,11,0)</f>
        <v>3751.9878599999997</v>
      </c>
      <c r="Q226" s="54">
        <f>+VLOOKUP(C226,'Anexo_GL '!$B$9:$O$1882,12,0)</f>
        <v>3471.8699100000003</v>
      </c>
      <c r="R226" s="54">
        <f>+VLOOKUP(C226,'Anexo_GL '!$B$9:$O$1882,13,0)</f>
        <v>280.11794999999972</v>
      </c>
      <c r="S226" s="54" t="str">
        <f>+VLOOKUP(C226,'Anexo_GL '!$B$9:$O$1882,14,0)</f>
        <v>Si Cumple</v>
      </c>
    </row>
    <row r="227" spans="1:19" x14ac:dyDescent="0.25">
      <c r="A227" s="54" t="s">
        <v>4360</v>
      </c>
      <c r="B227" s="54">
        <v>200</v>
      </c>
      <c r="C227" s="55" t="s">
        <v>899</v>
      </c>
      <c r="D227" s="55" t="s">
        <v>9</v>
      </c>
      <c r="E227" s="55" t="s">
        <v>900</v>
      </c>
      <c r="F227" s="54">
        <f>+VLOOKUP(C227,'Anexo_GL '!$B$9:$O$1882,4,0)</f>
        <v>849.76420999999993</v>
      </c>
      <c r="G227" s="54"/>
      <c r="H227" s="54">
        <f>+VLOOKUP(C227,'Anexo_GL '!$B$9:$O$1882,5,0)</f>
        <v>1580.5169824999998</v>
      </c>
      <c r="I227" s="54">
        <f>+VLOOKUP(C227,'Anexo_GL '!$B$9:$O$1882,6,0)</f>
        <v>868.03135999999995</v>
      </c>
      <c r="J227" s="54">
        <f>+VLOOKUP(C227,'Anexo_GL '!$B$9:$O$1882,7,0)</f>
        <v>0</v>
      </c>
      <c r="K227" s="54"/>
      <c r="L227" s="56">
        <f>+VLOOKUP(C227,'Anexo_GL '!$B$9:$O$1882,8,0)</f>
        <v>53.764952822960254</v>
      </c>
      <c r="M227" s="54"/>
      <c r="N227" s="56" t="str">
        <f>+VLOOKUP(C227,'Anexo_GL '!$B$9:$O$1882,9,0)</f>
        <v>Si Cumple</v>
      </c>
      <c r="O227" s="54"/>
      <c r="P227" s="54">
        <f>+VLOOKUP(C227,'Anexo_GL '!$B$9:$O$1882,11,0)</f>
        <v>959.06916999999987</v>
      </c>
      <c r="Q227" s="54">
        <f>+VLOOKUP(C227,'Anexo_GL '!$B$9:$O$1882,12,0)</f>
        <v>540.01675999999998</v>
      </c>
      <c r="R227" s="54">
        <f>+VLOOKUP(C227,'Anexo_GL '!$B$9:$O$1882,13,0)</f>
        <v>419.0524099999999</v>
      </c>
      <c r="S227" s="54" t="str">
        <f>+VLOOKUP(C227,'Anexo_GL '!$B$9:$O$1882,14,0)</f>
        <v>Si Cumple</v>
      </c>
    </row>
    <row r="228" spans="1:19" x14ac:dyDescent="0.25">
      <c r="A228" s="54" t="s">
        <v>4361</v>
      </c>
      <c r="B228" s="54">
        <v>201</v>
      </c>
      <c r="C228" s="55" t="s">
        <v>901</v>
      </c>
      <c r="D228" s="55" t="s">
        <v>9</v>
      </c>
      <c r="E228" s="55" t="s">
        <v>902</v>
      </c>
      <c r="F228" s="54">
        <f>+VLOOKUP(C228,'Anexo_GL '!$B$9:$O$1882,4,0)</f>
        <v>3457.47244</v>
      </c>
      <c r="G228" s="54"/>
      <c r="H228" s="54">
        <f>+VLOOKUP(C228,'Anexo_GL '!$B$9:$O$1882,5,0)</f>
        <v>10090.596924999998</v>
      </c>
      <c r="I228" s="54">
        <f>+VLOOKUP(C228,'Anexo_GL '!$B$9:$O$1882,6,0)</f>
        <v>9784.861719999999</v>
      </c>
      <c r="J228" s="54">
        <f>+VLOOKUP(C228,'Anexo_GL '!$B$9:$O$1882,7,0)</f>
        <v>0</v>
      </c>
      <c r="K228" s="54"/>
      <c r="L228" s="56">
        <f>+VLOOKUP(C228,'Anexo_GL '!$B$9:$O$1882,8,0)</f>
        <v>34.264300374875994</v>
      </c>
      <c r="M228" s="54"/>
      <c r="N228" s="56" t="str">
        <f>+VLOOKUP(C228,'Anexo_GL '!$B$9:$O$1882,9,0)</f>
        <v>Si Cumple</v>
      </c>
      <c r="O228" s="54"/>
      <c r="P228" s="54">
        <f>+VLOOKUP(C228,'Anexo_GL '!$B$9:$O$1882,11,0)</f>
        <v>7242.3172199999999</v>
      </c>
      <c r="Q228" s="54">
        <f>+VLOOKUP(C228,'Anexo_GL '!$B$9:$O$1882,12,0)</f>
        <v>3910.3927599999997</v>
      </c>
      <c r="R228" s="54">
        <f>+VLOOKUP(C228,'Anexo_GL '!$B$9:$O$1882,13,0)</f>
        <v>3331.9244600000002</v>
      </c>
      <c r="S228" s="54" t="str">
        <f>+VLOOKUP(C228,'Anexo_GL '!$B$9:$O$1882,14,0)</f>
        <v>Si Cumple</v>
      </c>
    </row>
    <row r="229" spans="1:19" x14ac:dyDescent="0.25">
      <c r="A229" s="54" t="s">
        <v>4362</v>
      </c>
      <c r="B229" s="54">
        <v>202</v>
      </c>
      <c r="C229" s="55" t="s">
        <v>903</v>
      </c>
      <c r="D229" s="55" t="s">
        <v>9</v>
      </c>
      <c r="E229" s="55" t="s">
        <v>904</v>
      </c>
      <c r="F229" s="54">
        <f>+VLOOKUP(C229,'Anexo_GL '!$B$9:$O$1882,4,0)</f>
        <v>188.05180000000001</v>
      </c>
      <c r="G229" s="54"/>
      <c r="H229" s="54">
        <f>+VLOOKUP(C229,'Anexo_GL '!$B$9:$O$1882,5,0)</f>
        <v>1417.1304974999998</v>
      </c>
      <c r="I229" s="54">
        <f>+VLOOKUP(C229,'Anexo_GL '!$B$9:$O$1882,6,0)</f>
        <v>654.67211999999995</v>
      </c>
      <c r="J229" s="54">
        <f>+VLOOKUP(C229,'Anexo_GL '!$B$9:$O$1882,7,0)</f>
        <v>0</v>
      </c>
      <c r="K229" s="54"/>
      <c r="L229" s="56">
        <f>+VLOOKUP(C229,'Anexo_GL '!$B$9:$O$1882,8,0)</f>
        <v>13.269900007920763</v>
      </c>
      <c r="M229" s="54"/>
      <c r="N229" s="56" t="str">
        <f>+VLOOKUP(C229,'Anexo_GL '!$B$9:$O$1882,9,0)</f>
        <v>Si Cumple</v>
      </c>
      <c r="O229" s="54"/>
      <c r="P229" s="54">
        <f>+VLOOKUP(C229,'Anexo_GL '!$B$9:$O$1882,11,0)</f>
        <v>598.68297000000007</v>
      </c>
      <c r="Q229" s="54">
        <f>+VLOOKUP(C229,'Anexo_GL '!$B$9:$O$1882,12,0)</f>
        <v>561.71541999999999</v>
      </c>
      <c r="R229" s="54">
        <f>+VLOOKUP(C229,'Anexo_GL '!$B$9:$O$1882,13,0)</f>
        <v>36.967550000000045</v>
      </c>
      <c r="S229" s="54" t="str">
        <f>+VLOOKUP(C229,'Anexo_GL '!$B$9:$O$1882,14,0)</f>
        <v>Si Cumple</v>
      </c>
    </row>
    <row r="230" spans="1:19" x14ac:dyDescent="0.25">
      <c r="A230" s="54" t="s">
        <v>4363</v>
      </c>
      <c r="B230" s="54">
        <v>203</v>
      </c>
      <c r="C230" s="55" t="s">
        <v>905</v>
      </c>
      <c r="D230" s="55" t="s">
        <v>9</v>
      </c>
      <c r="E230" s="55" t="s">
        <v>906</v>
      </c>
      <c r="F230" s="54">
        <f>+VLOOKUP(C230,'Anexo_GL '!$B$9:$O$1882,4,0)</f>
        <v>419.36490999999995</v>
      </c>
      <c r="G230" s="54"/>
      <c r="H230" s="54">
        <f>+VLOOKUP(C230,'Anexo_GL '!$B$9:$O$1882,5,0)</f>
        <v>1642.5002350000002</v>
      </c>
      <c r="I230" s="54">
        <f>+VLOOKUP(C230,'Anexo_GL '!$B$9:$O$1882,6,0)</f>
        <v>1190.6365000000001</v>
      </c>
      <c r="J230" s="54">
        <f>+VLOOKUP(C230,'Anexo_GL '!$B$9:$O$1882,7,0)</f>
        <v>0</v>
      </c>
      <c r="K230" s="54"/>
      <c r="L230" s="56">
        <f>+VLOOKUP(C230,'Anexo_GL '!$B$9:$O$1882,8,0)</f>
        <v>25.532106544873638</v>
      </c>
      <c r="M230" s="54"/>
      <c r="N230" s="56" t="str">
        <f>+VLOOKUP(C230,'Anexo_GL '!$B$9:$O$1882,9,0)</f>
        <v>Si Cumple</v>
      </c>
      <c r="O230" s="54"/>
      <c r="P230" s="54">
        <f>+VLOOKUP(C230,'Anexo_GL '!$B$9:$O$1882,11,0)</f>
        <v>752.42885999999987</v>
      </c>
      <c r="Q230" s="54">
        <f>+VLOOKUP(C230,'Anexo_GL '!$B$9:$O$1882,12,0)</f>
        <v>661.06995999999992</v>
      </c>
      <c r="R230" s="54">
        <f>+VLOOKUP(C230,'Anexo_GL '!$B$9:$O$1882,13,0)</f>
        <v>91.358899999999906</v>
      </c>
      <c r="S230" s="54" t="str">
        <f>+VLOOKUP(C230,'Anexo_GL '!$B$9:$O$1882,14,0)</f>
        <v>Si Cumple</v>
      </c>
    </row>
    <row r="231" spans="1:19" x14ac:dyDescent="0.25">
      <c r="A231" s="54" t="s">
        <v>4364</v>
      </c>
      <c r="B231" s="54">
        <v>204</v>
      </c>
      <c r="C231" s="55" t="s">
        <v>907</v>
      </c>
      <c r="D231" s="55" t="s">
        <v>9</v>
      </c>
      <c r="E231" s="55" t="s">
        <v>908</v>
      </c>
      <c r="F231" s="54">
        <f>+VLOOKUP(C231,'Anexo_GL '!$B$9:$O$1882,4,0)</f>
        <v>46.340019999999996</v>
      </c>
      <c r="G231" s="54"/>
      <c r="H231" s="54">
        <f>+VLOOKUP(C231,'Anexo_GL '!$B$9:$O$1882,5,0)</f>
        <v>1177.3127075</v>
      </c>
      <c r="I231" s="54">
        <f>+VLOOKUP(C231,'Anexo_GL '!$B$9:$O$1882,6,0)</f>
        <v>379.08732999999995</v>
      </c>
      <c r="J231" s="54">
        <f>+VLOOKUP(C231,'Anexo_GL '!$B$9:$O$1882,7,0)</f>
        <v>0</v>
      </c>
      <c r="K231" s="54"/>
      <c r="L231" s="56">
        <f>+VLOOKUP(C231,'Anexo_GL '!$B$9:$O$1882,8,0)</f>
        <v>3.9360842454849658</v>
      </c>
      <c r="M231" s="54"/>
      <c r="N231" s="56" t="str">
        <f>+VLOOKUP(C231,'Anexo_GL '!$B$9:$O$1882,9,0)</f>
        <v>Si Cumple</v>
      </c>
      <c r="O231" s="54"/>
      <c r="P231" s="54">
        <f>+VLOOKUP(C231,'Anexo_GL '!$B$9:$O$1882,11,0)</f>
        <v>594.72066999999993</v>
      </c>
      <c r="Q231" s="54">
        <f>+VLOOKUP(C231,'Anexo_GL '!$B$9:$O$1882,12,0)</f>
        <v>518.99450999999999</v>
      </c>
      <c r="R231" s="54">
        <f>+VLOOKUP(C231,'Anexo_GL '!$B$9:$O$1882,13,0)</f>
        <v>75.726159999999922</v>
      </c>
      <c r="S231" s="54" t="str">
        <f>+VLOOKUP(C231,'Anexo_GL '!$B$9:$O$1882,14,0)</f>
        <v>Si Cumple</v>
      </c>
    </row>
    <row r="232" spans="1:19" x14ac:dyDescent="0.25">
      <c r="A232" s="54" t="s">
        <v>4365</v>
      </c>
      <c r="B232" s="54">
        <v>205</v>
      </c>
      <c r="C232" s="55" t="s">
        <v>909</v>
      </c>
      <c r="D232" s="55" t="s">
        <v>9</v>
      </c>
      <c r="E232" s="55" t="s">
        <v>910</v>
      </c>
      <c r="F232" s="54">
        <f>+VLOOKUP(C232,'Anexo_GL '!$B$9:$O$1882,4,0)</f>
        <v>101.05512</v>
      </c>
      <c r="G232" s="54"/>
      <c r="H232" s="54">
        <f>+VLOOKUP(C232,'Anexo_GL '!$B$9:$O$1882,5,0)</f>
        <v>1256.9736499999999</v>
      </c>
      <c r="I232" s="54">
        <f>+VLOOKUP(C232,'Anexo_GL '!$B$9:$O$1882,6,0)</f>
        <v>314.30403999999999</v>
      </c>
      <c r="J232" s="54">
        <f>+VLOOKUP(C232,'Anexo_GL '!$B$9:$O$1882,7,0)</f>
        <v>0</v>
      </c>
      <c r="K232" s="54"/>
      <c r="L232" s="56">
        <f>+VLOOKUP(C232,'Anexo_GL '!$B$9:$O$1882,8,0)</f>
        <v>8.0395575515843163</v>
      </c>
      <c r="M232" s="54"/>
      <c r="N232" s="56" t="str">
        <f>+VLOOKUP(C232,'Anexo_GL '!$B$9:$O$1882,9,0)</f>
        <v>Si Cumple</v>
      </c>
      <c r="O232" s="54"/>
      <c r="P232" s="54">
        <f>+VLOOKUP(C232,'Anexo_GL '!$B$9:$O$1882,11,0)</f>
        <v>713.68631999999991</v>
      </c>
      <c r="Q232" s="54">
        <f>+VLOOKUP(C232,'Anexo_GL '!$B$9:$O$1882,12,0)</f>
        <v>491.68763000000001</v>
      </c>
      <c r="R232" s="54">
        <f>+VLOOKUP(C232,'Anexo_GL '!$B$9:$O$1882,13,0)</f>
        <v>221.99868999999995</v>
      </c>
      <c r="S232" s="54" t="str">
        <f>+VLOOKUP(C232,'Anexo_GL '!$B$9:$O$1882,14,0)</f>
        <v>Si Cumple</v>
      </c>
    </row>
    <row r="233" spans="1:19" x14ac:dyDescent="0.25">
      <c r="A233" s="54" t="s">
        <v>4366</v>
      </c>
      <c r="B233" s="54">
        <v>206</v>
      </c>
      <c r="C233" s="55" t="s">
        <v>911</v>
      </c>
      <c r="D233" s="55" t="s">
        <v>9</v>
      </c>
      <c r="E233" s="55" t="s">
        <v>912</v>
      </c>
      <c r="F233" s="54">
        <f>+VLOOKUP(C233,'Anexo_GL '!$B$9:$O$1882,4,0)</f>
        <v>360.65661</v>
      </c>
      <c r="G233" s="54"/>
      <c r="H233" s="54">
        <f>+VLOOKUP(C233,'Anexo_GL '!$B$9:$O$1882,5,0)</f>
        <v>2984.2089000000005</v>
      </c>
      <c r="I233" s="54">
        <f>+VLOOKUP(C233,'Anexo_GL '!$B$9:$O$1882,6,0)</f>
        <v>2440.7622800000004</v>
      </c>
      <c r="J233" s="54">
        <f>+VLOOKUP(C233,'Anexo_GL '!$B$9:$O$1882,7,0)</f>
        <v>0</v>
      </c>
      <c r="K233" s="54"/>
      <c r="L233" s="56">
        <f>+VLOOKUP(C233,'Anexo_GL '!$B$9:$O$1882,8,0)</f>
        <v>12.085501454003436</v>
      </c>
      <c r="M233" s="54"/>
      <c r="N233" s="56" t="str">
        <f>+VLOOKUP(C233,'Anexo_GL '!$B$9:$O$1882,9,0)</f>
        <v>Si Cumple</v>
      </c>
      <c r="O233" s="54"/>
      <c r="P233" s="54">
        <f>+VLOOKUP(C233,'Anexo_GL '!$B$9:$O$1882,11,0)</f>
        <v>1247.8976700000001</v>
      </c>
      <c r="Q233" s="54">
        <f>+VLOOKUP(C233,'Anexo_GL '!$B$9:$O$1882,12,0)</f>
        <v>825.15058999999997</v>
      </c>
      <c r="R233" s="54">
        <f>+VLOOKUP(C233,'Anexo_GL '!$B$9:$O$1882,13,0)</f>
        <v>422.74708000000021</v>
      </c>
      <c r="S233" s="54" t="str">
        <f>+VLOOKUP(C233,'Anexo_GL '!$B$9:$O$1882,14,0)</f>
        <v>Si Cumple</v>
      </c>
    </row>
    <row r="234" spans="1:19" x14ac:dyDescent="0.25">
      <c r="A234" s="54" t="s">
        <v>4367</v>
      </c>
      <c r="B234" s="54">
        <v>207</v>
      </c>
      <c r="C234" s="55" t="s">
        <v>913</v>
      </c>
      <c r="D234" s="55" t="s">
        <v>9</v>
      </c>
      <c r="E234" s="55" t="s">
        <v>687</v>
      </c>
      <c r="F234" s="54">
        <f>+VLOOKUP(C234,'Anexo_GL '!$B$9:$O$1882,4,0)</f>
        <v>437.09548999999998</v>
      </c>
      <c r="G234" s="54"/>
      <c r="H234" s="54">
        <f>+VLOOKUP(C234,'Anexo_GL '!$B$9:$O$1882,5,0)</f>
        <v>6061.9691974999996</v>
      </c>
      <c r="I234" s="54">
        <f>+VLOOKUP(C234,'Anexo_GL '!$B$9:$O$1882,6,0)</f>
        <v>3489.2222400000001</v>
      </c>
      <c r="J234" s="54">
        <f>+VLOOKUP(C234,'Anexo_GL '!$B$9:$O$1882,7,0)</f>
        <v>0</v>
      </c>
      <c r="K234" s="54"/>
      <c r="L234" s="56">
        <f>+VLOOKUP(C234,'Anexo_GL '!$B$9:$O$1882,8,0)</f>
        <v>7.2104538271204239</v>
      </c>
      <c r="M234" s="54"/>
      <c r="N234" s="56" t="str">
        <f>+VLOOKUP(C234,'Anexo_GL '!$B$9:$O$1882,9,0)</f>
        <v>Si Cumple</v>
      </c>
      <c r="O234" s="54"/>
      <c r="P234" s="54">
        <f>+VLOOKUP(C234,'Anexo_GL '!$B$9:$O$1882,11,0)</f>
        <v>3298.9296099999997</v>
      </c>
      <c r="Q234" s="54">
        <f>+VLOOKUP(C234,'Anexo_GL '!$B$9:$O$1882,12,0)</f>
        <v>2247.9337800000003</v>
      </c>
      <c r="R234" s="54">
        <f>+VLOOKUP(C234,'Anexo_GL '!$B$9:$O$1882,13,0)</f>
        <v>1050.9958299999996</v>
      </c>
      <c r="S234" s="54" t="str">
        <f>+VLOOKUP(C234,'Anexo_GL '!$B$9:$O$1882,14,0)</f>
        <v>Si Cumple</v>
      </c>
    </row>
    <row r="235" spans="1:19" x14ac:dyDescent="0.25">
      <c r="A235" s="54" t="s">
        <v>4368</v>
      </c>
      <c r="B235" s="54">
        <v>208</v>
      </c>
      <c r="C235" s="55" t="s">
        <v>914</v>
      </c>
      <c r="D235" s="55" t="s">
        <v>9</v>
      </c>
      <c r="E235" s="55" t="s">
        <v>653</v>
      </c>
      <c r="F235" s="54">
        <f>+VLOOKUP(C235,'Anexo_GL '!$B$9:$O$1882,4,0)</f>
        <v>200.84522000000001</v>
      </c>
      <c r="G235" s="54"/>
      <c r="H235" s="54">
        <f>+VLOOKUP(C235,'Anexo_GL '!$B$9:$O$1882,5,0)</f>
        <v>1357.8479824999999</v>
      </c>
      <c r="I235" s="54">
        <f>+VLOOKUP(C235,'Anexo_GL '!$B$9:$O$1882,6,0)</f>
        <v>470.73970000000003</v>
      </c>
      <c r="J235" s="54">
        <f>+VLOOKUP(C235,'Anexo_GL '!$B$9:$O$1882,7,0)</f>
        <v>0</v>
      </c>
      <c r="K235" s="54"/>
      <c r="L235" s="56">
        <f>+VLOOKUP(C235,'Anexo_GL '!$B$9:$O$1882,8,0)</f>
        <v>14.791436345489434</v>
      </c>
      <c r="M235" s="54"/>
      <c r="N235" s="56" t="str">
        <f>+VLOOKUP(C235,'Anexo_GL '!$B$9:$O$1882,9,0)</f>
        <v>Si Cumple</v>
      </c>
      <c r="O235" s="54"/>
      <c r="P235" s="54">
        <f>+VLOOKUP(C235,'Anexo_GL '!$B$9:$O$1882,11,0)</f>
        <v>1030.8679300000001</v>
      </c>
      <c r="Q235" s="54">
        <f>+VLOOKUP(C235,'Anexo_GL '!$B$9:$O$1882,12,0)</f>
        <v>472.18549999999999</v>
      </c>
      <c r="R235" s="54">
        <f>+VLOOKUP(C235,'Anexo_GL '!$B$9:$O$1882,13,0)</f>
        <v>558.68243000000018</v>
      </c>
      <c r="S235" s="54" t="str">
        <f>+VLOOKUP(C235,'Anexo_GL '!$B$9:$O$1882,14,0)</f>
        <v>Si Cumple</v>
      </c>
    </row>
    <row r="236" spans="1:19" x14ac:dyDescent="0.25">
      <c r="A236" s="54" t="s">
        <v>4369</v>
      </c>
      <c r="B236" s="54">
        <v>209</v>
      </c>
      <c r="C236" s="55" t="s">
        <v>915</v>
      </c>
      <c r="D236" s="55" t="s">
        <v>9</v>
      </c>
      <c r="E236" s="55" t="s">
        <v>916</v>
      </c>
      <c r="F236" s="54">
        <f>+VLOOKUP(C236,'Anexo_GL '!$B$9:$O$1882,4,0)</f>
        <v>92.436679999999996</v>
      </c>
      <c r="G236" s="54"/>
      <c r="H236" s="54">
        <f>+VLOOKUP(C236,'Anexo_GL '!$B$9:$O$1882,5,0)</f>
        <v>2584.2019949999999</v>
      </c>
      <c r="I236" s="54">
        <f>+VLOOKUP(C236,'Anexo_GL '!$B$9:$O$1882,6,0)</f>
        <v>1721.47723</v>
      </c>
      <c r="J236" s="54">
        <f>+VLOOKUP(C236,'Anexo_GL '!$B$9:$O$1882,7,0)</f>
        <v>0</v>
      </c>
      <c r="K236" s="54"/>
      <c r="L236" s="56">
        <f>+VLOOKUP(C236,'Anexo_GL '!$B$9:$O$1882,8,0)</f>
        <v>3.5769912792749778</v>
      </c>
      <c r="M236" s="54"/>
      <c r="N236" s="56" t="str">
        <f>+VLOOKUP(C236,'Anexo_GL '!$B$9:$O$1882,9,0)</f>
        <v>Si Cumple</v>
      </c>
      <c r="O236" s="54"/>
      <c r="P236" s="54">
        <f>+VLOOKUP(C236,'Anexo_GL '!$B$9:$O$1882,11,0)</f>
        <v>1251.3030800000001</v>
      </c>
      <c r="Q236" s="54">
        <f>+VLOOKUP(C236,'Anexo_GL '!$B$9:$O$1882,12,0)</f>
        <v>1079.6930600000001</v>
      </c>
      <c r="R236" s="54">
        <f>+VLOOKUP(C236,'Anexo_GL '!$B$9:$O$1882,13,0)</f>
        <v>171.61002000000002</v>
      </c>
      <c r="S236" s="54" t="str">
        <f>+VLOOKUP(C236,'Anexo_GL '!$B$9:$O$1882,14,0)</f>
        <v>Si Cumple</v>
      </c>
    </row>
    <row r="237" spans="1:19" x14ac:dyDescent="0.25">
      <c r="A237" s="54" t="s">
        <v>4370</v>
      </c>
      <c r="B237" s="54">
        <v>210</v>
      </c>
      <c r="C237" s="55" t="s">
        <v>917</v>
      </c>
      <c r="D237" s="55" t="s">
        <v>9</v>
      </c>
      <c r="E237" s="55" t="s">
        <v>918</v>
      </c>
      <c r="F237" s="54">
        <f>+VLOOKUP(C237,'Anexo_GL '!$B$9:$O$1882,4,0)</f>
        <v>1059.8212699999999</v>
      </c>
      <c r="G237" s="54"/>
      <c r="H237" s="54">
        <f>+VLOOKUP(C237,'Anexo_GL '!$B$9:$O$1882,5,0)</f>
        <v>23784.197407500003</v>
      </c>
      <c r="I237" s="54">
        <f>+VLOOKUP(C237,'Anexo_GL '!$B$9:$O$1882,6,0)</f>
        <v>16937.289250000002</v>
      </c>
      <c r="J237" s="54">
        <f>+VLOOKUP(C237,'Anexo_GL '!$B$9:$O$1882,7,0)</f>
        <v>0</v>
      </c>
      <c r="K237" s="54"/>
      <c r="L237" s="56">
        <f>+VLOOKUP(C237,'Anexo_GL '!$B$9:$O$1882,8,0)</f>
        <v>4.4559892093134099</v>
      </c>
      <c r="M237" s="54"/>
      <c r="N237" s="56" t="str">
        <f>+VLOOKUP(C237,'Anexo_GL '!$B$9:$O$1882,9,0)</f>
        <v>Si Cumple</v>
      </c>
      <c r="O237" s="54"/>
      <c r="P237" s="54">
        <f>+VLOOKUP(C237,'Anexo_GL '!$B$9:$O$1882,11,0)</f>
        <v>15855.775360000001</v>
      </c>
      <c r="Q237" s="54">
        <f>+VLOOKUP(C237,'Anexo_GL '!$B$9:$O$1882,12,0)</f>
        <v>9172.0861000000004</v>
      </c>
      <c r="R237" s="54">
        <f>+VLOOKUP(C237,'Anexo_GL '!$B$9:$O$1882,13,0)</f>
        <v>6683.6892600000019</v>
      </c>
      <c r="S237" s="54" t="str">
        <f>+VLOOKUP(C237,'Anexo_GL '!$B$9:$O$1882,14,0)</f>
        <v>Si Cumple</v>
      </c>
    </row>
    <row r="238" spans="1:19" x14ac:dyDescent="0.25">
      <c r="A238" s="54" t="s">
        <v>4371</v>
      </c>
      <c r="B238" s="54">
        <v>211</v>
      </c>
      <c r="C238" s="55" t="s">
        <v>919</v>
      </c>
      <c r="D238" s="55" t="s">
        <v>9</v>
      </c>
      <c r="E238" s="55" t="s">
        <v>920</v>
      </c>
      <c r="F238" s="54">
        <f>+VLOOKUP(C238,'Anexo_GL '!$B$9:$O$1882,4,0)</f>
        <v>196.63457</v>
      </c>
      <c r="G238" s="54"/>
      <c r="H238" s="54">
        <f>+VLOOKUP(C238,'Anexo_GL '!$B$9:$O$1882,5,0)</f>
        <v>3671.9728750000008</v>
      </c>
      <c r="I238" s="54">
        <f>+VLOOKUP(C238,'Anexo_GL '!$B$9:$O$1882,6,0)</f>
        <v>3176.1522799999998</v>
      </c>
      <c r="J238" s="54">
        <f>+VLOOKUP(C238,'Anexo_GL '!$B$9:$O$1882,7,0)</f>
        <v>0</v>
      </c>
      <c r="K238" s="54"/>
      <c r="L238" s="56">
        <f>+VLOOKUP(C238,'Anexo_GL '!$B$9:$O$1882,8,0)</f>
        <v>5.3550115072677373</v>
      </c>
      <c r="M238" s="54"/>
      <c r="N238" s="56" t="str">
        <f>+VLOOKUP(C238,'Anexo_GL '!$B$9:$O$1882,9,0)</f>
        <v>Si Cumple</v>
      </c>
      <c r="O238" s="54"/>
      <c r="P238" s="54">
        <f>+VLOOKUP(C238,'Anexo_GL '!$B$9:$O$1882,11,0)</f>
        <v>1878.2816500000001</v>
      </c>
      <c r="Q238" s="54">
        <f>+VLOOKUP(C238,'Anexo_GL '!$B$9:$O$1882,12,0)</f>
        <v>1698.13624</v>
      </c>
      <c r="R238" s="54">
        <f>+VLOOKUP(C238,'Anexo_GL '!$B$9:$O$1882,13,0)</f>
        <v>180.14541000000014</v>
      </c>
      <c r="S238" s="54" t="str">
        <f>+VLOOKUP(C238,'Anexo_GL '!$B$9:$O$1882,14,0)</f>
        <v>Si Cumple</v>
      </c>
    </row>
    <row r="239" spans="1:19" x14ac:dyDescent="0.25">
      <c r="A239" s="54" t="s">
        <v>4372</v>
      </c>
      <c r="B239" s="54">
        <v>212</v>
      </c>
      <c r="C239" s="55" t="s">
        <v>921</v>
      </c>
      <c r="D239" s="55" t="s">
        <v>9</v>
      </c>
      <c r="E239" s="55" t="s">
        <v>922</v>
      </c>
      <c r="F239" s="54">
        <f>+VLOOKUP(C239,'Anexo_GL '!$B$9:$O$1882,4,0)</f>
        <v>563.76828</v>
      </c>
      <c r="G239" s="54"/>
      <c r="H239" s="54">
        <f>+VLOOKUP(C239,'Anexo_GL '!$B$9:$O$1882,5,0)</f>
        <v>11084.115549999999</v>
      </c>
      <c r="I239" s="54">
        <f>+VLOOKUP(C239,'Anexo_GL '!$B$9:$O$1882,6,0)</f>
        <v>11472.303669999999</v>
      </c>
      <c r="J239" s="54">
        <f>+VLOOKUP(C239,'Anexo_GL '!$B$9:$O$1882,7,0)</f>
        <v>0</v>
      </c>
      <c r="K239" s="54"/>
      <c r="L239" s="56">
        <f>+VLOOKUP(C239,'Anexo_GL '!$B$9:$O$1882,8,0)</f>
        <v>4.9141680364881761</v>
      </c>
      <c r="M239" s="54"/>
      <c r="N239" s="56" t="str">
        <f>+VLOOKUP(C239,'Anexo_GL '!$B$9:$O$1882,9,0)</f>
        <v>Si Cumple</v>
      </c>
      <c r="O239" s="54"/>
      <c r="P239" s="54">
        <f>+VLOOKUP(C239,'Anexo_GL '!$B$9:$O$1882,11,0)</f>
        <v>8288.0239199999996</v>
      </c>
      <c r="Q239" s="54">
        <f>+VLOOKUP(C239,'Anexo_GL '!$B$9:$O$1882,12,0)</f>
        <v>3232.0387199999996</v>
      </c>
      <c r="R239" s="54">
        <f>+VLOOKUP(C239,'Anexo_GL '!$B$9:$O$1882,13,0)</f>
        <v>5055.9852000000001</v>
      </c>
      <c r="S239" s="54" t="str">
        <f>+VLOOKUP(C239,'Anexo_GL '!$B$9:$O$1882,14,0)</f>
        <v>Si Cumple</v>
      </c>
    </row>
    <row r="240" spans="1:19" x14ac:dyDescent="0.25">
      <c r="A240" s="54" t="s">
        <v>4373</v>
      </c>
      <c r="B240" s="54">
        <v>213</v>
      </c>
      <c r="C240" s="55" t="s">
        <v>923</v>
      </c>
      <c r="D240" s="55" t="s">
        <v>9</v>
      </c>
      <c r="E240" s="55" t="s">
        <v>924</v>
      </c>
      <c r="F240" s="54">
        <f>+VLOOKUP(C240,'Anexo_GL '!$B$9:$O$1882,4,0)</f>
        <v>57.838529999999999</v>
      </c>
      <c r="G240" s="54"/>
      <c r="H240" s="54">
        <f>+VLOOKUP(C240,'Anexo_GL '!$B$9:$O$1882,5,0)</f>
        <v>4361.5040524999995</v>
      </c>
      <c r="I240" s="54">
        <f>+VLOOKUP(C240,'Anexo_GL '!$B$9:$O$1882,6,0)</f>
        <v>4218.5136700000003</v>
      </c>
      <c r="J240" s="54">
        <f>+VLOOKUP(C240,'Anexo_GL '!$B$9:$O$1882,7,0)</f>
        <v>0</v>
      </c>
      <c r="K240" s="54"/>
      <c r="L240" s="56">
        <f>+VLOOKUP(C240,'Anexo_GL '!$B$9:$O$1882,8,0)</f>
        <v>1.3261143244117164</v>
      </c>
      <c r="M240" s="54"/>
      <c r="N240" s="56" t="str">
        <f>+VLOOKUP(C240,'Anexo_GL '!$B$9:$O$1882,9,0)</f>
        <v>Si Cumple</v>
      </c>
      <c r="O240" s="54"/>
      <c r="P240" s="54">
        <f>+VLOOKUP(C240,'Anexo_GL '!$B$9:$O$1882,11,0)</f>
        <v>3012.5213600000002</v>
      </c>
      <c r="Q240" s="54">
        <f>+VLOOKUP(C240,'Anexo_GL '!$B$9:$O$1882,12,0)</f>
        <v>1279.6722</v>
      </c>
      <c r="R240" s="54">
        <f>+VLOOKUP(C240,'Anexo_GL '!$B$9:$O$1882,13,0)</f>
        <v>1732.8491600000004</v>
      </c>
      <c r="S240" s="54" t="str">
        <f>+VLOOKUP(C240,'Anexo_GL '!$B$9:$O$1882,14,0)</f>
        <v>Si Cumple</v>
      </c>
    </row>
    <row r="241" spans="1:19" x14ac:dyDescent="0.25">
      <c r="A241" s="54" t="s">
        <v>4374</v>
      </c>
      <c r="B241" s="54">
        <v>214</v>
      </c>
      <c r="C241" s="55" t="s">
        <v>925</v>
      </c>
      <c r="D241" s="55" t="s">
        <v>9</v>
      </c>
      <c r="E241" s="55" t="s">
        <v>926</v>
      </c>
      <c r="F241" s="54">
        <f>+VLOOKUP(C241,'Anexo_GL '!$B$9:$O$1882,4,0)</f>
        <v>911.52474000000007</v>
      </c>
      <c r="G241" s="54"/>
      <c r="H241" s="54">
        <f>+VLOOKUP(C241,'Anexo_GL '!$B$9:$O$1882,5,0)</f>
        <v>12678.380150000003</v>
      </c>
      <c r="I241" s="54">
        <f>+VLOOKUP(C241,'Anexo_GL '!$B$9:$O$1882,6,0)</f>
        <v>4576.7098100000003</v>
      </c>
      <c r="J241" s="54">
        <f>+VLOOKUP(C241,'Anexo_GL '!$B$9:$O$1882,7,0)</f>
        <v>0</v>
      </c>
      <c r="K241" s="54"/>
      <c r="L241" s="56">
        <f>+VLOOKUP(C241,'Anexo_GL '!$B$9:$O$1882,8,0)</f>
        <v>7.1895993748065674</v>
      </c>
      <c r="M241" s="54"/>
      <c r="N241" s="56" t="str">
        <f>+VLOOKUP(C241,'Anexo_GL '!$B$9:$O$1882,9,0)</f>
        <v>Si Cumple</v>
      </c>
      <c r="O241" s="54"/>
      <c r="P241" s="54">
        <f>+VLOOKUP(C241,'Anexo_GL '!$B$9:$O$1882,11,0)</f>
        <v>5214.566029999999</v>
      </c>
      <c r="Q241" s="54">
        <f>+VLOOKUP(C241,'Anexo_GL '!$B$9:$O$1882,12,0)</f>
        <v>3545.6883599999996</v>
      </c>
      <c r="R241" s="54">
        <f>+VLOOKUP(C241,'Anexo_GL '!$B$9:$O$1882,13,0)</f>
        <v>1668.8776699999994</v>
      </c>
      <c r="S241" s="54" t="str">
        <f>+VLOOKUP(C241,'Anexo_GL '!$B$9:$O$1882,14,0)</f>
        <v>Si Cumple</v>
      </c>
    </row>
    <row r="242" spans="1:19" x14ac:dyDescent="0.25">
      <c r="A242" s="54" t="s">
        <v>4375</v>
      </c>
      <c r="B242" s="54">
        <v>215</v>
      </c>
      <c r="C242" s="55" t="s">
        <v>927</v>
      </c>
      <c r="D242" s="55" t="s">
        <v>9</v>
      </c>
      <c r="E242" s="55" t="s">
        <v>928</v>
      </c>
      <c r="F242" s="54">
        <f>+VLOOKUP(C242,'Anexo_GL '!$B$9:$O$1882,4,0)</f>
        <v>2543.3968499999996</v>
      </c>
      <c r="G242" s="54"/>
      <c r="H242" s="54">
        <f>+VLOOKUP(C242,'Anexo_GL '!$B$9:$O$1882,5,0)</f>
        <v>4530.3919500000002</v>
      </c>
      <c r="I242" s="54">
        <f>+VLOOKUP(C242,'Anexo_GL '!$B$9:$O$1882,6,0)</f>
        <v>3712.1429299999995</v>
      </c>
      <c r="J242" s="54">
        <f>+VLOOKUP(C242,'Anexo_GL '!$B$9:$O$1882,7,0)</f>
        <v>0</v>
      </c>
      <c r="K242" s="54"/>
      <c r="L242" s="56">
        <f>+VLOOKUP(C242,'Anexo_GL '!$B$9:$O$1882,8,0)</f>
        <v>56.140768350076186</v>
      </c>
      <c r="M242" s="54"/>
      <c r="N242" s="56" t="str">
        <f>+VLOOKUP(C242,'Anexo_GL '!$B$9:$O$1882,9,0)</f>
        <v>Si Cumple</v>
      </c>
      <c r="O242" s="54"/>
      <c r="P242" s="54">
        <f>+VLOOKUP(C242,'Anexo_GL '!$B$9:$O$1882,11,0)</f>
        <v>2744.0617299999999</v>
      </c>
      <c r="Q242" s="54">
        <f>+VLOOKUP(C242,'Anexo_GL '!$B$9:$O$1882,12,0)</f>
        <v>1790.5154399999999</v>
      </c>
      <c r="R242" s="54">
        <f>+VLOOKUP(C242,'Anexo_GL '!$B$9:$O$1882,13,0)</f>
        <v>953.54629</v>
      </c>
      <c r="S242" s="54" t="str">
        <f>+VLOOKUP(C242,'Anexo_GL '!$B$9:$O$1882,14,0)</f>
        <v>Si Cumple</v>
      </c>
    </row>
    <row r="243" spans="1:19" x14ac:dyDescent="0.25">
      <c r="A243" s="54" t="s">
        <v>4376</v>
      </c>
      <c r="B243" s="54">
        <v>216</v>
      </c>
      <c r="C243" s="55" t="s">
        <v>929</v>
      </c>
      <c r="D243" s="55" t="s">
        <v>9</v>
      </c>
      <c r="E243" s="55" t="s">
        <v>930</v>
      </c>
      <c r="F243" s="54">
        <f>+VLOOKUP(C243,'Anexo_GL '!$B$9:$O$1882,4,0)</f>
        <v>40.641460000000002</v>
      </c>
      <c r="G243" s="54"/>
      <c r="H243" s="54">
        <f>+VLOOKUP(C243,'Anexo_GL '!$B$9:$O$1882,5,0)</f>
        <v>1459.7173199999997</v>
      </c>
      <c r="I243" s="54">
        <f>+VLOOKUP(C243,'Anexo_GL '!$B$9:$O$1882,6,0)</f>
        <v>287.70741999999996</v>
      </c>
      <c r="J243" s="54">
        <f>+VLOOKUP(C243,'Anexo_GL '!$B$9:$O$1882,7,0)</f>
        <v>0</v>
      </c>
      <c r="K243" s="54"/>
      <c r="L243" s="56">
        <f>+VLOOKUP(C243,'Anexo_GL '!$B$9:$O$1882,8,0)</f>
        <v>2.7842007108609224</v>
      </c>
      <c r="M243" s="54"/>
      <c r="N243" s="56" t="str">
        <f>+VLOOKUP(C243,'Anexo_GL '!$B$9:$O$1882,9,0)</f>
        <v>Si Cumple</v>
      </c>
      <c r="O243" s="54"/>
      <c r="P243" s="54">
        <f>+VLOOKUP(C243,'Anexo_GL '!$B$9:$O$1882,11,0)</f>
        <v>1086.68254</v>
      </c>
      <c r="Q243" s="54">
        <f>+VLOOKUP(C243,'Anexo_GL '!$B$9:$O$1882,12,0)</f>
        <v>457.25578999999999</v>
      </c>
      <c r="R243" s="54">
        <f>+VLOOKUP(C243,'Anexo_GL '!$B$9:$O$1882,13,0)</f>
        <v>629.42674999999997</v>
      </c>
      <c r="S243" s="54" t="str">
        <f>+VLOOKUP(C243,'Anexo_GL '!$B$9:$O$1882,14,0)</f>
        <v>Si Cumple</v>
      </c>
    </row>
    <row r="244" spans="1:19" x14ac:dyDescent="0.25">
      <c r="A244" s="54" t="s">
        <v>4377</v>
      </c>
      <c r="B244" s="54">
        <v>217</v>
      </c>
      <c r="C244" s="55" t="s">
        <v>931</v>
      </c>
      <c r="D244" s="55" t="s">
        <v>9</v>
      </c>
      <c r="E244" s="55" t="s">
        <v>932</v>
      </c>
      <c r="F244" s="54">
        <f>+VLOOKUP(C244,'Anexo_GL '!$B$9:$O$1882,4,0)</f>
        <v>374.55766000000006</v>
      </c>
      <c r="G244" s="54"/>
      <c r="H244" s="54">
        <f>+VLOOKUP(C244,'Anexo_GL '!$B$9:$O$1882,5,0)</f>
        <v>1837.3185099999998</v>
      </c>
      <c r="I244" s="54">
        <f>+VLOOKUP(C244,'Anexo_GL '!$B$9:$O$1882,6,0)</f>
        <v>1006.8990600000001</v>
      </c>
      <c r="J244" s="54">
        <f>+VLOOKUP(C244,'Anexo_GL '!$B$9:$O$1882,7,0)</f>
        <v>0</v>
      </c>
      <c r="K244" s="54"/>
      <c r="L244" s="56">
        <f>+VLOOKUP(C244,'Anexo_GL '!$B$9:$O$1882,8,0)</f>
        <v>20.3861038770028</v>
      </c>
      <c r="M244" s="54"/>
      <c r="N244" s="56" t="str">
        <f>+VLOOKUP(C244,'Anexo_GL '!$B$9:$O$1882,9,0)</f>
        <v>Si Cumple</v>
      </c>
      <c r="O244" s="54"/>
      <c r="P244" s="54">
        <f>+VLOOKUP(C244,'Anexo_GL '!$B$9:$O$1882,11,0)</f>
        <v>984.98986999999988</v>
      </c>
      <c r="Q244" s="54">
        <f>+VLOOKUP(C244,'Anexo_GL '!$B$9:$O$1882,12,0)</f>
        <v>581.16739000000007</v>
      </c>
      <c r="R244" s="54">
        <f>+VLOOKUP(C244,'Anexo_GL '!$B$9:$O$1882,13,0)</f>
        <v>403.82247999999987</v>
      </c>
      <c r="S244" s="54" t="str">
        <f>+VLOOKUP(C244,'Anexo_GL '!$B$9:$O$1882,14,0)</f>
        <v>Si Cumple</v>
      </c>
    </row>
    <row r="245" spans="1:19" x14ac:dyDescent="0.25">
      <c r="A245" s="54" t="s">
        <v>4378</v>
      </c>
      <c r="B245" s="54">
        <v>218</v>
      </c>
      <c r="C245" s="55" t="s">
        <v>933</v>
      </c>
      <c r="D245" s="55" t="s">
        <v>9</v>
      </c>
      <c r="E245" s="55" t="s">
        <v>934</v>
      </c>
      <c r="F245" s="54">
        <f>+VLOOKUP(C245,'Anexo_GL '!$B$9:$O$1882,4,0)</f>
        <v>142.92693000000003</v>
      </c>
      <c r="G245" s="54"/>
      <c r="H245" s="54">
        <f>+VLOOKUP(C245,'Anexo_GL '!$B$9:$O$1882,5,0)</f>
        <v>2112.12</v>
      </c>
      <c r="I245" s="54">
        <f>+VLOOKUP(C245,'Anexo_GL '!$B$9:$O$1882,6,0)</f>
        <v>1380.97623</v>
      </c>
      <c r="J245" s="54">
        <f>+VLOOKUP(C245,'Anexo_GL '!$B$9:$O$1882,7,0)</f>
        <v>0</v>
      </c>
      <c r="K245" s="54"/>
      <c r="L245" s="56">
        <f>+VLOOKUP(C245,'Anexo_GL '!$B$9:$O$1882,8,0)</f>
        <v>6.7669890915288908</v>
      </c>
      <c r="M245" s="54"/>
      <c r="N245" s="56" t="str">
        <f>+VLOOKUP(C245,'Anexo_GL '!$B$9:$O$1882,9,0)</f>
        <v>Si Cumple</v>
      </c>
      <c r="O245" s="54"/>
      <c r="P245" s="54">
        <f>+VLOOKUP(C245,'Anexo_GL '!$B$9:$O$1882,11,0)</f>
        <v>1183.9151499999998</v>
      </c>
      <c r="Q245" s="54">
        <f>+VLOOKUP(C245,'Anexo_GL '!$B$9:$O$1882,12,0)</f>
        <v>638.44880000000001</v>
      </c>
      <c r="R245" s="54">
        <f>+VLOOKUP(C245,'Anexo_GL '!$B$9:$O$1882,13,0)</f>
        <v>545.46634999999981</v>
      </c>
      <c r="S245" s="54" t="str">
        <f>+VLOOKUP(C245,'Anexo_GL '!$B$9:$O$1882,14,0)</f>
        <v>Si Cumple</v>
      </c>
    </row>
    <row r="246" spans="1:19" x14ac:dyDescent="0.25">
      <c r="A246" s="54" t="s">
        <v>4379</v>
      </c>
      <c r="B246" s="54">
        <v>219</v>
      </c>
      <c r="C246" s="55" t="s">
        <v>935</v>
      </c>
      <c r="D246" s="55" t="s">
        <v>9</v>
      </c>
      <c r="E246" s="55" t="s">
        <v>936</v>
      </c>
      <c r="F246" s="54">
        <f>+VLOOKUP(C246,'Anexo_GL '!$B$9:$O$1882,4,0)</f>
        <v>353.84210999999999</v>
      </c>
      <c r="G246" s="54"/>
      <c r="H246" s="54">
        <f>+VLOOKUP(C246,'Anexo_GL '!$B$9:$O$1882,5,0)</f>
        <v>3862.7189800000006</v>
      </c>
      <c r="I246" s="54">
        <f>+VLOOKUP(C246,'Anexo_GL '!$B$9:$O$1882,6,0)</f>
        <v>4523.3717100000003</v>
      </c>
      <c r="J246" s="54">
        <f>+VLOOKUP(C246,'Anexo_GL '!$B$9:$O$1882,7,0)</f>
        <v>0</v>
      </c>
      <c r="K246" s="54"/>
      <c r="L246" s="56">
        <f>+VLOOKUP(C246,'Anexo_GL '!$B$9:$O$1882,8,0)</f>
        <v>7.822530021526795</v>
      </c>
      <c r="M246" s="54"/>
      <c r="N246" s="56" t="str">
        <f>+VLOOKUP(C246,'Anexo_GL '!$B$9:$O$1882,9,0)</f>
        <v>Si Cumple</v>
      </c>
      <c r="O246" s="54"/>
      <c r="P246" s="54">
        <f>+VLOOKUP(C246,'Anexo_GL '!$B$9:$O$1882,11,0)</f>
        <v>2496.1738300000002</v>
      </c>
      <c r="Q246" s="54">
        <f>+VLOOKUP(C246,'Anexo_GL '!$B$9:$O$1882,12,0)</f>
        <v>1064.12736</v>
      </c>
      <c r="R246" s="54">
        <f>+VLOOKUP(C246,'Anexo_GL '!$B$9:$O$1882,13,0)</f>
        <v>1432.0464700000002</v>
      </c>
      <c r="S246" s="54" t="str">
        <f>+VLOOKUP(C246,'Anexo_GL '!$B$9:$O$1882,14,0)</f>
        <v>Si Cumple</v>
      </c>
    </row>
    <row r="247" spans="1:19" x14ac:dyDescent="0.25">
      <c r="A247" s="54" t="s">
        <v>4380</v>
      </c>
      <c r="B247" s="54">
        <v>220</v>
      </c>
      <c r="C247" s="55" t="s">
        <v>937</v>
      </c>
      <c r="D247" s="55" t="s">
        <v>9</v>
      </c>
      <c r="E247" s="55" t="s">
        <v>938</v>
      </c>
      <c r="F247" s="54">
        <f>+VLOOKUP(C247,'Anexo_GL '!$B$9:$O$1882,4,0)</f>
        <v>286.30682000000002</v>
      </c>
      <c r="G247" s="54"/>
      <c r="H247" s="54">
        <f>+VLOOKUP(C247,'Anexo_GL '!$B$9:$O$1882,5,0)</f>
        <v>1500.1230100000002</v>
      </c>
      <c r="I247" s="54">
        <f>+VLOOKUP(C247,'Anexo_GL '!$B$9:$O$1882,6,0)</f>
        <v>1006.38398</v>
      </c>
      <c r="J247" s="54">
        <f>+VLOOKUP(C247,'Anexo_GL '!$B$9:$O$1882,7,0)</f>
        <v>0</v>
      </c>
      <c r="K247" s="54"/>
      <c r="L247" s="56">
        <f>+VLOOKUP(C247,'Anexo_GL '!$B$9:$O$1882,8,0)</f>
        <v>19.085556190488671</v>
      </c>
      <c r="M247" s="54"/>
      <c r="N247" s="56" t="str">
        <f>+VLOOKUP(C247,'Anexo_GL '!$B$9:$O$1882,9,0)</f>
        <v>Si Cumple</v>
      </c>
      <c r="O247" s="54"/>
      <c r="P247" s="54">
        <f>+VLOOKUP(C247,'Anexo_GL '!$B$9:$O$1882,11,0)</f>
        <v>580.07070999999996</v>
      </c>
      <c r="Q247" s="54">
        <f>+VLOOKUP(C247,'Anexo_GL '!$B$9:$O$1882,12,0)</f>
        <v>442.1039199999999</v>
      </c>
      <c r="R247" s="54">
        <f>+VLOOKUP(C247,'Anexo_GL '!$B$9:$O$1882,13,0)</f>
        <v>137.96679000000003</v>
      </c>
      <c r="S247" s="54" t="str">
        <f>+VLOOKUP(C247,'Anexo_GL '!$B$9:$O$1882,14,0)</f>
        <v>Si Cumple</v>
      </c>
    </row>
    <row r="248" spans="1:19" x14ac:dyDescent="0.25">
      <c r="A248" s="54" t="s">
        <v>4381</v>
      </c>
      <c r="B248" s="54">
        <v>221</v>
      </c>
      <c r="C248" s="55" t="s">
        <v>939</v>
      </c>
      <c r="D248" s="55" t="s">
        <v>9</v>
      </c>
      <c r="E248" s="55" t="s">
        <v>940</v>
      </c>
      <c r="F248" s="54">
        <f>+VLOOKUP(C248,'Anexo_GL '!$B$9:$O$1882,4,0)</f>
        <v>596.70209999999997</v>
      </c>
      <c r="G248" s="54"/>
      <c r="H248" s="54">
        <f>+VLOOKUP(C248,'Anexo_GL '!$B$9:$O$1882,5,0)</f>
        <v>4568.4495274999999</v>
      </c>
      <c r="I248" s="54">
        <f>+VLOOKUP(C248,'Anexo_GL '!$B$9:$O$1882,6,0)</f>
        <v>6143.0365700000002</v>
      </c>
      <c r="J248" s="54">
        <f>+VLOOKUP(C248,'Anexo_GL '!$B$9:$O$1882,7,0)</f>
        <v>0</v>
      </c>
      <c r="K248" s="54"/>
      <c r="L248" s="56">
        <f>+VLOOKUP(C248,'Anexo_GL '!$B$9:$O$1882,8,0)</f>
        <v>9.7134713948154143</v>
      </c>
      <c r="M248" s="54"/>
      <c r="N248" s="56" t="str">
        <f>+VLOOKUP(C248,'Anexo_GL '!$B$9:$O$1882,9,0)</f>
        <v>Si Cumple</v>
      </c>
      <c r="O248" s="54"/>
      <c r="P248" s="54">
        <f>+VLOOKUP(C248,'Anexo_GL '!$B$9:$O$1882,11,0)</f>
        <v>1762.72298</v>
      </c>
      <c r="Q248" s="54">
        <f>+VLOOKUP(C248,'Anexo_GL '!$B$9:$O$1882,12,0)</f>
        <v>1020.8641699999999</v>
      </c>
      <c r="R248" s="54">
        <f>+VLOOKUP(C248,'Anexo_GL '!$B$9:$O$1882,13,0)</f>
        <v>741.85881000000006</v>
      </c>
      <c r="S248" s="54" t="str">
        <f>+VLOOKUP(C248,'Anexo_GL '!$B$9:$O$1882,14,0)</f>
        <v>Si Cumple</v>
      </c>
    </row>
    <row r="249" spans="1:19" x14ac:dyDescent="0.25">
      <c r="A249" s="54" t="s">
        <v>4382</v>
      </c>
      <c r="B249" s="54">
        <v>222</v>
      </c>
      <c r="C249" s="55" t="s">
        <v>941</v>
      </c>
      <c r="D249" s="55" t="s">
        <v>9</v>
      </c>
      <c r="E249" s="55" t="s">
        <v>942</v>
      </c>
      <c r="F249" s="54">
        <f>+VLOOKUP(C249,'Anexo_GL '!$B$9:$O$1882,4,0)</f>
        <v>209.26279</v>
      </c>
      <c r="G249" s="54"/>
      <c r="H249" s="54">
        <f>+VLOOKUP(C249,'Anexo_GL '!$B$9:$O$1882,5,0)</f>
        <v>1501.5465774999998</v>
      </c>
      <c r="I249" s="54">
        <f>+VLOOKUP(C249,'Anexo_GL '!$B$9:$O$1882,6,0)</f>
        <v>709.45399999999995</v>
      </c>
      <c r="J249" s="54">
        <f>+VLOOKUP(C249,'Anexo_GL '!$B$9:$O$1882,7,0)</f>
        <v>0</v>
      </c>
      <c r="K249" s="54"/>
      <c r="L249" s="56">
        <f>+VLOOKUP(C249,'Anexo_GL '!$B$9:$O$1882,8,0)</f>
        <v>13.936483432196431</v>
      </c>
      <c r="M249" s="54"/>
      <c r="N249" s="56" t="str">
        <f>+VLOOKUP(C249,'Anexo_GL '!$B$9:$O$1882,9,0)</f>
        <v>Si Cumple</v>
      </c>
      <c r="O249" s="54"/>
      <c r="P249" s="54">
        <f>+VLOOKUP(C249,'Anexo_GL '!$B$9:$O$1882,11,0)</f>
        <v>762.09443999999996</v>
      </c>
      <c r="Q249" s="54">
        <f>+VLOOKUP(C249,'Anexo_GL '!$B$9:$O$1882,12,0)</f>
        <v>562.43736000000001</v>
      </c>
      <c r="R249" s="54">
        <f>+VLOOKUP(C249,'Anexo_GL '!$B$9:$O$1882,13,0)</f>
        <v>199.65707999999995</v>
      </c>
      <c r="S249" s="54" t="str">
        <f>+VLOOKUP(C249,'Anexo_GL '!$B$9:$O$1882,14,0)</f>
        <v>Si Cumple</v>
      </c>
    </row>
    <row r="250" spans="1:19" x14ac:dyDescent="0.25">
      <c r="A250" s="54" t="s">
        <v>4383</v>
      </c>
      <c r="B250" s="54">
        <v>223</v>
      </c>
      <c r="C250" s="55" t="s">
        <v>943</v>
      </c>
      <c r="D250" s="55" t="s">
        <v>9</v>
      </c>
      <c r="E250" s="55" t="s">
        <v>944</v>
      </c>
      <c r="F250" s="54">
        <f>+VLOOKUP(C250,'Anexo_GL '!$B$9:$O$1882,4,0)</f>
        <v>98.697519999999997</v>
      </c>
      <c r="G250" s="54"/>
      <c r="H250" s="54">
        <f>+VLOOKUP(C250,'Anexo_GL '!$B$9:$O$1882,5,0)</f>
        <v>2916.5813524999999</v>
      </c>
      <c r="I250" s="54">
        <f>+VLOOKUP(C250,'Anexo_GL '!$B$9:$O$1882,6,0)</f>
        <v>2380.5604600000001</v>
      </c>
      <c r="J250" s="54">
        <f>+VLOOKUP(C250,'Anexo_GL '!$B$9:$O$1882,7,0)</f>
        <v>0</v>
      </c>
      <c r="K250" s="54"/>
      <c r="L250" s="56">
        <f>+VLOOKUP(C250,'Anexo_GL '!$B$9:$O$1882,8,0)</f>
        <v>3.3840139557705</v>
      </c>
      <c r="M250" s="54"/>
      <c r="N250" s="56" t="str">
        <f>+VLOOKUP(C250,'Anexo_GL '!$B$9:$O$1882,9,0)</f>
        <v>Si Cumple</v>
      </c>
      <c r="O250" s="54"/>
      <c r="P250" s="54">
        <f>+VLOOKUP(C250,'Anexo_GL '!$B$9:$O$1882,11,0)</f>
        <v>2035.0337600000003</v>
      </c>
      <c r="Q250" s="54">
        <f>+VLOOKUP(C250,'Anexo_GL '!$B$9:$O$1882,12,0)</f>
        <v>1170.7888799999998</v>
      </c>
      <c r="R250" s="54">
        <f>+VLOOKUP(C250,'Anexo_GL '!$B$9:$O$1882,13,0)</f>
        <v>864.24488000000031</v>
      </c>
      <c r="S250" s="54" t="str">
        <f>+VLOOKUP(C250,'Anexo_GL '!$B$9:$O$1882,14,0)</f>
        <v>Si Cumple</v>
      </c>
    </row>
    <row r="251" spans="1:19" x14ac:dyDescent="0.25">
      <c r="A251" s="54" t="s">
        <v>4384</v>
      </c>
      <c r="B251" s="54">
        <v>224</v>
      </c>
      <c r="C251" s="55" t="s">
        <v>945</v>
      </c>
      <c r="D251" s="55" t="s">
        <v>9</v>
      </c>
      <c r="E251" s="55" t="s">
        <v>946</v>
      </c>
      <c r="F251" s="54">
        <f>+VLOOKUP(C251,'Anexo_GL '!$B$9:$O$1882,4,0)</f>
        <v>108551.16565000001</v>
      </c>
      <c r="G251" s="54"/>
      <c r="H251" s="54">
        <f>+VLOOKUP(C251,'Anexo_GL '!$B$9:$O$1882,5,0)</f>
        <v>242565.53574750005</v>
      </c>
      <c r="I251" s="54">
        <f>+VLOOKUP(C251,'Anexo_GL '!$B$9:$O$1882,6,0)</f>
        <v>186793.49413000001</v>
      </c>
      <c r="J251" s="54">
        <f>+VLOOKUP(C251,'Anexo_GL '!$B$9:$O$1882,7,0)</f>
        <v>0</v>
      </c>
      <c r="K251" s="54"/>
      <c r="L251" s="56">
        <f>+VLOOKUP(C251,'Anexo_GL '!$B$9:$O$1882,8,0)</f>
        <v>44.751273224155362</v>
      </c>
      <c r="M251" s="54"/>
      <c r="N251" s="56" t="str">
        <f>+VLOOKUP(C251,'Anexo_GL '!$B$9:$O$1882,9,0)</f>
        <v>Si Cumple</v>
      </c>
      <c r="O251" s="54"/>
      <c r="P251" s="54">
        <f>+VLOOKUP(C251,'Anexo_GL '!$B$9:$O$1882,11,0)</f>
        <v>190825.16206</v>
      </c>
      <c r="Q251" s="54">
        <f>+VLOOKUP(C251,'Anexo_GL '!$B$9:$O$1882,12,0)</f>
        <v>101514.67172</v>
      </c>
      <c r="R251" s="54">
        <f>+VLOOKUP(C251,'Anexo_GL '!$B$9:$O$1882,13,0)</f>
        <v>89310.490340000004</v>
      </c>
      <c r="S251" s="54" t="str">
        <f>+VLOOKUP(C251,'Anexo_GL '!$B$9:$O$1882,14,0)</f>
        <v>Si Cumple</v>
      </c>
    </row>
    <row r="252" spans="1:19" x14ac:dyDescent="0.25">
      <c r="A252" s="54" t="s">
        <v>4385</v>
      </c>
      <c r="B252" s="54">
        <v>225</v>
      </c>
      <c r="C252" s="55" t="s">
        <v>947</v>
      </c>
      <c r="D252" s="55" t="s">
        <v>9</v>
      </c>
      <c r="E252" s="55" t="s">
        <v>948</v>
      </c>
      <c r="F252" s="54">
        <f>+VLOOKUP(C252,'Anexo_GL '!$B$9:$O$1882,4,0)</f>
        <v>1077.9195300000001</v>
      </c>
      <c r="G252" s="54"/>
      <c r="H252" s="54">
        <f>+VLOOKUP(C252,'Anexo_GL '!$B$9:$O$1882,5,0)</f>
        <v>7345.4644900000003</v>
      </c>
      <c r="I252" s="54">
        <f>+VLOOKUP(C252,'Anexo_GL '!$B$9:$O$1882,6,0)</f>
        <v>7263.2702500000005</v>
      </c>
      <c r="J252" s="54">
        <f>+VLOOKUP(C252,'Anexo_GL '!$B$9:$O$1882,7,0)</f>
        <v>0</v>
      </c>
      <c r="K252" s="54"/>
      <c r="L252" s="56">
        <f>+VLOOKUP(C252,'Anexo_GL '!$B$9:$O$1882,8,0)</f>
        <v>14.674627199783794</v>
      </c>
      <c r="M252" s="54"/>
      <c r="N252" s="56" t="str">
        <f>+VLOOKUP(C252,'Anexo_GL '!$B$9:$O$1882,9,0)</f>
        <v>Si Cumple</v>
      </c>
      <c r="O252" s="54"/>
      <c r="P252" s="54">
        <f>+VLOOKUP(C252,'Anexo_GL '!$B$9:$O$1882,11,0)</f>
        <v>4040.9467799999998</v>
      </c>
      <c r="Q252" s="54">
        <f>+VLOOKUP(C252,'Anexo_GL '!$B$9:$O$1882,12,0)</f>
        <v>2981.0355499999996</v>
      </c>
      <c r="R252" s="54">
        <f>+VLOOKUP(C252,'Anexo_GL '!$B$9:$O$1882,13,0)</f>
        <v>1059.9112299999999</v>
      </c>
      <c r="S252" s="54" t="str">
        <f>+VLOOKUP(C252,'Anexo_GL '!$B$9:$O$1882,14,0)</f>
        <v>Si Cumple</v>
      </c>
    </row>
    <row r="253" spans="1:19" x14ac:dyDescent="0.25">
      <c r="A253" s="54" t="s">
        <v>4386</v>
      </c>
      <c r="B253" s="54">
        <v>226</v>
      </c>
      <c r="C253" s="55" t="s">
        <v>949</v>
      </c>
      <c r="D253" s="55" t="s">
        <v>9</v>
      </c>
      <c r="E253" s="55" t="s">
        <v>950</v>
      </c>
      <c r="F253" s="54">
        <f>+VLOOKUP(C253,'Anexo_GL '!$B$9:$O$1882,4,0)</f>
        <v>12780.10945</v>
      </c>
      <c r="G253" s="54"/>
      <c r="H253" s="54">
        <f>+VLOOKUP(C253,'Anexo_GL '!$B$9:$O$1882,5,0)</f>
        <v>19661.077872499998</v>
      </c>
      <c r="I253" s="54">
        <f>+VLOOKUP(C253,'Anexo_GL '!$B$9:$O$1882,6,0)</f>
        <v>20631.425739999999</v>
      </c>
      <c r="J253" s="54">
        <f>+VLOOKUP(C253,'Anexo_GL '!$B$9:$O$1882,7,0)</f>
        <v>0</v>
      </c>
      <c r="K253" s="54"/>
      <c r="L253" s="56">
        <f>+VLOOKUP(C253,'Anexo_GL '!$B$9:$O$1882,8,0)</f>
        <v>61.944868042842295</v>
      </c>
      <c r="M253" s="54"/>
      <c r="N253" s="56" t="str">
        <f>+VLOOKUP(C253,'Anexo_GL '!$B$9:$O$1882,9,0)</f>
        <v>Si Cumple</v>
      </c>
      <c r="O253" s="54"/>
      <c r="P253" s="54">
        <f>+VLOOKUP(C253,'Anexo_GL '!$B$9:$O$1882,11,0)</f>
        <v>17688.012200000005</v>
      </c>
      <c r="Q253" s="54">
        <f>+VLOOKUP(C253,'Anexo_GL '!$B$9:$O$1882,12,0)</f>
        <v>6027.6053899999997</v>
      </c>
      <c r="R253" s="54">
        <f>+VLOOKUP(C253,'Anexo_GL '!$B$9:$O$1882,13,0)</f>
        <v>11660.406810000002</v>
      </c>
      <c r="S253" s="54" t="str">
        <f>+VLOOKUP(C253,'Anexo_GL '!$B$9:$O$1882,14,0)</f>
        <v>Si Cumple</v>
      </c>
    </row>
    <row r="254" spans="1:19" x14ac:dyDescent="0.25">
      <c r="A254" s="54" t="s">
        <v>4387</v>
      </c>
      <c r="B254" s="54">
        <v>227</v>
      </c>
      <c r="C254" s="55" t="s">
        <v>951</v>
      </c>
      <c r="D254" s="55" t="s">
        <v>9</v>
      </c>
      <c r="E254" s="55" t="s">
        <v>952</v>
      </c>
      <c r="F254" s="54">
        <f>+VLOOKUP(C254,'Anexo_GL '!$B$9:$O$1882,4,0)</f>
        <v>1000.05026</v>
      </c>
      <c r="G254" s="54"/>
      <c r="H254" s="54">
        <f>+VLOOKUP(C254,'Anexo_GL '!$B$9:$O$1882,5,0)</f>
        <v>5734.6249225000001</v>
      </c>
      <c r="I254" s="54">
        <f>+VLOOKUP(C254,'Anexo_GL '!$B$9:$O$1882,6,0)</f>
        <v>4153.6096799999996</v>
      </c>
      <c r="J254" s="54">
        <f>+VLOOKUP(C254,'Anexo_GL '!$B$9:$O$1882,7,0)</f>
        <v>0</v>
      </c>
      <c r="K254" s="54"/>
      <c r="L254" s="56">
        <f>+VLOOKUP(C254,'Anexo_GL '!$B$9:$O$1882,8,0)</f>
        <v>17.438808527411584</v>
      </c>
      <c r="M254" s="54"/>
      <c r="N254" s="56" t="str">
        <f>+VLOOKUP(C254,'Anexo_GL '!$B$9:$O$1882,9,0)</f>
        <v>Si Cumple</v>
      </c>
      <c r="O254" s="54"/>
      <c r="P254" s="54">
        <f>+VLOOKUP(C254,'Anexo_GL '!$B$9:$O$1882,11,0)</f>
        <v>3405.6020599999997</v>
      </c>
      <c r="Q254" s="54">
        <f>+VLOOKUP(C254,'Anexo_GL '!$B$9:$O$1882,12,0)</f>
        <v>1284.0473</v>
      </c>
      <c r="R254" s="54">
        <f>+VLOOKUP(C254,'Anexo_GL '!$B$9:$O$1882,13,0)</f>
        <v>2121.55476</v>
      </c>
      <c r="S254" s="54" t="str">
        <f>+VLOOKUP(C254,'Anexo_GL '!$B$9:$O$1882,14,0)</f>
        <v>Si Cumple</v>
      </c>
    </row>
    <row r="255" spans="1:19" x14ac:dyDescent="0.25">
      <c r="A255" s="54" t="s">
        <v>4388</v>
      </c>
      <c r="B255" s="54">
        <v>228</v>
      </c>
      <c r="C255" s="55" t="s">
        <v>953</v>
      </c>
      <c r="D255" s="55" t="s">
        <v>9</v>
      </c>
      <c r="E255" s="55" t="s">
        <v>954</v>
      </c>
      <c r="F255" s="54">
        <f>+VLOOKUP(C255,'Anexo_GL '!$B$9:$O$1882,4,0)</f>
        <v>1677.1397999999999</v>
      </c>
      <c r="G255" s="54"/>
      <c r="H255" s="54">
        <f>+VLOOKUP(C255,'Anexo_GL '!$B$9:$O$1882,5,0)</f>
        <v>13179.8219725</v>
      </c>
      <c r="I255" s="54">
        <f>+VLOOKUP(C255,'Anexo_GL '!$B$9:$O$1882,6,0)</f>
        <v>14275.989450000001</v>
      </c>
      <c r="J255" s="54">
        <f>+VLOOKUP(C255,'Anexo_GL '!$B$9:$O$1882,7,0)</f>
        <v>0</v>
      </c>
      <c r="K255" s="54"/>
      <c r="L255" s="56">
        <f>+VLOOKUP(C255,'Anexo_GL '!$B$9:$O$1882,8,0)</f>
        <v>11.747975899491854</v>
      </c>
      <c r="M255" s="54"/>
      <c r="N255" s="56" t="str">
        <f>+VLOOKUP(C255,'Anexo_GL '!$B$9:$O$1882,9,0)</f>
        <v>Si Cumple</v>
      </c>
      <c r="O255" s="54"/>
      <c r="P255" s="54">
        <f>+VLOOKUP(C255,'Anexo_GL '!$B$9:$O$1882,11,0)</f>
        <v>10346.72436</v>
      </c>
      <c r="Q255" s="54">
        <f>+VLOOKUP(C255,'Anexo_GL '!$B$9:$O$1882,12,0)</f>
        <v>3875.07564</v>
      </c>
      <c r="R255" s="54">
        <f>+VLOOKUP(C255,'Anexo_GL '!$B$9:$O$1882,13,0)</f>
        <v>6471.6487199999992</v>
      </c>
      <c r="S255" s="54" t="str">
        <f>+VLOOKUP(C255,'Anexo_GL '!$B$9:$O$1882,14,0)</f>
        <v>Si Cumple</v>
      </c>
    </row>
    <row r="256" spans="1:19" x14ac:dyDescent="0.25">
      <c r="A256" s="54" t="s">
        <v>4389</v>
      </c>
      <c r="B256" s="54">
        <v>229</v>
      </c>
      <c r="C256" s="55" t="s">
        <v>955</v>
      </c>
      <c r="D256" s="55" t="s">
        <v>9</v>
      </c>
      <c r="E256" s="55" t="s">
        <v>956</v>
      </c>
      <c r="F256" s="54">
        <f>+VLOOKUP(C256,'Anexo_GL '!$B$9:$O$1882,4,0)</f>
        <v>19416.192749999998</v>
      </c>
      <c r="G256" s="54"/>
      <c r="H256" s="54">
        <f>+VLOOKUP(C256,'Anexo_GL '!$B$9:$O$1882,5,0)</f>
        <v>15189.320662500004</v>
      </c>
      <c r="I256" s="54">
        <f>+VLOOKUP(C256,'Anexo_GL '!$B$9:$O$1882,6,0)</f>
        <v>13885.651169999999</v>
      </c>
      <c r="J256" s="54">
        <f>+VLOOKUP(C256,'Anexo_GL '!$B$9:$O$1882,7,0)</f>
        <v>0</v>
      </c>
      <c r="K256" s="54"/>
      <c r="L256" s="56">
        <f>+VLOOKUP(C256,'Anexo_GL '!$B$9:$O$1882,8,0)</f>
        <v>127.82792055957752</v>
      </c>
      <c r="M256" s="54"/>
      <c r="N256" s="56" t="str">
        <f>+VLOOKUP(C256,'Anexo_GL '!$B$9:$O$1882,9,0)</f>
        <v>No Cumple</v>
      </c>
      <c r="O256" s="54"/>
      <c r="P256" s="54">
        <f>+VLOOKUP(C256,'Anexo_GL '!$B$9:$O$1882,11,0)</f>
        <v>12363.760249999999</v>
      </c>
      <c r="Q256" s="54">
        <f>+VLOOKUP(C256,'Anexo_GL '!$B$9:$O$1882,12,0)</f>
        <v>8093.4548900000009</v>
      </c>
      <c r="R256" s="54">
        <f>+VLOOKUP(C256,'Anexo_GL '!$B$9:$O$1882,13,0)</f>
        <v>4270.3053599999994</v>
      </c>
      <c r="S256" s="54" t="str">
        <f>+VLOOKUP(C256,'Anexo_GL '!$B$9:$O$1882,14,0)</f>
        <v>Si Cumple</v>
      </c>
    </row>
    <row r="257" spans="1:19" x14ac:dyDescent="0.25">
      <c r="A257" s="54" t="s">
        <v>4390</v>
      </c>
      <c r="B257" s="54">
        <v>230</v>
      </c>
      <c r="C257" s="55" t="s">
        <v>957</v>
      </c>
      <c r="D257" s="55" t="s">
        <v>9</v>
      </c>
      <c r="E257" s="55" t="s">
        <v>958</v>
      </c>
      <c r="F257" s="54">
        <f>+VLOOKUP(C257,'Anexo_GL '!$B$9:$O$1882,4,0)</f>
        <v>1271.2585900000001</v>
      </c>
      <c r="G257" s="54"/>
      <c r="H257" s="54">
        <f>+VLOOKUP(C257,'Anexo_GL '!$B$9:$O$1882,5,0)</f>
        <v>9379.1118874999993</v>
      </c>
      <c r="I257" s="54">
        <f>+VLOOKUP(C257,'Anexo_GL '!$B$9:$O$1882,6,0)</f>
        <v>9405.62817</v>
      </c>
      <c r="J257" s="54">
        <f>+VLOOKUP(C257,'Anexo_GL '!$B$9:$O$1882,7,0)</f>
        <v>0</v>
      </c>
      <c r="K257" s="54"/>
      <c r="L257" s="56">
        <f>+VLOOKUP(C257,'Anexo_GL '!$B$9:$O$1882,8,0)</f>
        <v>13.515935002138194</v>
      </c>
      <c r="M257" s="54"/>
      <c r="N257" s="56" t="str">
        <f>+VLOOKUP(C257,'Anexo_GL '!$B$9:$O$1882,9,0)</f>
        <v>Si Cumple</v>
      </c>
      <c r="O257" s="54"/>
      <c r="P257" s="54">
        <f>+VLOOKUP(C257,'Anexo_GL '!$B$9:$O$1882,11,0)</f>
        <v>7195.44</v>
      </c>
      <c r="Q257" s="54">
        <f>+VLOOKUP(C257,'Anexo_GL '!$B$9:$O$1882,12,0)</f>
        <v>3515.9051500000005</v>
      </c>
      <c r="R257" s="54">
        <f>+VLOOKUP(C257,'Anexo_GL '!$B$9:$O$1882,13,0)</f>
        <v>3679.5348499999996</v>
      </c>
      <c r="S257" s="54" t="str">
        <f>+VLOOKUP(C257,'Anexo_GL '!$B$9:$O$1882,14,0)</f>
        <v>Si Cumple</v>
      </c>
    </row>
    <row r="258" spans="1:19" x14ac:dyDescent="0.25">
      <c r="A258" s="54" t="s">
        <v>4391</v>
      </c>
      <c r="B258" s="54">
        <v>231</v>
      </c>
      <c r="C258" s="55" t="s">
        <v>959</v>
      </c>
      <c r="D258" s="55" t="s">
        <v>9</v>
      </c>
      <c r="E258" s="55" t="s">
        <v>960</v>
      </c>
      <c r="F258" s="54">
        <f>+VLOOKUP(C258,'Anexo_GL '!$B$9:$O$1882,4,0)</f>
        <v>5870.8555500000002</v>
      </c>
      <c r="G258" s="54"/>
      <c r="H258" s="54">
        <f>+VLOOKUP(C258,'Anexo_GL '!$B$9:$O$1882,5,0)</f>
        <v>21012.152472500002</v>
      </c>
      <c r="I258" s="54">
        <f>+VLOOKUP(C258,'Anexo_GL '!$B$9:$O$1882,6,0)</f>
        <v>20528.824539999998</v>
      </c>
      <c r="J258" s="54">
        <f>+VLOOKUP(C258,'Anexo_GL '!$B$9:$O$1882,7,0)</f>
        <v>0</v>
      </c>
      <c r="K258" s="54"/>
      <c r="L258" s="56">
        <f>+VLOOKUP(C258,'Anexo_GL '!$B$9:$O$1882,8,0)</f>
        <v>27.940286259028333</v>
      </c>
      <c r="M258" s="54"/>
      <c r="N258" s="56" t="str">
        <f>+VLOOKUP(C258,'Anexo_GL '!$B$9:$O$1882,9,0)</f>
        <v>Si Cumple</v>
      </c>
      <c r="O258" s="54"/>
      <c r="P258" s="54">
        <f>+VLOOKUP(C258,'Anexo_GL '!$B$9:$O$1882,11,0)</f>
        <v>17350.750099999997</v>
      </c>
      <c r="Q258" s="54">
        <f>+VLOOKUP(C258,'Anexo_GL '!$B$9:$O$1882,12,0)</f>
        <v>10114.142079999998</v>
      </c>
      <c r="R258" s="54">
        <f>+VLOOKUP(C258,'Anexo_GL '!$B$9:$O$1882,13,0)</f>
        <v>7236.6080199999997</v>
      </c>
      <c r="S258" s="54" t="str">
        <f>+VLOOKUP(C258,'Anexo_GL '!$B$9:$O$1882,14,0)</f>
        <v>Si Cumple</v>
      </c>
    </row>
    <row r="259" spans="1:19" x14ac:dyDescent="0.25">
      <c r="A259" s="54" t="s">
        <v>4392</v>
      </c>
      <c r="B259" s="54">
        <v>232</v>
      </c>
      <c r="C259" s="55" t="s">
        <v>961</v>
      </c>
      <c r="D259" s="55" t="s">
        <v>9</v>
      </c>
      <c r="E259" s="55" t="s">
        <v>962</v>
      </c>
      <c r="F259" s="54">
        <f>+VLOOKUP(C259,'Anexo_GL '!$B$9:$O$1882,4,0)</f>
        <v>59300.451139999997</v>
      </c>
      <c r="G259" s="54"/>
      <c r="H259" s="54">
        <f>+VLOOKUP(C259,'Anexo_GL '!$B$9:$O$1882,5,0)</f>
        <v>200601.40896750003</v>
      </c>
      <c r="I259" s="54">
        <f>+VLOOKUP(C259,'Anexo_GL '!$B$9:$O$1882,6,0)</f>
        <v>237156.62438999998</v>
      </c>
      <c r="J259" s="54">
        <f>+VLOOKUP(C259,'Anexo_GL '!$B$9:$O$1882,7,0)</f>
        <v>0</v>
      </c>
      <c r="K259" s="54"/>
      <c r="L259" s="56">
        <f>+VLOOKUP(C259,'Anexo_GL '!$B$9:$O$1882,8,0)</f>
        <v>25.004762693232397</v>
      </c>
      <c r="M259" s="54"/>
      <c r="N259" s="56" t="str">
        <f>+VLOOKUP(C259,'Anexo_GL '!$B$9:$O$1882,9,0)</f>
        <v>Si Cumple</v>
      </c>
      <c r="O259" s="54"/>
      <c r="P259" s="54">
        <f>+VLOOKUP(C259,'Anexo_GL '!$B$9:$O$1882,11,0)</f>
        <v>168783.12948000003</v>
      </c>
      <c r="Q259" s="54">
        <f>+VLOOKUP(C259,'Anexo_GL '!$B$9:$O$1882,12,0)</f>
        <v>51619.509189999997</v>
      </c>
      <c r="R259" s="54">
        <f>+VLOOKUP(C259,'Anexo_GL '!$B$9:$O$1882,13,0)</f>
        <v>117163.62029000002</v>
      </c>
      <c r="S259" s="54" t="str">
        <f>+VLOOKUP(C259,'Anexo_GL '!$B$9:$O$1882,14,0)</f>
        <v>Si Cumple</v>
      </c>
    </row>
    <row r="260" spans="1:19" x14ac:dyDescent="0.25">
      <c r="A260" s="54" t="s">
        <v>4393</v>
      </c>
      <c r="B260" s="54">
        <v>233</v>
      </c>
      <c r="C260" s="55" t="s">
        <v>963</v>
      </c>
      <c r="D260" s="55" t="s">
        <v>9</v>
      </c>
      <c r="E260" s="55" t="s">
        <v>964</v>
      </c>
      <c r="F260" s="54">
        <f>+VLOOKUP(C260,'Anexo_GL '!$B$9:$O$1882,4,0)</f>
        <v>1134.2946000000002</v>
      </c>
      <c r="G260" s="54"/>
      <c r="H260" s="54">
        <f>+VLOOKUP(C260,'Anexo_GL '!$B$9:$O$1882,5,0)</f>
        <v>13171.900127499999</v>
      </c>
      <c r="I260" s="54">
        <f>+VLOOKUP(C260,'Anexo_GL '!$B$9:$O$1882,6,0)</f>
        <v>5294.6871899999996</v>
      </c>
      <c r="J260" s="54">
        <f>+VLOOKUP(C260,'Anexo_GL '!$B$9:$O$1882,7,0)</f>
        <v>0</v>
      </c>
      <c r="K260" s="54"/>
      <c r="L260" s="56">
        <f>+VLOOKUP(C260,'Anexo_GL '!$B$9:$O$1882,8,0)</f>
        <v>8.6114728248800265</v>
      </c>
      <c r="M260" s="54"/>
      <c r="N260" s="56" t="str">
        <f>+VLOOKUP(C260,'Anexo_GL '!$B$9:$O$1882,9,0)</f>
        <v>Si Cumple</v>
      </c>
      <c r="O260" s="54"/>
      <c r="P260" s="54">
        <f>+VLOOKUP(C260,'Anexo_GL '!$B$9:$O$1882,11,0)</f>
        <v>7186.0965399999995</v>
      </c>
      <c r="Q260" s="54">
        <f>+VLOOKUP(C260,'Anexo_GL '!$B$9:$O$1882,12,0)</f>
        <v>5247.0728399999998</v>
      </c>
      <c r="R260" s="54">
        <f>+VLOOKUP(C260,'Anexo_GL '!$B$9:$O$1882,13,0)</f>
        <v>1939.0236999999993</v>
      </c>
      <c r="S260" s="54" t="str">
        <f>+VLOOKUP(C260,'Anexo_GL '!$B$9:$O$1882,14,0)</f>
        <v>Si Cumple</v>
      </c>
    </row>
    <row r="261" spans="1:19" x14ac:dyDescent="0.25">
      <c r="A261" s="54" t="s">
        <v>4394</v>
      </c>
      <c r="B261" s="54">
        <v>234</v>
      </c>
      <c r="C261" s="55" t="s">
        <v>965</v>
      </c>
      <c r="D261" s="55" t="s">
        <v>9</v>
      </c>
      <c r="E261" s="55" t="s">
        <v>966</v>
      </c>
      <c r="F261" s="54">
        <f>+VLOOKUP(C261,'Anexo_GL '!$B$9:$O$1882,4,0)</f>
        <v>716.93567000000007</v>
      </c>
      <c r="G261" s="54"/>
      <c r="H261" s="54">
        <f>+VLOOKUP(C261,'Anexo_GL '!$B$9:$O$1882,5,0)</f>
        <v>2206.4902549999997</v>
      </c>
      <c r="I261" s="54">
        <f>+VLOOKUP(C261,'Anexo_GL '!$B$9:$O$1882,6,0)</f>
        <v>1456.6438599999999</v>
      </c>
      <c r="J261" s="54">
        <f>+VLOOKUP(C261,'Anexo_GL '!$B$9:$O$1882,7,0)</f>
        <v>0</v>
      </c>
      <c r="K261" s="54"/>
      <c r="L261" s="56">
        <f>+VLOOKUP(C261,'Anexo_GL '!$B$9:$O$1882,8,0)</f>
        <v>32.492129451983466</v>
      </c>
      <c r="M261" s="54"/>
      <c r="N261" s="56" t="str">
        <f>+VLOOKUP(C261,'Anexo_GL '!$B$9:$O$1882,9,0)</f>
        <v>Si Cumple</v>
      </c>
      <c r="O261" s="54"/>
      <c r="P261" s="54">
        <f>+VLOOKUP(C261,'Anexo_GL '!$B$9:$O$1882,11,0)</f>
        <v>1092.7492099999999</v>
      </c>
      <c r="Q261" s="54">
        <f>+VLOOKUP(C261,'Anexo_GL '!$B$9:$O$1882,12,0)</f>
        <v>724.30412000000001</v>
      </c>
      <c r="R261" s="54">
        <f>+VLOOKUP(C261,'Anexo_GL '!$B$9:$O$1882,13,0)</f>
        <v>368.44508999999999</v>
      </c>
      <c r="S261" s="54" t="str">
        <f>+VLOOKUP(C261,'Anexo_GL '!$B$9:$O$1882,14,0)</f>
        <v>Si Cumple</v>
      </c>
    </row>
    <row r="262" spans="1:19" x14ac:dyDescent="0.25">
      <c r="A262" s="54" t="s">
        <v>4395</v>
      </c>
      <c r="B262" s="54">
        <v>235</v>
      </c>
      <c r="C262" s="55" t="s">
        <v>967</v>
      </c>
      <c r="D262" s="55" t="s">
        <v>9</v>
      </c>
      <c r="E262" s="55" t="s">
        <v>968</v>
      </c>
      <c r="F262" s="54">
        <f>+VLOOKUP(C262,'Anexo_GL '!$B$9:$O$1882,4,0)</f>
        <v>423.77630999999997</v>
      </c>
      <c r="G262" s="54"/>
      <c r="H262" s="54">
        <f>+VLOOKUP(C262,'Anexo_GL '!$B$9:$O$1882,5,0)</f>
        <v>1314.1706450000001</v>
      </c>
      <c r="I262" s="54">
        <f>+VLOOKUP(C262,'Anexo_GL '!$B$9:$O$1882,6,0)</f>
        <v>562.28271999999993</v>
      </c>
      <c r="J262" s="54">
        <f>+VLOOKUP(C262,'Anexo_GL '!$B$9:$O$1882,7,0)</f>
        <v>0</v>
      </c>
      <c r="K262" s="54"/>
      <c r="L262" s="56">
        <f>+VLOOKUP(C262,'Anexo_GL '!$B$9:$O$1882,8,0)</f>
        <v>32.246672957757312</v>
      </c>
      <c r="M262" s="54"/>
      <c r="N262" s="56" t="str">
        <f>+VLOOKUP(C262,'Anexo_GL '!$B$9:$O$1882,9,0)</f>
        <v>Si Cumple</v>
      </c>
      <c r="O262" s="54"/>
      <c r="P262" s="54">
        <f>+VLOOKUP(C262,'Anexo_GL '!$B$9:$O$1882,11,0)</f>
        <v>650.73045999999999</v>
      </c>
      <c r="Q262" s="54">
        <f>+VLOOKUP(C262,'Anexo_GL '!$B$9:$O$1882,12,0)</f>
        <v>449.98405000000002</v>
      </c>
      <c r="R262" s="54">
        <f>+VLOOKUP(C262,'Anexo_GL '!$B$9:$O$1882,13,0)</f>
        <v>200.74640999999991</v>
      </c>
      <c r="S262" s="54" t="str">
        <f>+VLOOKUP(C262,'Anexo_GL '!$B$9:$O$1882,14,0)</f>
        <v>Si Cumple</v>
      </c>
    </row>
    <row r="263" spans="1:19" x14ac:dyDescent="0.25">
      <c r="A263" s="54" t="s">
        <v>4396</v>
      </c>
      <c r="B263" s="54">
        <v>236</v>
      </c>
      <c r="C263" s="55" t="s">
        <v>969</v>
      </c>
      <c r="D263" s="55" t="s">
        <v>9</v>
      </c>
      <c r="E263" s="55" t="s">
        <v>970</v>
      </c>
      <c r="F263" s="54">
        <f>+VLOOKUP(C263,'Anexo_GL '!$B$9:$O$1882,4,0)</f>
        <v>278.36966000000001</v>
      </c>
      <c r="G263" s="54"/>
      <c r="H263" s="54">
        <f>+VLOOKUP(C263,'Anexo_GL '!$B$9:$O$1882,5,0)</f>
        <v>7034.5817225000001</v>
      </c>
      <c r="I263" s="54">
        <f>+VLOOKUP(C263,'Anexo_GL '!$B$9:$O$1882,6,0)</f>
        <v>3806.3887399999999</v>
      </c>
      <c r="J263" s="54">
        <f>+VLOOKUP(C263,'Anexo_GL '!$B$9:$O$1882,7,0)</f>
        <v>0</v>
      </c>
      <c r="K263" s="54"/>
      <c r="L263" s="56">
        <f>+VLOOKUP(C263,'Anexo_GL '!$B$9:$O$1882,8,0)</f>
        <v>3.9571600840123726</v>
      </c>
      <c r="M263" s="54"/>
      <c r="N263" s="56" t="str">
        <f>+VLOOKUP(C263,'Anexo_GL '!$B$9:$O$1882,9,0)</f>
        <v>Si Cumple</v>
      </c>
      <c r="O263" s="54"/>
      <c r="P263" s="54">
        <f>+VLOOKUP(C263,'Anexo_GL '!$B$9:$O$1882,11,0)</f>
        <v>14489.501390000001</v>
      </c>
      <c r="Q263" s="54">
        <f>+VLOOKUP(C263,'Anexo_GL '!$B$9:$O$1882,12,0)</f>
        <v>1429.2924500000001</v>
      </c>
      <c r="R263" s="54">
        <f>+VLOOKUP(C263,'Anexo_GL '!$B$9:$O$1882,13,0)</f>
        <v>13060.20894</v>
      </c>
      <c r="S263" s="54" t="str">
        <f>+VLOOKUP(C263,'Anexo_GL '!$B$9:$O$1882,14,0)</f>
        <v>Si Cumple</v>
      </c>
    </row>
    <row r="264" spans="1:19" x14ac:dyDescent="0.25">
      <c r="A264" s="54" t="s">
        <v>4397</v>
      </c>
      <c r="B264" s="54">
        <v>237</v>
      </c>
      <c r="C264" s="55" t="s">
        <v>971</v>
      </c>
      <c r="D264" s="55" t="s">
        <v>9</v>
      </c>
      <c r="E264" s="55" t="s">
        <v>972</v>
      </c>
      <c r="F264" s="54">
        <f>+VLOOKUP(C264,'Anexo_GL '!$B$9:$O$1882,4,0)</f>
        <v>32.948999999999998</v>
      </c>
      <c r="G264" s="54"/>
      <c r="H264" s="54">
        <f>+VLOOKUP(C264,'Anexo_GL '!$B$9:$O$1882,5,0)</f>
        <v>1358.2693049999998</v>
      </c>
      <c r="I264" s="54">
        <f>+VLOOKUP(C264,'Anexo_GL '!$B$9:$O$1882,6,0)</f>
        <v>585.49850000000004</v>
      </c>
      <c r="J264" s="54">
        <f>+VLOOKUP(C264,'Anexo_GL '!$B$9:$O$1882,7,0)</f>
        <v>0</v>
      </c>
      <c r="K264" s="54"/>
      <c r="L264" s="56">
        <f>+VLOOKUP(C264,'Anexo_GL '!$B$9:$O$1882,8,0)</f>
        <v>2.4258075978533586</v>
      </c>
      <c r="M264" s="54"/>
      <c r="N264" s="56" t="str">
        <f>+VLOOKUP(C264,'Anexo_GL '!$B$9:$O$1882,9,0)</f>
        <v>Si Cumple</v>
      </c>
      <c r="O264" s="54"/>
      <c r="P264" s="54">
        <f>+VLOOKUP(C264,'Anexo_GL '!$B$9:$O$1882,11,0)</f>
        <v>862.47414000000015</v>
      </c>
      <c r="Q264" s="54">
        <f>+VLOOKUP(C264,'Anexo_GL '!$B$9:$O$1882,12,0)</f>
        <v>587.32662000000005</v>
      </c>
      <c r="R264" s="54">
        <f>+VLOOKUP(C264,'Anexo_GL '!$B$9:$O$1882,13,0)</f>
        <v>275.14752000000016</v>
      </c>
      <c r="S264" s="54" t="str">
        <f>+VLOOKUP(C264,'Anexo_GL '!$B$9:$O$1882,14,0)</f>
        <v>Si Cumple</v>
      </c>
    </row>
    <row r="265" spans="1:19" x14ac:dyDescent="0.25">
      <c r="A265" s="54" t="s">
        <v>4398</v>
      </c>
      <c r="B265" s="54">
        <v>238</v>
      </c>
      <c r="C265" s="55" t="s">
        <v>973</v>
      </c>
      <c r="D265" s="55" t="s">
        <v>9</v>
      </c>
      <c r="E265" s="55" t="s">
        <v>974</v>
      </c>
      <c r="F265" s="54">
        <f>+VLOOKUP(C265,'Anexo_GL '!$B$9:$O$1882,4,0)</f>
        <v>316.82681999999994</v>
      </c>
      <c r="G265" s="54"/>
      <c r="H265" s="54">
        <f>+VLOOKUP(C265,'Anexo_GL '!$B$9:$O$1882,5,0)</f>
        <v>3975.3277900000003</v>
      </c>
      <c r="I265" s="54">
        <f>+VLOOKUP(C265,'Anexo_GL '!$B$9:$O$1882,6,0)</f>
        <v>2475.9958199999996</v>
      </c>
      <c r="J265" s="54">
        <f>+VLOOKUP(C265,'Anexo_GL '!$B$9:$O$1882,7,0)</f>
        <v>0</v>
      </c>
      <c r="K265" s="54"/>
      <c r="L265" s="56">
        <f>+VLOOKUP(C265,'Anexo_GL '!$B$9:$O$1882,8,0)</f>
        <v>7.9698288225937688</v>
      </c>
      <c r="M265" s="54"/>
      <c r="N265" s="56" t="str">
        <f>+VLOOKUP(C265,'Anexo_GL '!$B$9:$O$1882,9,0)</f>
        <v>Si Cumple</v>
      </c>
      <c r="O265" s="54"/>
      <c r="P265" s="54">
        <f>+VLOOKUP(C265,'Anexo_GL '!$B$9:$O$1882,11,0)</f>
        <v>2202.9188799999997</v>
      </c>
      <c r="Q265" s="54">
        <f>+VLOOKUP(C265,'Anexo_GL '!$B$9:$O$1882,12,0)</f>
        <v>1180.9563899999998</v>
      </c>
      <c r="R265" s="54">
        <f>+VLOOKUP(C265,'Anexo_GL '!$B$9:$O$1882,13,0)</f>
        <v>1021.96249</v>
      </c>
      <c r="S265" s="54" t="str">
        <f>+VLOOKUP(C265,'Anexo_GL '!$B$9:$O$1882,14,0)</f>
        <v>Si Cumple</v>
      </c>
    </row>
    <row r="266" spans="1:19" x14ac:dyDescent="0.25">
      <c r="A266" s="54" t="s">
        <v>4399</v>
      </c>
      <c r="B266" s="54">
        <v>239</v>
      </c>
      <c r="C266" s="55" t="s">
        <v>975</v>
      </c>
      <c r="D266" s="55" t="s">
        <v>9</v>
      </c>
      <c r="E266" s="55" t="s">
        <v>976</v>
      </c>
      <c r="F266" s="54">
        <f>+VLOOKUP(C266,'Anexo_GL '!$B$9:$O$1882,4,0)</f>
        <v>410.64724999999999</v>
      </c>
      <c r="G266" s="54"/>
      <c r="H266" s="54">
        <f>+VLOOKUP(C266,'Anexo_GL '!$B$9:$O$1882,5,0)</f>
        <v>3651.7909824999997</v>
      </c>
      <c r="I266" s="54">
        <f>+VLOOKUP(C266,'Anexo_GL '!$B$9:$O$1882,6,0)</f>
        <v>2612.1854600000001</v>
      </c>
      <c r="J266" s="54">
        <f>+VLOOKUP(C266,'Anexo_GL '!$B$9:$O$1882,7,0)</f>
        <v>0</v>
      </c>
      <c r="K266" s="54"/>
      <c r="L266" s="56">
        <f>+VLOOKUP(C266,'Anexo_GL '!$B$9:$O$1882,8,0)</f>
        <v>11.245091845833759</v>
      </c>
      <c r="M266" s="54"/>
      <c r="N266" s="56" t="str">
        <f>+VLOOKUP(C266,'Anexo_GL '!$B$9:$O$1882,9,0)</f>
        <v>Si Cumple</v>
      </c>
      <c r="O266" s="54"/>
      <c r="P266" s="54">
        <f>+VLOOKUP(C266,'Anexo_GL '!$B$9:$O$1882,11,0)</f>
        <v>2431.6697899999999</v>
      </c>
      <c r="Q266" s="54">
        <f>+VLOOKUP(C266,'Anexo_GL '!$B$9:$O$1882,12,0)</f>
        <v>831.29075</v>
      </c>
      <c r="R266" s="54">
        <f>+VLOOKUP(C266,'Anexo_GL '!$B$9:$O$1882,13,0)</f>
        <v>1600.37904</v>
      </c>
      <c r="S266" s="54" t="str">
        <f>+VLOOKUP(C266,'Anexo_GL '!$B$9:$O$1882,14,0)</f>
        <v>Si Cumple</v>
      </c>
    </row>
    <row r="267" spans="1:19" x14ac:dyDescent="0.25">
      <c r="A267" s="54" t="s">
        <v>4400</v>
      </c>
      <c r="B267" s="54">
        <v>240</v>
      </c>
      <c r="C267" s="55" t="s">
        <v>977</v>
      </c>
      <c r="D267" s="55" t="s">
        <v>9</v>
      </c>
      <c r="E267" s="55" t="s">
        <v>978</v>
      </c>
      <c r="F267" s="54">
        <f>+VLOOKUP(C267,'Anexo_GL '!$B$9:$O$1882,4,0)</f>
        <v>563.88902000000019</v>
      </c>
      <c r="G267" s="54"/>
      <c r="H267" s="54">
        <f>+VLOOKUP(C267,'Anexo_GL '!$B$9:$O$1882,5,0)</f>
        <v>3165.1023974999998</v>
      </c>
      <c r="I267" s="54">
        <f>+VLOOKUP(C267,'Anexo_GL '!$B$9:$O$1882,6,0)</f>
        <v>2176.33059</v>
      </c>
      <c r="J267" s="54">
        <f>+VLOOKUP(C267,'Anexo_GL '!$B$9:$O$1882,7,0)</f>
        <v>0</v>
      </c>
      <c r="K267" s="54"/>
      <c r="L267" s="56">
        <f>+VLOOKUP(C267,'Anexo_GL '!$B$9:$O$1882,8,0)</f>
        <v>17.815822339441397</v>
      </c>
      <c r="M267" s="54"/>
      <c r="N267" s="56" t="str">
        <f>+VLOOKUP(C267,'Anexo_GL '!$B$9:$O$1882,9,0)</f>
        <v>Si Cumple</v>
      </c>
      <c r="O267" s="54"/>
      <c r="P267" s="54">
        <f>+VLOOKUP(C267,'Anexo_GL '!$B$9:$O$1882,11,0)</f>
        <v>2224.7303499999998</v>
      </c>
      <c r="Q267" s="54">
        <f>+VLOOKUP(C267,'Anexo_GL '!$B$9:$O$1882,12,0)</f>
        <v>1060.2693100000001</v>
      </c>
      <c r="R267" s="54">
        <f>+VLOOKUP(C267,'Anexo_GL '!$B$9:$O$1882,13,0)</f>
        <v>1164.4610399999997</v>
      </c>
      <c r="S267" s="54" t="str">
        <f>+VLOOKUP(C267,'Anexo_GL '!$B$9:$O$1882,14,0)</f>
        <v>Si Cumple</v>
      </c>
    </row>
    <row r="268" spans="1:19" x14ac:dyDescent="0.25">
      <c r="A268" s="54" t="s">
        <v>4401</v>
      </c>
      <c r="B268" s="54">
        <v>241</v>
      </c>
      <c r="C268" s="55" t="s">
        <v>979</v>
      </c>
      <c r="D268" s="55" t="s">
        <v>9</v>
      </c>
      <c r="E268" s="55" t="s">
        <v>980</v>
      </c>
      <c r="F268" s="54">
        <f>+VLOOKUP(C268,'Anexo_GL '!$B$9:$O$1882,4,0)</f>
        <v>624.7121800000001</v>
      </c>
      <c r="G268" s="54"/>
      <c r="H268" s="54">
        <f>+VLOOKUP(C268,'Anexo_GL '!$B$9:$O$1882,5,0)</f>
        <v>9013.8983525000003</v>
      </c>
      <c r="I268" s="54">
        <f>+VLOOKUP(C268,'Anexo_GL '!$B$9:$O$1882,6,0)</f>
        <v>8568.0127599999996</v>
      </c>
      <c r="J268" s="54">
        <f>+VLOOKUP(C268,'Anexo_GL '!$B$9:$O$1882,7,0)</f>
        <v>0</v>
      </c>
      <c r="K268" s="54"/>
      <c r="L268" s="56">
        <f>+VLOOKUP(C268,'Anexo_GL '!$B$9:$O$1882,8,0)</f>
        <v>6.9305438731371583</v>
      </c>
      <c r="M268" s="54"/>
      <c r="N268" s="56" t="str">
        <f>+VLOOKUP(C268,'Anexo_GL '!$B$9:$O$1882,9,0)</f>
        <v>Si Cumple</v>
      </c>
      <c r="O268" s="54"/>
      <c r="P268" s="54">
        <f>+VLOOKUP(C268,'Anexo_GL '!$B$9:$O$1882,11,0)</f>
        <v>6068.0353799999993</v>
      </c>
      <c r="Q268" s="54">
        <f>+VLOOKUP(C268,'Anexo_GL '!$B$9:$O$1882,12,0)</f>
        <v>2568.03024</v>
      </c>
      <c r="R268" s="54">
        <f>+VLOOKUP(C268,'Anexo_GL '!$B$9:$O$1882,13,0)</f>
        <v>3500.0051399999988</v>
      </c>
      <c r="S268" s="54" t="str">
        <f>+VLOOKUP(C268,'Anexo_GL '!$B$9:$O$1882,14,0)</f>
        <v>Si Cumple</v>
      </c>
    </row>
    <row r="269" spans="1:19" x14ac:dyDescent="0.25">
      <c r="A269" s="54" t="s">
        <v>4402</v>
      </c>
      <c r="B269" s="54">
        <v>242</v>
      </c>
      <c r="C269" s="55" t="s">
        <v>981</v>
      </c>
      <c r="D269" s="55" t="s">
        <v>9</v>
      </c>
      <c r="E269" s="55" t="s">
        <v>982</v>
      </c>
      <c r="F269" s="54">
        <f>+VLOOKUP(C269,'Anexo_GL '!$B$9:$O$1882,4,0)</f>
        <v>152.95184</v>
      </c>
      <c r="G269" s="54"/>
      <c r="H269" s="54">
        <f>+VLOOKUP(C269,'Anexo_GL '!$B$9:$O$1882,5,0)</f>
        <v>2039.6872800000001</v>
      </c>
      <c r="I269" s="54">
        <f>+VLOOKUP(C269,'Anexo_GL '!$B$9:$O$1882,6,0)</f>
        <v>1407.66417</v>
      </c>
      <c r="J269" s="54">
        <f>+VLOOKUP(C269,'Anexo_GL '!$B$9:$O$1882,7,0)</f>
        <v>0</v>
      </c>
      <c r="K269" s="54"/>
      <c r="L269" s="56">
        <f>+VLOOKUP(C269,'Anexo_GL '!$B$9:$O$1882,8,0)</f>
        <v>7.4987887358889642</v>
      </c>
      <c r="M269" s="54"/>
      <c r="N269" s="56" t="str">
        <f>+VLOOKUP(C269,'Anexo_GL '!$B$9:$O$1882,9,0)</f>
        <v>Si Cumple</v>
      </c>
      <c r="O269" s="54"/>
      <c r="P269" s="54">
        <f>+VLOOKUP(C269,'Anexo_GL '!$B$9:$O$1882,11,0)</f>
        <v>870.99158999999997</v>
      </c>
      <c r="Q269" s="54">
        <f>+VLOOKUP(C269,'Anexo_GL '!$B$9:$O$1882,12,0)</f>
        <v>646.07844</v>
      </c>
      <c r="R269" s="54">
        <f>+VLOOKUP(C269,'Anexo_GL '!$B$9:$O$1882,13,0)</f>
        <v>224.91315000000003</v>
      </c>
      <c r="S269" s="54" t="str">
        <f>+VLOOKUP(C269,'Anexo_GL '!$B$9:$O$1882,14,0)</f>
        <v>Si Cumple</v>
      </c>
    </row>
    <row r="270" spans="1:19" x14ac:dyDescent="0.25">
      <c r="A270" s="54" t="s">
        <v>4403</v>
      </c>
      <c r="B270" s="54">
        <v>243</v>
      </c>
      <c r="C270" s="55" t="s">
        <v>983</v>
      </c>
      <c r="D270" s="55" t="s">
        <v>9</v>
      </c>
      <c r="E270" s="55" t="s">
        <v>984</v>
      </c>
      <c r="F270" s="54">
        <f>+VLOOKUP(C270,'Anexo_GL '!$B$9:$O$1882,4,0)</f>
        <v>1962.8404600000001</v>
      </c>
      <c r="G270" s="54"/>
      <c r="H270" s="54">
        <f>+VLOOKUP(C270,'Anexo_GL '!$B$9:$O$1882,5,0)</f>
        <v>28666.610270000001</v>
      </c>
      <c r="I270" s="54">
        <f>+VLOOKUP(C270,'Anexo_GL '!$B$9:$O$1882,6,0)</f>
        <v>17357.140480000002</v>
      </c>
      <c r="J270" s="54">
        <f>+VLOOKUP(C270,'Anexo_GL '!$B$9:$O$1882,7,0)</f>
        <v>0</v>
      </c>
      <c r="K270" s="54"/>
      <c r="L270" s="56">
        <f>+VLOOKUP(C270,'Anexo_GL '!$B$9:$O$1882,8,0)</f>
        <v>6.8471313542576029</v>
      </c>
      <c r="M270" s="54"/>
      <c r="N270" s="56" t="str">
        <f>+VLOOKUP(C270,'Anexo_GL '!$B$9:$O$1882,9,0)</f>
        <v>Si Cumple</v>
      </c>
      <c r="O270" s="54"/>
      <c r="P270" s="54">
        <f>+VLOOKUP(C270,'Anexo_GL '!$B$9:$O$1882,11,0)</f>
        <v>13656.57768</v>
      </c>
      <c r="Q270" s="54">
        <f>+VLOOKUP(C270,'Anexo_GL '!$B$9:$O$1882,12,0)</f>
        <v>11317.253220000001</v>
      </c>
      <c r="R270" s="54">
        <f>+VLOOKUP(C270,'Anexo_GL '!$B$9:$O$1882,13,0)</f>
        <v>2339.3244599999989</v>
      </c>
      <c r="S270" s="54" t="str">
        <f>+VLOOKUP(C270,'Anexo_GL '!$B$9:$O$1882,14,0)</f>
        <v>Si Cumple</v>
      </c>
    </row>
    <row r="271" spans="1:19" x14ac:dyDescent="0.25">
      <c r="A271" s="54" t="s">
        <v>4404</v>
      </c>
      <c r="B271" s="54">
        <v>244</v>
      </c>
      <c r="C271" s="55" t="s">
        <v>985</v>
      </c>
      <c r="D271" s="55" t="s">
        <v>9</v>
      </c>
      <c r="E271" s="55" t="s">
        <v>986</v>
      </c>
      <c r="F271" s="54">
        <f>+VLOOKUP(C271,'Anexo_GL '!$B$9:$O$1882,4,0)</f>
        <v>109.2303</v>
      </c>
      <c r="G271" s="54"/>
      <c r="H271" s="54">
        <f>+VLOOKUP(C271,'Anexo_GL '!$B$9:$O$1882,5,0)</f>
        <v>2501.5119349999995</v>
      </c>
      <c r="I271" s="54">
        <f>+VLOOKUP(C271,'Anexo_GL '!$B$9:$O$1882,6,0)</f>
        <v>1456.6519499999999</v>
      </c>
      <c r="J271" s="54">
        <f>+VLOOKUP(C271,'Anexo_GL '!$B$9:$O$1882,7,0)</f>
        <v>0</v>
      </c>
      <c r="K271" s="54"/>
      <c r="L271" s="56">
        <f>+VLOOKUP(C271,'Anexo_GL '!$B$9:$O$1882,8,0)</f>
        <v>4.366571211262281</v>
      </c>
      <c r="M271" s="54"/>
      <c r="N271" s="56" t="str">
        <f>+VLOOKUP(C271,'Anexo_GL '!$B$9:$O$1882,9,0)</f>
        <v>Si Cumple</v>
      </c>
      <c r="O271" s="54"/>
      <c r="P271" s="54">
        <f>+VLOOKUP(C271,'Anexo_GL '!$B$9:$O$1882,11,0)</f>
        <v>1707.7588799999999</v>
      </c>
      <c r="Q271" s="54">
        <f>+VLOOKUP(C271,'Anexo_GL '!$B$9:$O$1882,12,0)</f>
        <v>842.38057000000003</v>
      </c>
      <c r="R271" s="54">
        <f>+VLOOKUP(C271,'Anexo_GL '!$B$9:$O$1882,13,0)</f>
        <v>865.37830999999983</v>
      </c>
      <c r="S271" s="54" t="str">
        <f>+VLOOKUP(C271,'Anexo_GL '!$B$9:$O$1882,14,0)</f>
        <v>Si Cumple</v>
      </c>
    </row>
    <row r="272" spans="1:19" x14ac:dyDescent="0.25">
      <c r="A272" s="54" t="s">
        <v>4405</v>
      </c>
      <c r="B272" s="54">
        <v>245</v>
      </c>
      <c r="C272" s="55" t="s">
        <v>987</v>
      </c>
      <c r="D272" s="55" t="s">
        <v>9</v>
      </c>
      <c r="E272" s="55" t="s">
        <v>988</v>
      </c>
      <c r="F272" s="54">
        <f>+VLOOKUP(C272,'Anexo_GL '!$B$9:$O$1882,4,0)</f>
        <v>1355.4619200000002</v>
      </c>
      <c r="G272" s="54"/>
      <c r="H272" s="54">
        <f>+VLOOKUP(C272,'Anexo_GL '!$B$9:$O$1882,5,0)</f>
        <v>6021.9736049999992</v>
      </c>
      <c r="I272" s="54">
        <f>+VLOOKUP(C272,'Anexo_GL '!$B$9:$O$1882,6,0)</f>
        <v>5342.5569299999997</v>
      </c>
      <c r="J272" s="54">
        <f>+VLOOKUP(C272,'Anexo_GL '!$B$9:$O$1882,7,0)</f>
        <v>0</v>
      </c>
      <c r="K272" s="54"/>
      <c r="L272" s="56">
        <f>+VLOOKUP(C272,'Anexo_GL '!$B$9:$O$1882,8,0)</f>
        <v>22.508599487625954</v>
      </c>
      <c r="M272" s="54"/>
      <c r="N272" s="56" t="str">
        <f>+VLOOKUP(C272,'Anexo_GL '!$B$9:$O$1882,9,0)</f>
        <v>Si Cumple</v>
      </c>
      <c r="O272" s="54"/>
      <c r="P272" s="54">
        <f>+VLOOKUP(C272,'Anexo_GL '!$B$9:$O$1882,11,0)</f>
        <v>2921.1668199999999</v>
      </c>
      <c r="Q272" s="54">
        <f>+VLOOKUP(C272,'Anexo_GL '!$B$9:$O$1882,12,0)</f>
        <v>2356.2793700000002</v>
      </c>
      <c r="R272" s="54">
        <f>+VLOOKUP(C272,'Anexo_GL '!$B$9:$O$1882,13,0)</f>
        <v>564.88744999999972</v>
      </c>
      <c r="S272" s="54" t="str">
        <f>+VLOOKUP(C272,'Anexo_GL '!$B$9:$O$1882,14,0)</f>
        <v>Si Cumple</v>
      </c>
    </row>
    <row r="273" spans="1:19" x14ac:dyDescent="0.25">
      <c r="A273" s="54" t="s">
        <v>4406</v>
      </c>
      <c r="B273" s="54">
        <v>246</v>
      </c>
      <c r="C273" s="55" t="s">
        <v>989</v>
      </c>
      <c r="D273" s="55" t="s">
        <v>9</v>
      </c>
      <c r="E273" s="55" t="s">
        <v>990</v>
      </c>
      <c r="F273" s="54">
        <f>+VLOOKUP(C273,'Anexo_GL '!$B$9:$O$1882,4,0)</f>
        <v>39.116900000000001</v>
      </c>
      <c r="G273" s="54"/>
      <c r="H273" s="54">
        <f>+VLOOKUP(C273,'Anexo_GL '!$B$9:$O$1882,5,0)</f>
        <v>2285.4556200000002</v>
      </c>
      <c r="I273" s="54">
        <f>+VLOOKUP(C273,'Anexo_GL '!$B$9:$O$1882,6,0)</f>
        <v>1618.0526100000002</v>
      </c>
      <c r="J273" s="54">
        <f>+VLOOKUP(C273,'Anexo_GL '!$B$9:$O$1882,7,0)</f>
        <v>0</v>
      </c>
      <c r="K273" s="54"/>
      <c r="L273" s="56">
        <f>+VLOOKUP(C273,'Anexo_GL '!$B$9:$O$1882,8,0)</f>
        <v>1.7115580656079421</v>
      </c>
      <c r="M273" s="54"/>
      <c r="N273" s="56" t="str">
        <f>+VLOOKUP(C273,'Anexo_GL '!$B$9:$O$1882,9,0)</f>
        <v>Si Cumple</v>
      </c>
      <c r="O273" s="54"/>
      <c r="P273" s="54">
        <f>+VLOOKUP(C273,'Anexo_GL '!$B$9:$O$1882,11,0)</f>
        <v>1609.17391</v>
      </c>
      <c r="Q273" s="54">
        <f>+VLOOKUP(C273,'Anexo_GL '!$B$9:$O$1882,12,0)</f>
        <v>605.21544999999992</v>
      </c>
      <c r="R273" s="54">
        <f>+VLOOKUP(C273,'Anexo_GL '!$B$9:$O$1882,13,0)</f>
        <v>1003.9584599999999</v>
      </c>
      <c r="S273" s="54" t="str">
        <f>+VLOOKUP(C273,'Anexo_GL '!$B$9:$O$1882,14,0)</f>
        <v>Si Cumple</v>
      </c>
    </row>
    <row r="274" spans="1:19" x14ac:dyDescent="0.25">
      <c r="A274" s="54" t="s">
        <v>4407</v>
      </c>
      <c r="B274" s="54">
        <v>247</v>
      </c>
      <c r="C274" s="55" t="s">
        <v>991</v>
      </c>
      <c r="D274" s="55" t="s">
        <v>9</v>
      </c>
      <c r="E274" s="55" t="s">
        <v>992</v>
      </c>
      <c r="F274" s="54">
        <f>+VLOOKUP(C274,'Anexo_GL '!$B$9:$O$1882,4,0)</f>
        <v>899.51477999999986</v>
      </c>
      <c r="G274" s="54"/>
      <c r="H274" s="54">
        <f>+VLOOKUP(C274,'Anexo_GL '!$B$9:$O$1882,5,0)</f>
        <v>16576.838175000001</v>
      </c>
      <c r="I274" s="54">
        <f>+VLOOKUP(C274,'Anexo_GL '!$B$9:$O$1882,6,0)</f>
        <v>19270.885899999997</v>
      </c>
      <c r="J274" s="54">
        <f>+VLOOKUP(C274,'Anexo_GL '!$B$9:$O$1882,7,0)</f>
        <v>0</v>
      </c>
      <c r="K274" s="54"/>
      <c r="L274" s="56">
        <f>+VLOOKUP(C274,'Anexo_GL '!$B$9:$O$1882,8,0)</f>
        <v>4.6677396393073964</v>
      </c>
      <c r="M274" s="54"/>
      <c r="N274" s="56" t="str">
        <f>+VLOOKUP(C274,'Anexo_GL '!$B$9:$O$1882,9,0)</f>
        <v>Si Cumple</v>
      </c>
      <c r="O274" s="54"/>
      <c r="P274" s="54">
        <f>+VLOOKUP(C274,'Anexo_GL '!$B$9:$O$1882,11,0)</f>
        <v>7579.1861499999995</v>
      </c>
      <c r="Q274" s="54">
        <f>+VLOOKUP(C274,'Anexo_GL '!$B$9:$O$1882,12,0)</f>
        <v>4604.09458</v>
      </c>
      <c r="R274" s="54">
        <f>+VLOOKUP(C274,'Anexo_GL '!$B$9:$O$1882,13,0)</f>
        <v>2975.0915699999996</v>
      </c>
      <c r="S274" s="54" t="str">
        <f>+VLOOKUP(C274,'Anexo_GL '!$B$9:$O$1882,14,0)</f>
        <v>Si Cumple</v>
      </c>
    </row>
    <row r="275" spans="1:19" x14ac:dyDescent="0.25">
      <c r="A275" s="54" t="s">
        <v>4408</v>
      </c>
      <c r="B275" s="54">
        <v>248</v>
      </c>
      <c r="C275" s="55" t="s">
        <v>993</v>
      </c>
      <c r="D275" s="55" t="s">
        <v>9</v>
      </c>
      <c r="E275" s="55" t="s">
        <v>994</v>
      </c>
      <c r="F275" s="54">
        <f>+VLOOKUP(C275,'Anexo_GL '!$B$9:$O$1882,4,0)</f>
        <v>551.61387999999999</v>
      </c>
      <c r="G275" s="54"/>
      <c r="H275" s="54">
        <f>+VLOOKUP(C275,'Anexo_GL '!$B$9:$O$1882,5,0)</f>
        <v>2895.3485149999997</v>
      </c>
      <c r="I275" s="54">
        <f>+VLOOKUP(C275,'Anexo_GL '!$B$9:$O$1882,6,0)</f>
        <v>2105.7505899999996</v>
      </c>
      <c r="J275" s="54">
        <f>+VLOOKUP(C275,'Anexo_GL '!$B$9:$O$1882,7,0)</f>
        <v>0</v>
      </c>
      <c r="K275" s="54"/>
      <c r="L275" s="56">
        <f>+VLOOKUP(C275,'Anexo_GL '!$B$9:$O$1882,8,0)</f>
        <v>19.051726489651973</v>
      </c>
      <c r="M275" s="54"/>
      <c r="N275" s="56" t="str">
        <f>+VLOOKUP(C275,'Anexo_GL '!$B$9:$O$1882,9,0)</f>
        <v>Si Cumple</v>
      </c>
      <c r="O275" s="54"/>
      <c r="P275" s="54">
        <f>+VLOOKUP(C275,'Anexo_GL '!$B$9:$O$1882,11,0)</f>
        <v>2102.4275899999998</v>
      </c>
      <c r="Q275" s="54">
        <f>+VLOOKUP(C275,'Anexo_GL '!$B$9:$O$1882,12,0)</f>
        <v>970.99098000000004</v>
      </c>
      <c r="R275" s="54">
        <f>+VLOOKUP(C275,'Anexo_GL '!$B$9:$O$1882,13,0)</f>
        <v>1131.43661</v>
      </c>
      <c r="S275" s="54" t="str">
        <f>+VLOOKUP(C275,'Anexo_GL '!$B$9:$O$1882,14,0)</f>
        <v>Si Cumple</v>
      </c>
    </row>
    <row r="276" spans="1:19" x14ac:dyDescent="0.25">
      <c r="A276" s="54" t="s">
        <v>4409</v>
      </c>
      <c r="B276" s="54">
        <v>249</v>
      </c>
      <c r="C276" s="55" t="s">
        <v>995</v>
      </c>
      <c r="D276" s="55" t="s">
        <v>9</v>
      </c>
      <c r="E276" s="55" t="s">
        <v>996</v>
      </c>
      <c r="F276" s="54">
        <f>+VLOOKUP(C276,'Anexo_GL '!$B$9:$O$1882,4,0)</f>
        <v>876.91625999999985</v>
      </c>
      <c r="G276" s="54"/>
      <c r="H276" s="54">
        <f>+VLOOKUP(C276,'Anexo_GL '!$B$9:$O$1882,5,0)</f>
        <v>5538.2086200000003</v>
      </c>
      <c r="I276" s="54">
        <f>+VLOOKUP(C276,'Anexo_GL '!$B$9:$O$1882,6,0)</f>
        <v>2225.9365899999998</v>
      </c>
      <c r="J276" s="54">
        <f>+VLOOKUP(C276,'Anexo_GL '!$B$9:$O$1882,7,0)</f>
        <v>0</v>
      </c>
      <c r="K276" s="54"/>
      <c r="L276" s="56">
        <f>+VLOOKUP(C276,'Anexo_GL '!$B$9:$O$1882,8,0)</f>
        <v>15.833933319759987</v>
      </c>
      <c r="M276" s="54"/>
      <c r="N276" s="56" t="str">
        <f>+VLOOKUP(C276,'Anexo_GL '!$B$9:$O$1882,9,0)</f>
        <v>Si Cumple</v>
      </c>
      <c r="O276" s="54"/>
      <c r="P276" s="54">
        <f>+VLOOKUP(C276,'Anexo_GL '!$B$9:$O$1882,11,0)</f>
        <v>2379.13508</v>
      </c>
      <c r="Q276" s="54">
        <f>+VLOOKUP(C276,'Anexo_GL '!$B$9:$O$1882,12,0)</f>
        <v>2528.9306699999997</v>
      </c>
      <c r="R276" s="54">
        <f>+VLOOKUP(C276,'Anexo_GL '!$B$9:$O$1882,13,0)</f>
        <v>-149.79558999999986</v>
      </c>
      <c r="S276" s="54" t="str">
        <f>+VLOOKUP(C276,'Anexo_GL '!$B$9:$O$1882,14,0)</f>
        <v>No Cumple</v>
      </c>
    </row>
    <row r="277" spans="1:19" x14ac:dyDescent="0.25">
      <c r="A277" s="54" t="s">
        <v>4410</v>
      </c>
      <c r="B277" s="54">
        <v>250</v>
      </c>
      <c r="C277" s="55" t="s">
        <v>997</v>
      </c>
      <c r="D277" s="55" t="s">
        <v>9</v>
      </c>
      <c r="E277" s="55" t="s">
        <v>998</v>
      </c>
      <c r="F277" s="54">
        <f>+VLOOKUP(C277,'Anexo_GL '!$B$9:$O$1882,4,0)</f>
        <v>906.06894000000011</v>
      </c>
      <c r="G277" s="54"/>
      <c r="H277" s="54">
        <f>+VLOOKUP(C277,'Anexo_GL '!$B$9:$O$1882,5,0)</f>
        <v>5319.364885</v>
      </c>
      <c r="I277" s="54">
        <f>+VLOOKUP(C277,'Anexo_GL '!$B$9:$O$1882,6,0)</f>
        <v>4248.1300799999999</v>
      </c>
      <c r="J277" s="54">
        <f>+VLOOKUP(C277,'Anexo_GL '!$B$9:$O$1882,7,0)</f>
        <v>0</v>
      </c>
      <c r="K277" s="54"/>
      <c r="L277" s="56">
        <f>+VLOOKUP(C277,'Anexo_GL '!$B$9:$O$1882,8,0)</f>
        <v>17.033404543369656</v>
      </c>
      <c r="M277" s="54"/>
      <c r="N277" s="56" t="str">
        <f>+VLOOKUP(C277,'Anexo_GL '!$B$9:$O$1882,9,0)</f>
        <v>Si Cumple</v>
      </c>
      <c r="O277" s="54"/>
      <c r="P277" s="54">
        <f>+VLOOKUP(C277,'Anexo_GL '!$B$9:$O$1882,11,0)</f>
        <v>2631.9743900000003</v>
      </c>
      <c r="Q277" s="54">
        <f>+VLOOKUP(C277,'Anexo_GL '!$B$9:$O$1882,12,0)</f>
        <v>1909.19676</v>
      </c>
      <c r="R277" s="54">
        <f>+VLOOKUP(C277,'Anexo_GL '!$B$9:$O$1882,13,0)</f>
        <v>722.77763000000016</v>
      </c>
      <c r="S277" s="54" t="str">
        <f>+VLOOKUP(C277,'Anexo_GL '!$B$9:$O$1882,14,0)</f>
        <v>Si Cumple</v>
      </c>
    </row>
    <row r="278" spans="1:19" x14ac:dyDescent="0.25">
      <c r="A278" s="54" t="s">
        <v>4411</v>
      </c>
      <c r="B278" s="54">
        <v>251</v>
      </c>
      <c r="C278" s="55" t="s">
        <v>999</v>
      </c>
      <c r="D278" s="55" t="s">
        <v>1000</v>
      </c>
      <c r="E278" s="55" t="s">
        <v>1001</v>
      </c>
      <c r="F278" s="54">
        <f>+VLOOKUP(C278,'Anexo_GL '!$B$9:$O$1882,4,0)</f>
        <v>109505.27570999999</v>
      </c>
      <c r="G278" s="54"/>
      <c r="H278" s="54">
        <f>+VLOOKUP(C278,'Anexo_GL '!$B$9:$O$1882,5,0)</f>
        <v>62166.773317499996</v>
      </c>
      <c r="I278" s="54">
        <f>+VLOOKUP(C278,'Anexo_GL '!$B$9:$O$1882,6,0)</f>
        <v>36130.73126</v>
      </c>
      <c r="J278" s="54">
        <f>+VLOOKUP(C278,'Anexo_GL '!$B$9:$O$1882,7,0)</f>
        <v>0</v>
      </c>
      <c r="K278" s="54"/>
      <c r="L278" s="56">
        <f>+VLOOKUP(C278,'Anexo_GL '!$B$9:$O$1882,8,0)</f>
        <v>176.14759439215447</v>
      </c>
      <c r="M278" s="54"/>
      <c r="N278" s="56" t="str">
        <f>+VLOOKUP(C278,'Anexo_GL '!$B$9:$O$1882,9,0)</f>
        <v>No Cumple</v>
      </c>
      <c r="O278" s="54"/>
      <c r="P278" s="54">
        <f>+VLOOKUP(C278,'Anexo_GL '!$B$9:$O$1882,11,0)</f>
        <v>44013.737120000005</v>
      </c>
      <c r="Q278" s="54">
        <f>+VLOOKUP(C278,'Anexo_GL '!$B$9:$O$1882,12,0)</f>
        <v>27506.910509999998</v>
      </c>
      <c r="R278" s="54">
        <f>+VLOOKUP(C278,'Anexo_GL '!$B$9:$O$1882,13,0)</f>
        <v>16506.826610000007</v>
      </c>
      <c r="S278" s="54" t="str">
        <f>+VLOOKUP(C278,'Anexo_GL '!$B$9:$O$1882,14,0)</f>
        <v>Si Cumple</v>
      </c>
    </row>
    <row r="279" spans="1:19" x14ac:dyDescent="0.25">
      <c r="A279" s="54" t="s">
        <v>4412</v>
      </c>
      <c r="B279" s="54">
        <v>252</v>
      </c>
      <c r="C279" s="55" t="s">
        <v>1002</v>
      </c>
      <c r="D279" s="55" t="s">
        <v>1000</v>
      </c>
      <c r="E279" s="55" t="s">
        <v>1003</v>
      </c>
      <c r="F279" s="54">
        <f>+VLOOKUP(C279,'Anexo_GL '!$B$9:$O$1882,4,0)</f>
        <v>207.29938000000001</v>
      </c>
      <c r="G279" s="54"/>
      <c r="H279" s="54">
        <f>+VLOOKUP(C279,'Anexo_GL '!$B$9:$O$1882,5,0)</f>
        <v>2115.4860299999996</v>
      </c>
      <c r="I279" s="54">
        <f>+VLOOKUP(C279,'Anexo_GL '!$B$9:$O$1882,6,0)</f>
        <v>1580.6808399999998</v>
      </c>
      <c r="J279" s="54">
        <f>+VLOOKUP(C279,'Anexo_GL '!$B$9:$O$1882,7,0)</f>
        <v>0</v>
      </c>
      <c r="K279" s="54"/>
      <c r="L279" s="56">
        <f>+VLOOKUP(C279,'Anexo_GL '!$B$9:$O$1882,8,0)</f>
        <v>9.7991372696514567</v>
      </c>
      <c r="M279" s="54"/>
      <c r="N279" s="56" t="str">
        <f>+VLOOKUP(C279,'Anexo_GL '!$B$9:$O$1882,9,0)</f>
        <v>Si Cumple</v>
      </c>
      <c r="O279" s="54"/>
      <c r="P279" s="54">
        <f>+VLOOKUP(C279,'Anexo_GL '!$B$9:$O$1882,11,0)</f>
        <v>917.01607000000001</v>
      </c>
      <c r="Q279" s="54">
        <f>+VLOOKUP(C279,'Anexo_GL '!$B$9:$O$1882,12,0)</f>
        <v>546.71333000000004</v>
      </c>
      <c r="R279" s="54">
        <f>+VLOOKUP(C279,'Anexo_GL '!$B$9:$O$1882,13,0)</f>
        <v>370.30273999999997</v>
      </c>
      <c r="S279" s="54" t="str">
        <f>+VLOOKUP(C279,'Anexo_GL '!$B$9:$O$1882,14,0)</f>
        <v>Si Cumple</v>
      </c>
    </row>
    <row r="280" spans="1:19" x14ac:dyDescent="0.25">
      <c r="A280" s="54" t="s">
        <v>4413</v>
      </c>
      <c r="B280" s="54">
        <v>253</v>
      </c>
      <c r="C280" s="55" t="s">
        <v>1004</v>
      </c>
      <c r="D280" s="55" t="s">
        <v>1000</v>
      </c>
      <c r="E280" s="55" t="s">
        <v>1005</v>
      </c>
      <c r="F280" s="54">
        <f>+VLOOKUP(C280,'Anexo_GL '!$B$9:$O$1882,4,0)</f>
        <v>651.31591999999989</v>
      </c>
      <c r="G280" s="54"/>
      <c r="H280" s="54">
        <f>+VLOOKUP(C280,'Anexo_GL '!$B$9:$O$1882,5,0)</f>
        <v>3745.010675</v>
      </c>
      <c r="I280" s="54">
        <f>+VLOOKUP(C280,'Anexo_GL '!$B$9:$O$1882,6,0)</f>
        <v>2502.4489400000002</v>
      </c>
      <c r="J280" s="54">
        <f>+VLOOKUP(C280,'Anexo_GL '!$B$9:$O$1882,7,0)</f>
        <v>0</v>
      </c>
      <c r="K280" s="54"/>
      <c r="L280" s="56">
        <f>+VLOOKUP(C280,'Anexo_GL '!$B$9:$O$1882,8,0)</f>
        <v>17.391563777051182</v>
      </c>
      <c r="M280" s="54"/>
      <c r="N280" s="56" t="str">
        <f>+VLOOKUP(C280,'Anexo_GL '!$B$9:$O$1882,9,0)</f>
        <v>Si Cumple</v>
      </c>
      <c r="O280" s="54"/>
      <c r="P280" s="54">
        <f>+VLOOKUP(C280,'Anexo_GL '!$B$9:$O$1882,11,0)</f>
        <v>2773.1542100000006</v>
      </c>
      <c r="Q280" s="54">
        <f>+VLOOKUP(C280,'Anexo_GL '!$B$9:$O$1882,12,0)</f>
        <v>1057.6523200000001</v>
      </c>
      <c r="R280" s="54">
        <f>+VLOOKUP(C280,'Anexo_GL '!$B$9:$O$1882,13,0)</f>
        <v>1715.5018900000005</v>
      </c>
      <c r="S280" s="54" t="str">
        <f>+VLOOKUP(C280,'Anexo_GL '!$B$9:$O$1882,14,0)</f>
        <v>Si Cumple</v>
      </c>
    </row>
    <row r="281" spans="1:19" x14ac:dyDescent="0.25">
      <c r="A281" s="54" t="s">
        <v>4414</v>
      </c>
      <c r="B281" s="54">
        <v>254</v>
      </c>
      <c r="C281" s="55" t="s">
        <v>1006</v>
      </c>
      <c r="D281" s="55" t="s">
        <v>1000</v>
      </c>
      <c r="E281" s="55" t="s">
        <v>1007</v>
      </c>
      <c r="F281" s="54">
        <f>+VLOOKUP(C281,'Anexo_GL '!$B$9:$O$1882,4,0)</f>
        <v>2440.4971799999998</v>
      </c>
      <c r="G281" s="54"/>
      <c r="H281" s="54">
        <f>+VLOOKUP(C281,'Anexo_GL '!$B$9:$O$1882,5,0)</f>
        <v>15858.959014999999</v>
      </c>
      <c r="I281" s="54">
        <f>+VLOOKUP(C281,'Anexo_GL '!$B$9:$O$1882,6,0)</f>
        <v>11149.459870000001</v>
      </c>
      <c r="J281" s="54">
        <f>+VLOOKUP(C281,'Anexo_GL '!$B$9:$O$1882,7,0)</f>
        <v>0</v>
      </c>
      <c r="K281" s="54"/>
      <c r="L281" s="56">
        <f>+VLOOKUP(C281,'Anexo_GL '!$B$9:$O$1882,8,0)</f>
        <v>15.388760243920713</v>
      </c>
      <c r="M281" s="54"/>
      <c r="N281" s="56" t="str">
        <f>+VLOOKUP(C281,'Anexo_GL '!$B$9:$O$1882,9,0)</f>
        <v>Si Cumple</v>
      </c>
      <c r="O281" s="54"/>
      <c r="P281" s="54">
        <f>+VLOOKUP(C281,'Anexo_GL '!$B$9:$O$1882,11,0)</f>
        <v>11362.23036</v>
      </c>
      <c r="Q281" s="54">
        <f>+VLOOKUP(C281,'Anexo_GL '!$B$9:$O$1882,12,0)</f>
        <v>4686.8466900000003</v>
      </c>
      <c r="R281" s="54">
        <f>+VLOOKUP(C281,'Anexo_GL '!$B$9:$O$1882,13,0)</f>
        <v>6675.3836699999993</v>
      </c>
      <c r="S281" s="54" t="str">
        <f>+VLOOKUP(C281,'Anexo_GL '!$B$9:$O$1882,14,0)</f>
        <v>Si Cumple</v>
      </c>
    </row>
    <row r="282" spans="1:19" x14ac:dyDescent="0.25">
      <c r="A282" s="54" t="s">
        <v>4415</v>
      </c>
      <c r="B282" s="54">
        <v>255</v>
      </c>
      <c r="C282" s="55" t="s">
        <v>1008</v>
      </c>
      <c r="D282" s="55" t="s">
        <v>1000</v>
      </c>
      <c r="E282" s="55" t="s">
        <v>1009</v>
      </c>
      <c r="F282" s="54">
        <f>+VLOOKUP(C282,'Anexo_GL '!$B$9:$O$1882,4,0)</f>
        <v>591.47334000000012</v>
      </c>
      <c r="G282" s="54"/>
      <c r="H282" s="54">
        <f>+VLOOKUP(C282,'Anexo_GL '!$B$9:$O$1882,5,0)</f>
        <v>3556.1550850000008</v>
      </c>
      <c r="I282" s="54">
        <f>+VLOOKUP(C282,'Anexo_GL '!$B$9:$O$1882,6,0)</f>
        <v>2331.3339800000003</v>
      </c>
      <c r="J282" s="54">
        <f>+VLOOKUP(C282,'Anexo_GL '!$B$9:$O$1882,7,0)</f>
        <v>0</v>
      </c>
      <c r="K282" s="54"/>
      <c r="L282" s="56">
        <f>+VLOOKUP(C282,'Anexo_GL '!$B$9:$O$1882,8,0)</f>
        <v>16.632383174031339</v>
      </c>
      <c r="M282" s="54"/>
      <c r="N282" s="56" t="str">
        <f>+VLOOKUP(C282,'Anexo_GL '!$B$9:$O$1882,9,0)</f>
        <v>Si Cumple</v>
      </c>
      <c r="O282" s="54"/>
      <c r="P282" s="54">
        <f>+VLOOKUP(C282,'Anexo_GL '!$B$9:$O$1882,11,0)</f>
        <v>2051.3131100000001</v>
      </c>
      <c r="Q282" s="54">
        <f>+VLOOKUP(C282,'Anexo_GL '!$B$9:$O$1882,12,0)</f>
        <v>1510.1536600000002</v>
      </c>
      <c r="R282" s="54">
        <f>+VLOOKUP(C282,'Anexo_GL '!$B$9:$O$1882,13,0)</f>
        <v>541.15944999999977</v>
      </c>
      <c r="S282" s="54" t="str">
        <f>+VLOOKUP(C282,'Anexo_GL '!$B$9:$O$1882,14,0)</f>
        <v>Si Cumple</v>
      </c>
    </row>
    <row r="283" spans="1:19" x14ac:dyDescent="0.25">
      <c r="A283" s="54" t="s">
        <v>4416</v>
      </c>
      <c r="B283" s="54">
        <v>256</v>
      </c>
      <c r="C283" s="55" t="s">
        <v>1010</v>
      </c>
      <c r="D283" s="55" t="s">
        <v>1000</v>
      </c>
      <c r="E283" s="55" t="s">
        <v>1011</v>
      </c>
      <c r="F283" s="54">
        <f>+VLOOKUP(C283,'Anexo_GL '!$B$9:$O$1882,4,0)</f>
        <v>488.46894999999995</v>
      </c>
      <c r="G283" s="54"/>
      <c r="H283" s="54">
        <f>+VLOOKUP(C283,'Anexo_GL '!$B$9:$O$1882,5,0)</f>
        <v>4322.0929524999992</v>
      </c>
      <c r="I283" s="54">
        <f>+VLOOKUP(C283,'Anexo_GL '!$B$9:$O$1882,6,0)</f>
        <v>2680.7049099999999</v>
      </c>
      <c r="J283" s="54">
        <f>+VLOOKUP(C283,'Anexo_GL '!$B$9:$O$1882,7,0)</f>
        <v>0</v>
      </c>
      <c r="K283" s="54"/>
      <c r="L283" s="56">
        <f>+VLOOKUP(C283,'Anexo_GL '!$B$9:$O$1882,8,0)</f>
        <v>11.301676187168951</v>
      </c>
      <c r="M283" s="54"/>
      <c r="N283" s="56" t="str">
        <f>+VLOOKUP(C283,'Anexo_GL '!$B$9:$O$1882,9,0)</f>
        <v>Si Cumple</v>
      </c>
      <c r="O283" s="54"/>
      <c r="P283" s="54">
        <f>+VLOOKUP(C283,'Anexo_GL '!$B$9:$O$1882,11,0)</f>
        <v>3045.0364000000004</v>
      </c>
      <c r="Q283" s="54">
        <f>+VLOOKUP(C283,'Anexo_GL '!$B$9:$O$1882,12,0)</f>
        <v>1311.4948100000001</v>
      </c>
      <c r="R283" s="54">
        <f>+VLOOKUP(C283,'Anexo_GL '!$B$9:$O$1882,13,0)</f>
        <v>1733.5415900000003</v>
      </c>
      <c r="S283" s="54" t="str">
        <f>+VLOOKUP(C283,'Anexo_GL '!$B$9:$O$1882,14,0)</f>
        <v>Si Cumple</v>
      </c>
    </row>
    <row r="284" spans="1:19" x14ac:dyDescent="0.25">
      <c r="A284" s="54" t="s">
        <v>4417</v>
      </c>
      <c r="B284" s="54">
        <v>257</v>
      </c>
      <c r="C284" s="55" t="s">
        <v>1012</v>
      </c>
      <c r="D284" s="55" t="s">
        <v>1000</v>
      </c>
      <c r="E284" s="55" t="s">
        <v>1013</v>
      </c>
      <c r="F284" s="54">
        <f>+VLOOKUP(C284,'Anexo_GL '!$B$9:$O$1882,4,0)</f>
        <v>213.03059000000002</v>
      </c>
      <c r="G284" s="54"/>
      <c r="H284" s="54">
        <f>+VLOOKUP(C284,'Anexo_GL '!$B$9:$O$1882,5,0)</f>
        <v>3488.0389375</v>
      </c>
      <c r="I284" s="54">
        <f>+VLOOKUP(C284,'Anexo_GL '!$B$9:$O$1882,6,0)</f>
        <v>2156.7538099999997</v>
      </c>
      <c r="J284" s="54">
        <f>+VLOOKUP(C284,'Anexo_GL '!$B$9:$O$1882,7,0)</f>
        <v>0</v>
      </c>
      <c r="K284" s="54"/>
      <c r="L284" s="56">
        <f>+VLOOKUP(C284,'Anexo_GL '!$B$9:$O$1882,8,0)</f>
        <v>6.1074602037753198</v>
      </c>
      <c r="M284" s="54"/>
      <c r="N284" s="56" t="str">
        <f>+VLOOKUP(C284,'Anexo_GL '!$B$9:$O$1882,9,0)</f>
        <v>Si Cumple</v>
      </c>
      <c r="O284" s="54"/>
      <c r="P284" s="54">
        <f>+VLOOKUP(C284,'Anexo_GL '!$B$9:$O$1882,11,0)</f>
        <v>2053.9122299999999</v>
      </c>
      <c r="Q284" s="54">
        <f>+VLOOKUP(C284,'Anexo_GL '!$B$9:$O$1882,12,0)</f>
        <v>1338.7328799999998</v>
      </c>
      <c r="R284" s="54">
        <f>+VLOOKUP(C284,'Anexo_GL '!$B$9:$O$1882,13,0)</f>
        <v>715.17935000000011</v>
      </c>
      <c r="S284" s="54" t="str">
        <f>+VLOOKUP(C284,'Anexo_GL '!$B$9:$O$1882,14,0)</f>
        <v>Si Cumple</v>
      </c>
    </row>
    <row r="285" spans="1:19" x14ac:dyDescent="0.25">
      <c r="A285" s="54" t="s">
        <v>4418</v>
      </c>
      <c r="B285" s="54">
        <v>258</v>
      </c>
      <c r="C285" s="55" t="s">
        <v>1014</v>
      </c>
      <c r="D285" s="55" t="s">
        <v>1000</v>
      </c>
      <c r="E285" s="55" t="s">
        <v>1015</v>
      </c>
      <c r="F285" s="54">
        <f>+VLOOKUP(C285,'Anexo_GL '!$B$9:$O$1882,4,0)</f>
        <v>261.86435999999998</v>
      </c>
      <c r="G285" s="54"/>
      <c r="H285" s="54">
        <f>+VLOOKUP(C285,'Anexo_GL '!$B$9:$O$1882,5,0)</f>
        <v>3073.2739700000002</v>
      </c>
      <c r="I285" s="54">
        <f>+VLOOKUP(C285,'Anexo_GL '!$B$9:$O$1882,6,0)</f>
        <v>1869.54808</v>
      </c>
      <c r="J285" s="54">
        <f>+VLOOKUP(C285,'Anexo_GL '!$B$9:$O$1882,7,0)</f>
        <v>0</v>
      </c>
      <c r="K285" s="54"/>
      <c r="L285" s="56">
        <f>+VLOOKUP(C285,'Anexo_GL '!$B$9:$O$1882,8,0)</f>
        <v>8.520696903569581</v>
      </c>
      <c r="M285" s="54"/>
      <c r="N285" s="56" t="str">
        <f>+VLOOKUP(C285,'Anexo_GL '!$B$9:$O$1882,9,0)</f>
        <v>Si Cumple</v>
      </c>
      <c r="O285" s="54"/>
      <c r="P285" s="54">
        <f>+VLOOKUP(C285,'Anexo_GL '!$B$9:$O$1882,11,0)</f>
        <v>2071.5454599999998</v>
      </c>
      <c r="Q285" s="54">
        <f>+VLOOKUP(C285,'Anexo_GL '!$B$9:$O$1882,12,0)</f>
        <v>886.00241000000005</v>
      </c>
      <c r="R285" s="54">
        <f>+VLOOKUP(C285,'Anexo_GL '!$B$9:$O$1882,13,0)</f>
        <v>1185.5430499999998</v>
      </c>
      <c r="S285" s="54" t="str">
        <f>+VLOOKUP(C285,'Anexo_GL '!$B$9:$O$1882,14,0)</f>
        <v>Si Cumple</v>
      </c>
    </row>
    <row r="286" spans="1:19" x14ac:dyDescent="0.25">
      <c r="A286" s="54" t="s">
        <v>4419</v>
      </c>
      <c r="B286" s="54">
        <v>259</v>
      </c>
      <c r="C286" s="55" t="s">
        <v>1016</v>
      </c>
      <c r="D286" s="55" t="s">
        <v>1000</v>
      </c>
      <c r="E286" s="55" t="s">
        <v>1017</v>
      </c>
      <c r="F286" s="54">
        <f>+VLOOKUP(C286,'Anexo_GL '!$B$9:$O$1882,4,0)</f>
        <v>1676.8863999999999</v>
      </c>
      <c r="G286" s="54"/>
      <c r="H286" s="54">
        <f>+VLOOKUP(C286,'Anexo_GL '!$B$9:$O$1882,5,0)</f>
        <v>8619.9311324999999</v>
      </c>
      <c r="I286" s="54">
        <f>+VLOOKUP(C286,'Anexo_GL '!$B$9:$O$1882,6,0)</f>
        <v>7264.4369399999996</v>
      </c>
      <c r="J286" s="54">
        <f>+VLOOKUP(C286,'Anexo_GL '!$B$9:$O$1882,7,0)</f>
        <v>0</v>
      </c>
      <c r="K286" s="54"/>
      <c r="L286" s="56">
        <f>+VLOOKUP(C286,'Anexo_GL '!$B$9:$O$1882,8,0)</f>
        <v>19.453593935078921</v>
      </c>
      <c r="M286" s="54"/>
      <c r="N286" s="56" t="str">
        <f>+VLOOKUP(C286,'Anexo_GL '!$B$9:$O$1882,9,0)</f>
        <v>Si Cumple</v>
      </c>
      <c r="O286" s="54"/>
      <c r="P286" s="54">
        <f>+VLOOKUP(C286,'Anexo_GL '!$B$9:$O$1882,11,0)</f>
        <v>7028.6385499999997</v>
      </c>
      <c r="Q286" s="54">
        <f>+VLOOKUP(C286,'Anexo_GL '!$B$9:$O$1882,12,0)</f>
        <v>3312.7667200000005</v>
      </c>
      <c r="R286" s="54">
        <f>+VLOOKUP(C286,'Anexo_GL '!$B$9:$O$1882,13,0)</f>
        <v>3715.8718299999991</v>
      </c>
      <c r="S286" s="54" t="str">
        <f>+VLOOKUP(C286,'Anexo_GL '!$B$9:$O$1882,14,0)</f>
        <v>Si Cumple</v>
      </c>
    </row>
    <row r="287" spans="1:19" x14ac:dyDescent="0.25">
      <c r="A287" s="54" t="s">
        <v>4420</v>
      </c>
      <c r="B287" s="54">
        <v>260</v>
      </c>
      <c r="C287" s="55" t="s">
        <v>1018</v>
      </c>
      <c r="D287" s="55" t="s">
        <v>1000</v>
      </c>
      <c r="E287" s="55" t="s">
        <v>1019</v>
      </c>
      <c r="F287" s="54">
        <f>+VLOOKUP(C287,'Anexo_GL '!$B$9:$O$1882,4,0)</f>
        <v>89389.568150000006</v>
      </c>
      <c r="G287" s="54"/>
      <c r="H287" s="54">
        <f>+VLOOKUP(C287,'Anexo_GL '!$B$9:$O$1882,5,0)</f>
        <v>43275.890852499993</v>
      </c>
      <c r="I287" s="54">
        <f>+VLOOKUP(C287,'Anexo_GL '!$B$9:$O$1882,6,0)</f>
        <v>29244.923300000006</v>
      </c>
      <c r="J287" s="54">
        <f>+VLOOKUP(C287,'Anexo_GL '!$B$9:$O$1882,7,0)</f>
        <v>0</v>
      </c>
      <c r="K287" s="54"/>
      <c r="L287" s="56">
        <f>+VLOOKUP(C287,'Anexo_GL '!$B$9:$O$1882,8,0)</f>
        <v>206.55743045168552</v>
      </c>
      <c r="M287" s="54"/>
      <c r="N287" s="56" t="str">
        <f>+VLOOKUP(C287,'Anexo_GL '!$B$9:$O$1882,9,0)</f>
        <v>No Cumple</v>
      </c>
      <c r="O287" s="54"/>
      <c r="P287" s="54">
        <f>+VLOOKUP(C287,'Anexo_GL '!$B$9:$O$1882,11,0)</f>
        <v>40167.252890000003</v>
      </c>
      <c r="Q287" s="54">
        <f>+VLOOKUP(C287,'Anexo_GL '!$B$9:$O$1882,12,0)</f>
        <v>24727.147700000001</v>
      </c>
      <c r="R287" s="54">
        <f>+VLOOKUP(C287,'Anexo_GL '!$B$9:$O$1882,13,0)</f>
        <v>15440.105189999998</v>
      </c>
      <c r="S287" s="54" t="str">
        <f>+VLOOKUP(C287,'Anexo_GL '!$B$9:$O$1882,14,0)</f>
        <v>Si Cumple</v>
      </c>
    </row>
    <row r="288" spans="1:19" x14ac:dyDescent="0.25">
      <c r="A288" s="54" t="s">
        <v>4421</v>
      </c>
      <c r="B288" s="54">
        <v>261</v>
      </c>
      <c r="C288" s="55" t="s">
        <v>1020</v>
      </c>
      <c r="D288" s="55" t="s">
        <v>1000</v>
      </c>
      <c r="E288" s="55" t="s">
        <v>1021</v>
      </c>
      <c r="F288" s="54">
        <f>+VLOOKUP(C288,'Anexo_GL '!$B$9:$O$1882,4,0)</f>
        <v>579.0176899999999</v>
      </c>
      <c r="G288" s="54"/>
      <c r="H288" s="54">
        <f>+VLOOKUP(C288,'Anexo_GL '!$B$9:$O$1882,5,0)</f>
        <v>4779.0429825000001</v>
      </c>
      <c r="I288" s="54">
        <f>+VLOOKUP(C288,'Anexo_GL '!$B$9:$O$1882,6,0)</f>
        <v>3146.6403999999993</v>
      </c>
      <c r="J288" s="54">
        <f>+VLOOKUP(C288,'Anexo_GL '!$B$9:$O$1882,7,0)</f>
        <v>0</v>
      </c>
      <c r="K288" s="54"/>
      <c r="L288" s="56">
        <f>+VLOOKUP(C288,'Anexo_GL '!$B$9:$O$1882,8,0)</f>
        <v>12.115766527320618</v>
      </c>
      <c r="M288" s="54"/>
      <c r="N288" s="56" t="str">
        <f>+VLOOKUP(C288,'Anexo_GL '!$B$9:$O$1882,9,0)</f>
        <v>Si Cumple</v>
      </c>
      <c r="O288" s="54"/>
      <c r="P288" s="54">
        <f>+VLOOKUP(C288,'Anexo_GL '!$B$9:$O$1882,11,0)</f>
        <v>2827.4487000000004</v>
      </c>
      <c r="Q288" s="54">
        <f>+VLOOKUP(C288,'Anexo_GL '!$B$9:$O$1882,12,0)</f>
        <v>1881.7471699999999</v>
      </c>
      <c r="R288" s="54">
        <f>+VLOOKUP(C288,'Anexo_GL '!$B$9:$O$1882,13,0)</f>
        <v>945.70153000000028</v>
      </c>
      <c r="S288" s="54" t="str">
        <f>+VLOOKUP(C288,'Anexo_GL '!$B$9:$O$1882,14,0)</f>
        <v>Si Cumple</v>
      </c>
    </row>
    <row r="289" spans="1:19" x14ac:dyDescent="0.25">
      <c r="A289" s="54" t="s">
        <v>4422</v>
      </c>
      <c r="B289" s="54">
        <v>262</v>
      </c>
      <c r="C289" s="55" t="s">
        <v>1022</v>
      </c>
      <c r="D289" s="55" t="s">
        <v>1000</v>
      </c>
      <c r="E289" s="55" t="s">
        <v>1023</v>
      </c>
      <c r="F289" s="54">
        <f>+VLOOKUP(C289,'Anexo_GL '!$B$9:$O$1882,4,0)</f>
        <v>66.171300000000002</v>
      </c>
      <c r="G289" s="54"/>
      <c r="H289" s="54">
        <f>+VLOOKUP(C289,'Anexo_GL '!$B$9:$O$1882,5,0)</f>
        <v>1529.3548149999999</v>
      </c>
      <c r="I289" s="54">
        <f>+VLOOKUP(C289,'Anexo_GL '!$B$9:$O$1882,6,0)</f>
        <v>620.5656899999999</v>
      </c>
      <c r="J289" s="54">
        <f>+VLOOKUP(C289,'Anexo_GL '!$B$9:$O$1882,7,0)</f>
        <v>0</v>
      </c>
      <c r="K289" s="54"/>
      <c r="L289" s="56">
        <f>+VLOOKUP(C289,'Anexo_GL '!$B$9:$O$1882,8,0)</f>
        <v>4.3267461122159547</v>
      </c>
      <c r="M289" s="54"/>
      <c r="N289" s="56" t="str">
        <f>+VLOOKUP(C289,'Anexo_GL '!$B$9:$O$1882,9,0)</f>
        <v>Si Cumple</v>
      </c>
      <c r="O289" s="54"/>
      <c r="P289" s="54">
        <f>+VLOOKUP(C289,'Anexo_GL '!$B$9:$O$1882,11,0)</f>
        <v>962.17399</v>
      </c>
      <c r="Q289" s="54">
        <f>+VLOOKUP(C289,'Anexo_GL '!$B$9:$O$1882,12,0)</f>
        <v>635.24512000000016</v>
      </c>
      <c r="R289" s="54">
        <f>+VLOOKUP(C289,'Anexo_GL '!$B$9:$O$1882,13,0)</f>
        <v>326.9288699999999</v>
      </c>
      <c r="S289" s="54" t="str">
        <f>+VLOOKUP(C289,'Anexo_GL '!$B$9:$O$1882,14,0)</f>
        <v>Si Cumple</v>
      </c>
    </row>
    <row r="290" spans="1:19" x14ac:dyDescent="0.25">
      <c r="A290" s="54" t="s">
        <v>4423</v>
      </c>
      <c r="B290" s="54">
        <v>263</v>
      </c>
      <c r="C290" s="55" t="s">
        <v>1024</v>
      </c>
      <c r="D290" s="55" t="s">
        <v>1000</v>
      </c>
      <c r="E290" s="55" t="s">
        <v>1025</v>
      </c>
      <c r="F290" s="54">
        <f>+VLOOKUP(C290,'Anexo_GL '!$B$9:$O$1882,4,0)</f>
        <v>1472.0021899999999</v>
      </c>
      <c r="G290" s="54"/>
      <c r="H290" s="54">
        <f>+VLOOKUP(C290,'Anexo_GL '!$B$9:$O$1882,5,0)</f>
        <v>5312.2369750000007</v>
      </c>
      <c r="I290" s="54">
        <f>+VLOOKUP(C290,'Anexo_GL '!$B$9:$O$1882,6,0)</f>
        <v>4062.1559200000002</v>
      </c>
      <c r="J290" s="54">
        <f>+VLOOKUP(C290,'Anexo_GL '!$B$9:$O$1882,7,0)</f>
        <v>0</v>
      </c>
      <c r="K290" s="54"/>
      <c r="L290" s="56">
        <f>+VLOOKUP(C290,'Anexo_GL '!$B$9:$O$1882,8,0)</f>
        <v>27.709648438641043</v>
      </c>
      <c r="M290" s="54"/>
      <c r="N290" s="56" t="str">
        <f>+VLOOKUP(C290,'Anexo_GL '!$B$9:$O$1882,9,0)</f>
        <v>Si Cumple</v>
      </c>
      <c r="O290" s="54"/>
      <c r="P290" s="54">
        <f>+VLOOKUP(C290,'Anexo_GL '!$B$9:$O$1882,11,0)</f>
        <v>3802.0976099999998</v>
      </c>
      <c r="Q290" s="54">
        <f>+VLOOKUP(C290,'Anexo_GL '!$B$9:$O$1882,12,0)</f>
        <v>1807.4942100000001</v>
      </c>
      <c r="R290" s="54">
        <f>+VLOOKUP(C290,'Anexo_GL '!$B$9:$O$1882,13,0)</f>
        <v>1994.6034</v>
      </c>
      <c r="S290" s="54" t="str">
        <f>+VLOOKUP(C290,'Anexo_GL '!$B$9:$O$1882,14,0)</f>
        <v>Si Cumple</v>
      </c>
    </row>
    <row r="291" spans="1:19" x14ac:dyDescent="0.25">
      <c r="A291" s="54" t="s">
        <v>4424</v>
      </c>
      <c r="B291" s="54">
        <v>264</v>
      </c>
      <c r="C291" s="55" t="s">
        <v>1026</v>
      </c>
      <c r="D291" s="55" t="s">
        <v>1000</v>
      </c>
      <c r="E291" s="55" t="s">
        <v>1027</v>
      </c>
      <c r="F291" s="54">
        <f>+VLOOKUP(C291,'Anexo_GL '!$B$9:$O$1882,4,0)</f>
        <v>98.63964</v>
      </c>
      <c r="G291" s="54"/>
      <c r="H291" s="54">
        <f>+VLOOKUP(C291,'Anexo_GL '!$B$9:$O$1882,5,0)</f>
        <v>4110.5700124999994</v>
      </c>
      <c r="I291" s="54">
        <f>+VLOOKUP(C291,'Anexo_GL '!$B$9:$O$1882,6,0)</f>
        <v>2877.6348599999997</v>
      </c>
      <c r="J291" s="54">
        <f>+VLOOKUP(C291,'Anexo_GL '!$B$9:$O$1882,7,0)</f>
        <v>0</v>
      </c>
      <c r="K291" s="54"/>
      <c r="L291" s="56">
        <f>+VLOOKUP(C291,'Anexo_GL '!$B$9:$O$1882,8,0)</f>
        <v>2.399658434232788</v>
      </c>
      <c r="M291" s="54"/>
      <c r="N291" s="56" t="str">
        <f>+VLOOKUP(C291,'Anexo_GL '!$B$9:$O$1882,9,0)</f>
        <v>Si Cumple</v>
      </c>
      <c r="O291" s="54"/>
      <c r="P291" s="54">
        <f>+VLOOKUP(C291,'Anexo_GL '!$B$9:$O$1882,11,0)</f>
        <v>3036.6253299999998</v>
      </c>
      <c r="Q291" s="54">
        <f>+VLOOKUP(C291,'Anexo_GL '!$B$9:$O$1882,12,0)</f>
        <v>1413.90552</v>
      </c>
      <c r="R291" s="54">
        <f>+VLOOKUP(C291,'Anexo_GL '!$B$9:$O$1882,13,0)</f>
        <v>1622.7198100000001</v>
      </c>
      <c r="S291" s="54" t="str">
        <f>+VLOOKUP(C291,'Anexo_GL '!$B$9:$O$1882,14,0)</f>
        <v>Si Cumple</v>
      </c>
    </row>
    <row r="292" spans="1:19" x14ac:dyDescent="0.25">
      <c r="A292" s="54" t="s">
        <v>4425</v>
      </c>
      <c r="B292" s="54">
        <v>265</v>
      </c>
      <c r="C292" s="55" t="s">
        <v>1028</v>
      </c>
      <c r="D292" s="55" t="s">
        <v>1000</v>
      </c>
      <c r="E292" s="55" t="s">
        <v>1029</v>
      </c>
      <c r="F292" s="54">
        <f>+VLOOKUP(C292,'Anexo_GL '!$B$9:$O$1882,4,0)</f>
        <v>14.287099999999999</v>
      </c>
      <c r="G292" s="54"/>
      <c r="H292" s="54">
        <f>+VLOOKUP(C292,'Anexo_GL '!$B$9:$O$1882,5,0)</f>
        <v>1199.5029174999997</v>
      </c>
      <c r="I292" s="54">
        <f>+VLOOKUP(C292,'Anexo_GL '!$B$9:$O$1882,6,0)</f>
        <v>402.12572999999998</v>
      </c>
      <c r="J292" s="54">
        <f>+VLOOKUP(C292,'Anexo_GL '!$B$9:$O$1882,7,0)</f>
        <v>0</v>
      </c>
      <c r="K292" s="54"/>
      <c r="L292" s="56">
        <f>+VLOOKUP(C292,'Anexo_GL '!$B$9:$O$1882,8,0)</f>
        <v>1.1910850562812407</v>
      </c>
      <c r="M292" s="54"/>
      <c r="N292" s="56" t="str">
        <f>+VLOOKUP(C292,'Anexo_GL '!$B$9:$O$1882,9,0)</f>
        <v>Si Cumple</v>
      </c>
      <c r="O292" s="54"/>
      <c r="P292" s="54">
        <f>+VLOOKUP(C292,'Anexo_GL '!$B$9:$O$1882,11,0)</f>
        <v>895.82108999999991</v>
      </c>
      <c r="Q292" s="54">
        <f>+VLOOKUP(C292,'Anexo_GL '!$B$9:$O$1882,12,0)</f>
        <v>344.36887999999999</v>
      </c>
      <c r="R292" s="54">
        <f>+VLOOKUP(C292,'Anexo_GL '!$B$9:$O$1882,13,0)</f>
        <v>551.45220999999992</v>
      </c>
      <c r="S292" s="54" t="str">
        <f>+VLOOKUP(C292,'Anexo_GL '!$B$9:$O$1882,14,0)</f>
        <v>Si Cumple</v>
      </c>
    </row>
    <row r="293" spans="1:19" x14ac:dyDescent="0.25">
      <c r="A293" s="54" t="s">
        <v>4426</v>
      </c>
      <c r="B293" s="54">
        <v>266</v>
      </c>
      <c r="C293" s="55" t="s">
        <v>1030</v>
      </c>
      <c r="D293" s="55" t="s">
        <v>1000</v>
      </c>
      <c r="E293" s="55" t="s">
        <v>1031</v>
      </c>
      <c r="F293" s="54">
        <f>+VLOOKUP(C293,'Anexo_GL '!$B$9:$O$1882,4,0)</f>
        <v>144.39846</v>
      </c>
      <c r="G293" s="54"/>
      <c r="H293" s="54">
        <f>+VLOOKUP(C293,'Anexo_GL '!$B$9:$O$1882,5,0)</f>
        <v>6472.0008000000007</v>
      </c>
      <c r="I293" s="54">
        <f>+VLOOKUP(C293,'Anexo_GL '!$B$9:$O$1882,6,0)</f>
        <v>3338.6305400000001</v>
      </c>
      <c r="J293" s="54">
        <f>+VLOOKUP(C293,'Anexo_GL '!$B$9:$O$1882,7,0)</f>
        <v>0</v>
      </c>
      <c r="K293" s="54"/>
      <c r="L293" s="56">
        <f>+VLOOKUP(C293,'Anexo_GL '!$B$9:$O$1882,8,0)</f>
        <v>2.2311254967706429</v>
      </c>
      <c r="M293" s="54"/>
      <c r="N293" s="56" t="str">
        <f>+VLOOKUP(C293,'Anexo_GL '!$B$9:$O$1882,9,0)</f>
        <v>Si Cumple</v>
      </c>
      <c r="O293" s="54"/>
      <c r="P293" s="54">
        <f>+VLOOKUP(C293,'Anexo_GL '!$B$9:$O$1882,11,0)</f>
        <v>3912.3745199999998</v>
      </c>
      <c r="Q293" s="54">
        <f>+VLOOKUP(C293,'Anexo_GL '!$B$9:$O$1882,12,0)</f>
        <v>2208.42524</v>
      </c>
      <c r="R293" s="54">
        <f>+VLOOKUP(C293,'Anexo_GL '!$B$9:$O$1882,13,0)</f>
        <v>1703.9492799999998</v>
      </c>
      <c r="S293" s="54" t="str">
        <f>+VLOOKUP(C293,'Anexo_GL '!$B$9:$O$1882,14,0)</f>
        <v>Si Cumple</v>
      </c>
    </row>
    <row r="294" spans="1:19" x14ac:dyDescent="0.25">
      <c r="A294" s="54" t="s">
        <v>4427</v>
      </c>
      <c r="B294" s="54">
        <v>267</v>
      </c>
      <c r="C294" s="55" t="s">
        <v>1032</v>
      </c>
      <c r="D294" s="55" t="s">
        <v>1000</v>
      </c>
      <c r="E294" s="55" t="s">
        <v>1033</v>
      </c>
      <c r="F294" s="54">
        <f>+VLOOKUP(C294,'Anexo_GL '!$B$9:$O$1882,4,0)</f>
        <v>733.87143000000003</v>
      </c>
      <c r="G294" s="54"/>
      <c r="H294" s="54">
        <f>+VLOOKUP(C294,'Anexo_GL '!$B$9:$O$1882,5,0)</f>
        <v>3502.6445950000002</v>
      </c>
      <c r="I294" s="54">
        <f>+VLOOKUP(C294,'Anexo_GL '!$B$9:$O$1882,6,0)</f>
        <v>1422.5148199999999</v>
      </c>
      <c r="J294" s="54">
        <f>+VLOOKUP(C294,'Anexo_GL '!$B$9:$O$1882,7,0)</f>
        <v>0</v>
      </c>
      <c r="K294" s="54"/>
      <c r="L294" s="56">
        <f>+VLOOKUP(C294,'Anexo_GL '!$B$9:$O$1882,8,0)</f>
        <v>20.95192389909031</v>
      </c>
      <c r="M294" s="54"/>
      <c r="N294" s="56" t="str">
        <f>+VLOOKUP(C294,'Anexo_GL '!$B$9:$O$1882,9,0)</f>
        <v>Si Cumple</v>
      </c>
      <c r="O294" s="54"/>
      <c r="P294" s="54">
        <f>+VLOOKUP(C294,'Anexo_GL '!$B$9:$O$1882,11,0)</f>
        <v>2136.80071</v>
      </c>
      <c r="Q294" s="54">
        <f>+VLOOKUP(C294,'Anexo_GL '!$B$9:$O$1882,12,0)</f>
        <v>1332.8200299999999</v>
      </c>
      <c r="R294" s="54">
        <f>+VLOOKUP(C294,'Anexo_GL '!$B$9:$O$1882,13,0)</f>
        <v>803.98068000000012</v>
      </c>
      <c r="S294" s="54" t="str">
        <f>+VLOOKUP(C294,'Anexo_GL '!$B$9:$O$1882,14,0)</f>
        <v>Si Cumple</v>
      </c>
    </row>
    <row r="295" spans="1:19" x14ac:dyDescent="0.25">
      <c r="A295" s="54" t="s">
        <v>4428</v>
      </c>
      <c r="B295" s="54">
        <v>268</v>
      </c>
      <c r="C295" s="55" t="s">
        <v>1034</v>
      </c>
      <c r="D295" s="55" t="s">
        <v>1000</v>
      </c>
      <c r="E295" s="55" t="s">
        <v>1035</v>
      </c>
      <c r="F295" s="54">
        <f>+VLOOKUP(C295,'Anexo_GL '!$B$9:$O$1882,4,0)</f>
        <v>2445.0613899999998</v>
      </c>
      <c r="G295" s="54"/>
      <c r="H295" s="54">
        <f>+VLOOKUP(C295,'Anexo_GL '!$B$9:$O$1882,5,0)</f>
        <v>7069.8380349999998</v>
      </c>
      <c r="I295" s="54">
        <f>+VLOOKUP(C295,'Anexo_GL '!$B$9:$O$1882,6,0)</f>
        <v>4853.07413</v>
      </c>
      <c r="J295" s="54">
        <f>+VLOOKUP(C295,'Anexo_GL '!$B$9:$O$1882,7,0)</f>
        <v>0</v>
      </c>
      <c r="K295" s="54"/>
      <c r="L295" s="56">
        <f>+VLOOKUP(C295,'Anexo_GL '!$B$9:$O$1882,8,0)</f>
        <v>34.584404591667564</v>
      </c>
      <c r="M295" s="54"/>
      <c r="N295" s="56" t="str">
        <f>+VLOOKUP(C295,'Anexo_GL '!$B$9:$O$1882,9,0)</f>
        <v>Si Cumple</v>
      </c>
      <c r="O295" s="54"/>
      <c r="P295" s="54">
        <f>+VLOOKUP(C295,'Anexo_GL '!$B$9:$O$1882,11,0)</f>
        <v>5516.7511400000003</v>
      </c>
      <c r="Q295" s="54">
        <f>+VLOOKUP(C295,'Anexo_GL '!$B$9:$O$1882,12,0)</f>
        <v>2674.8403900000003</v>
      </c>
      <c r="R295" s="54">
        <f>+VLOOKUP(C295,'Anexo_GL '!$B$9:$O$1882,13,0)</f>
        <v>2841.9107500000005</v>
      </c>
      <c r="S295" s="54" t="str">
        <f>+VLOOKUP(C295,'Anexo_GL '!$B$9:$O$1882,14,0)</f>
        <v>Si Cumple</v>
      </c>
    </row>
    <row r="296" spans="1:19" x14ac:dyDescent="0.25">
      <c r="A296" s="54" t="s">
        <v>4429</v>
      </c>
      <c r="B296" s="54">
        <v>269</v>
      </c>
      <c r="C296" s="55" t="s">
        <v>1036</v>
      </c>
      <c r="D296" s="55" t="s">
        <v>1000</v>
      </c>
      <c r="E296" s="55" t="s">
        <v>1037</v>
      </c>
      <c r="F296" s="54">
        <f>+VLOOKUP(C296,'Anexo_GL '!$B$9:$O$1882,4,0)</f>
        <v>696.85360000000003</v>
      </c>
      <c r="G296" s="54"/>
      <c r="H296" s="54">
        <f>+VLOOKUP(C296,'Anexo_GL '!$B$9:$O$1882,5,0)</f>
        <v>3627.1745449999999</v>
      </c>
      <c r="I296" s="54">
        <f>+VLOOKUP(C296,'Anexo_GL '!$B$9:$O$1882,6,0)</f>
        <v>2575.7053900000005</v>
      </c>
      <c r="J296" s="54">
        <f>+VLOOKUP(C296,'Anexo_GL '!$B$9:$O$1882,7,0)</f>
        <v>0</v>
      </c>
      <c r="K296" s="54"/>
      <c r="L296" s="56">
        <f>+VLOOKUP(C296,'Anexo_GL '!$B$9:$O$1882,8,0)</f>
        <v>19.212022783976611</v>
      </c>
      <c r="M296" s="54"/>
      <c r="N296" s="56" t="str">
        <f>+VLOOKUP(C296,'Anexo_GL '!$B$9:$O$1882,9,0)</f>
        <v>Si Cumple</v>
      </c>
      <c r="O296" s="54"/>
      <c r="P296" s="54">
        <f>+VLOOKUP(C296,'Anexo_GL '!$B$9:$O$1882,11,0)</f>
        <v>2580.5957400000002</v>
      </c>
      <c r="Q296" s="54">
        <f>+VLOOKUP(C296,'Anexo_GL '!$B$9:$O$1882,12,0)</f>
        <v>1112.9553899999999</v>
      </c>
      <c r="R296" s="54">
        <f>+VLOOKUP(C296,'Anexo_GL '!$B$9:$O$1882,13,0)</f>
        <v>1467.6403500000004</v>
      </c>
      <c r="S296" s="54" t="str">
        <f>+VLOOKUP(C296,'Anexo_GL '!$B$9:$O$1882,14,0)</f>
        <v>Si Cumple</v>
      </c>
    </row>
    <row r="297" spans="1:19" x14ac:dyDescent="0.25">
      <c r="A297" s="54" t="s">
        <v>4430</v>
      </c>
      <c r="B297" s="54">
        <v>270</v>
      </c>
      <c r="C297" s="55" t="s">
        <v>1038</v>
      </c>
      <c r="D297" s="55" t="s">
        <v>1000</v>
      </c>
      <c r="E297" s="55" t="s">
        <v>1039</v>
      </c>
      <c r="F297" s="54">
        <f>+VLOOKUP(C297,'Anexo_GL '!$B$9:$O$1882,4,0)</f>
        <v>200.66851</v>
      </c>
      <c r="G297" s="54"/>
      <c r="H297" s="54">
        <f>+VLOOKUP(C297,'Anexo_GL '!$B$9:$O$1882,5,0)</f>
        <v>1452.5555099999997</v>
      </c>
      <c r="I297" s="54">
        <f>+VLOOKUP(C297,'Anexo_GL '!$B$9:$O$1882,6,0)</f>
        <v>730.16926999999998</v>
      </c>
      <c r="J297" s="54">
        <f>+VLOOKUP(C297,'Anexo_GL '!$B$9:$O$1882,7,0)</f>
        <v>0</v>
      </c>
      <c r="K297" s="54"/>
      <c r="L297" s="56">
        <f>+VLOOKUP(C297,'Anexo_GL '!$B$9:$O$1882,8,0)</f>
        <v>13.814859991133835</v>
      </c>
      <c r="M297" s="54"/>
      <c r="N297" s="56" t="str">
        <f>+VLOOKUP(C297,'Anexo_GL '!$B$9:$O$1882,9,0)</f>
        <v>Si Cumple</v>
      </c>
      <c r="O297" s="54"/>
      <c r="P297" s="54">
        <f>+VLOOKUP(C297,'Anexo_GL '!$B$9:$O$1882,11,0)</f>
        <v>916.85712999999998</v>
      </c>
      <c r="Q297" s="54">
        <f>+VLOOKUP(C297,'Anexo_GL '!$B$9:$O$1882,12,0)</f>
        <v>542.35007000000007</v>
      </c>
      <c r="R297" s="54">
        <f>+VLOOKUP(C297,'Anexo_GL '!$B$9:$O$1882,13,0)</f>
        <v>374.50705999999997</v>
      </c>
      <c r="S297" s="54" t="str">
        <f>+VLOOKUP(C297,'Anexo_GL '!$B$9:$O$1882,14,0)</f>
        <v>Si Cumple</v>
      </c>
    </row>
    <row r="298" spans="1:19" x14ac:dyDescent="0.25">
      <c r="A298" s="54" t="s">
        <v>4431</v>
      </c>
      <c r="B298" s="54">
        <v>271</v>
      </c>
      <c r="C298" s="55" t="s">
        <v>1040</v>
      </c>
      <c r="D298" s="55" t="s">
        <v>1000</v>
      </c>
      <c r="E298" s="55" t="s">
        <v>1041</v>
      </c>
      <c r="F298" s="54">
        <f>+VLOOKUP(C298,'Anexo_GL '!$B$9:$O$1882,4,0)</f>
        <v>88.912990000000008</v>
      </c>
      <c r="G298" s="54"/>
      <c r="H298" s="54">
        <f>+VLOOKUP(C298,'Anexo_GL '!$B$9:$O$1882,5,0)</f>
        <v>3823.2249600000005</v>
      </c>
      <c r="I298" s="54">
        <f>+VLOOKUP(C298,'Anexo_GL '!$B$9:$O$1882,6,0)</f>
        <v>3227.1670800000002</v>
      </c>
      <c r="J298" s="54">
        <f>+VLOOKUP(C298,'Anexo_GL '!$B$9:$O$1882,7,0)</f>
        <v>0</v>
      </c>
      <c r="K298" s="54"/>
      <c r="L298" s="56">
        <f>+VLOOKUP(C298,'Anexo_GL '!$B$9:$O$1882,8,0)</f>
        <v>2.3256018395527529</v>
      </c>
      <c r="M298" s="54"/>
      <c r="N298" s="56" t="str">
        <f>+VLOOKUP(C298,'Anexo_GL '!$B$9:$O$1882,9,0)</f>
        <v>Si Cumple</v>
      </c>
      <c r="O298" s="54"/>
      <c r="P298" s="54">
        <f>+VLOOKUP(C298,'Anexo_GL '!$B$9:$O$1882,11,0)</f>
        <v>2032.5566199999998</v>
      </c>
      <c r="Q298" s="54">
        <f>+VLOOKUP(C298,'Anexo_GL '!$B$9:$O$1882,12,0)</f>
        <v>1076.5007499999999</v>
      </c>
      <c r="R298" s="54">
        <f>+VLOOKUP(C298,'Anexo_GL '!$B$9:$O$1882,13,0)</f>
        <v>956.05586999999991</v>
      </c>
      <c r="S298" s="54" t="str">
        <f>+VLOOKUP(C298,'Anexo_GL '!$B$9:$O$1882,14,0)</f>
        <v>Si Cumple</v>
      </c>
    </row>
    <row r="299" spans="1:19" x14ac:dyDescent="0.25">
      <c r="A299" s="54" t="s">
        <v>4432</v>
      </c>
      <c r="B299" s="54">
        <v>272</v>
      </c>
      <c r="C299" s="55" t="s">
        <v>1042</v>
      </c>
      <c r="D299" s="55" t="s">
        <v>1000</v>
      </c>
      <c r="E299" s="55" t="s">
        <v>1043</v>
      </c>
      <c r="F299" s="54">
        <f>+VLOOKUP(C299,'Anexo_GL '!$B$9:$O$1882,4,0)</f>
        <v>7595.7756099999997</v>
      </c>
      <c r="G299" s="54"/>
      <c r="H299" s="54">
        <f>+VLOOKUP(C299,'Anexo_GL '!$B$9:$O$1882,5,0)</f>
        <v>16289.14759</v>
      </c>
      <c r="I299" s="54">
        <f>+VLOOKUP(C299,'Anexo_GL '!$B$9:$O$1882,6,0)</f>
        <v>13109.209429999999</v>
      </c>
      <c r="J299" s="54">
        <f>+VLOOKUP(C299,'Anexo_GL '!$B$9:$O$1882,7,0)</f>
        <v>0</v>
      </c>
      <c r="K299" s="54"/>
      <c r="L299" s="56">
        <f>+VLOOKUP(C299,'Anexo_GL '!$B$9:$O$1882,8,0)</f>
        <v>46.630896847316237</v>
      </c>
      <c r="M299" s="54"/>
      <c r="N299" s="56" t="str">
        <f>+VLOOKUP(C299,'Anexo_GL '!$B$9:$O$1882,9,0)</f>
        <v>Si Cumple</v>
      </c>
      <c r="O299" s="54"/>
      <c r="P299" s="54">
        <f>+VLOOKUP(C299,'Anexo_GL '!$B$9:$O$1882,11,0)</f>
        <v>7276.3946599999999</v>
      </c>
      <c r="Q299" s="54">
        <f>+VLOOKUP(C299,'Anexo_GL '!$B$9:$O$1882,12,0)</f>
        <v>6551.52196</v>
      </c>
      <c r="R299" s="54">
        <f>+VLOOKUP(C299,'Anexo_GL '!$B$9:$O$1882,13,0)</f>
        <v>724.87270000000024</v>
      </c>
      <c r="S299" s="54" t="str">
        <f>+VLOOKUP(C299,'Anexo_GL '!$B$9:$O$1882,14,0)</f>
        <v>Si Cumple</v>
      </c>
    </row>
    <row r="300" spans="1:19" x14ac:dyDescent="0.25">
      <c r="A300" s="54" t="s">
        <v>4433</v>
      </c>
      <c r="B300" s="54">
        <v>273</v>
      </c>
      <c r="C300" s="55" t="s">
        <v>1044</v>
      </c>
      <c r="D300" s="55" t="s">
        <v>1000</v>
      </c>
      <c r="E300" s="55" t="s">
        <v>1045</v>
      </c>
      <c r="F300" s="54">
        <f>+VLOOKUP(C300,'Anexo_GL '!$B$9:$O$1882,4,0)</f>
        <v>555.48111000000006</v>
      </c>
      <c r="G300" s="54"/>
      <c r="H300" s="54">
        <f>+VLOOKUP(C300,'Anexo_GL '!$B$9:$O$1882,5,0)</f>
        <v>2402.9299225</v>
      </c>
      <c r="I300" s="54">
        <f>+VLOOKUP(C300,'Anexo_GL '!$B$9:$O$1882,6,0)</f>
        <v>1919.9211299999999</v>
      </c>
      <c r="J300" s="54">
        <f>+VLOOKUP(C300,'Anexo_GL '!$B$9:$O$1882,7,0)</f>
        <v>0</v>
      </c>
      <c r="K300" s="54"/>
      <c r="L300" s="56">
        <f>+VLOOKUP(C300,'Anexo_GL '!$B$9:$O$1882,8,0)</f>
        <v>23.116825205708849</v>
      </c>
      <c r="M300" s="54"/>
      <c r="N300" s="56" t="str">
        <f>+VLOOKUP(C300,'Anexo_GL '!$B$9:$O$1882,9,0)</f>
        <v>Si Cumple</v>
      </c>
      <c r="O300" s="54"/>
      <c r="P300" s="54">
        <f>+VLOOKUP(C300,'Anexo_GL '!$B$9:$O$1882,11,0)</f>
        <v>1774.3005899999998</v>
      </c>
      <c r="Q300" s="54">
        <f>+VLOOKUP(C300,'Anexo_GL '!$B$9:$O$1882,12,0)</f>
        <v>665.86955999999998</v>
      </c>
      <c r="R300" s="54">
        <f>+VLOOKUP(C300,'Anexo_GL '!$B$9:$O$1882,13,0)</f>
        <v>1108.4310299999997</v>
      </c>
      <c r="S300" s="54" t="str">
        <f>+VLOOKUP(C300,'Anexo_GL '!$B$9:$O$1882,14,0)</f>
        <v>Si Cumple</v>
      </c>
    </row>
    <row r="301" spans="1:19" x14ac:dyDescent="0.25">
      <c r="A301" s="54" t="s">
        <v>4434</v>
      </c>
      <c r="B301" s="54">
        <v>274</v>
      </c>
      <c r="C301" s="55" t="s">
        <v>1046</v>
      </c>
      <c r="D301" s="55" t="s">
        <v>1000</v>
      </c>
      <c r="E301" s="55" t="s">
        <v>1047</v>
      </c>
      <c r="F301" s="54">
        <f>+VLOOKUP(C301,'Anexo_GL '!$B$9:$O$1882,4,0)</f>
        <v>1011.30871</v>
      </c>
      <c r="G301" s="54"/>
      <c r="H301" s="54">
        <f>+VLOOKUP(C301,'Anexo_GL '!$B$9:$O$1882,5,0)</f>
        <v>6113.1803050000008</v>
      </c>
      <c r="I301" s="54">
        <f>+VLOOKUP(C301,'Anexo_GL '!$B$9:$O$1882,6,0)</f>
        <v>4315.8458600000004</v>
      </c>
      <c r="J301" s="54">
        <f>+VLOOKUP(C301,'Anexo_GL '!$B$9:$O$1882,7,0)</f>
        <v>0</v>
      </c>
      <c r="K301" s="54"/>
      <c r="L301" s="56">
        <f>+VLOOKUP(C301,'Anexo_GL '!$B$9:$O$1882,8,0)</f>
        <v>16.543086569405542</v>
      </c>
      <c r="M301" s="54"/>
      <c r="N301" s="56" t="str">
        <f>+VLOOKUP(C301,'Anexo_GL '!$B$9:$O$1882,9,0)</f>
        <v>Si Cumple</v>
      </c>
      <c r="O301" s="54"/>
      <c r="P301" s="54">
        <f>+VLOOKUP(C301,'Anexo_GL '!$B$9:$O$1882,11,0)</f>
        <v>4059.7806799999998</v>
      </c>
      <c r="Q301" s="54">
        <f>+VLOOKUP(C301,'Anexo_GL '!$B$9:$O$1882,12,0)</f>
        <v>2474.92083</v>
      </c>
      <c r="R301" s="54">
        <f>+VLOOKUP(C301,'Anexo_GL '!$B$9:$O$1882,13,0)</f>
        <v>1584.8598499999996</v>
      </c>
      <c r="S301" s="54" t="str">
        <f>+VLOOKUP(C301,'Anexo_GL '!$B$9:$O$1882,14,0)</f>
        <v>Si Cumple</v>
      </c>
    </row>
    <row r="302" spans="1:19" x14ac:dyDescent="0.25">
      <c r="A302" s="54" t="s">
        <v>4435</v>
      </c>
      <c r="B302" s="54">
        <v>275</v>
      </c>
      <c r="C302" s="55" t="s">
        <v>1048</v>
      </c>
      <c r="D302" s="55" t="s">
        <v>1000</v>
      </c>
      <c r="E302" s="55" t="s">
        <v>1049</v>
      </c>
      <c r="F302" s="54">
        <f>+VLOOKUP(C302,'Anexo_GL '!$B$9:$O$1882,4,0)</f>
        <v>11506.573859999999</v>
      </c>
      <c r="G302" s="54"/>
      <c r="H302" s="54">
        <f>+VLOOKUP(C302,'Anexo_GL '!$B$9:$O$1882,5,0)</f>
        <v>16005.677847499999</v>
      </c>
      <c r="I302" s="54">
        <f>+VLOOKUP(C302,'Anexo_GL '!$B$9:$O$1882,6,0)</f>
        <v>13196.61745</v>
      </c>
      <c r="J302" s="54">
        <f>+VLOOKUP(C302,'Anexo_GL '!$B$9:$O$1882,7,0)</f>
        <v>0</v>
      </c>
      <c r="K302" s="54"/>
      <c r="L302" s="56">
        <f>+VLOOKUP(C302,'Anexo_GL '!$B$9:$O$1882,8,0)</f>
        <v>71.890575142353413</v>
      </c>
      <c r="M302" s="54"/>
      <c r="N302" s="56" t="str">
        <f>+VLOOKUP(C302,'Anexo_GL '!$B$9:$O$1882,9,0)</f>
        <v>Si Cumple</v>
      </c>
      <c r="O302" s="54"/>
      <c r="P302" s="54">
        <f>+VLOOKUP(C302,'Anexo_GL '!$B$9:$O$1882,11,0)</f>
        <v>13379.389669999999</v>
      </c>
      <c r="Q302" s="54">
        <f>+VLOOKUP(C302,'Anexo_GL '!$B$9:$O$1882,12,0)</f>
        <v>8111.2153499999995</v>
      </c>
      <c r="R302" s="54">
        <f>+VLOOKUP(C302,'Anexo_GL '!$B$9:$O$1882,13,0)</f>
        <v>5268.1743199999983</v>
      </c>
      <c r="S302" s="54" t="str">
        <f>+VLOOKUP(C302,'Anexo_GL '!$B$9:$O$1882,14,0)</f>
        <v>Si Cumple</v>
      </c>
    </row>
    <row r="303" spans="1:19" x14ac:dyDescent="0.25">
      <c r="A303" s="54" t="s">
        <v>4436</v>
      </c>
      <c r="B303" s="54">
        <v>276</v>
      </c>
      <c r="C303" s="55" t="s">
        <v>1050</v>
      </c>
      <c r="D303" s="55" t="s">
        <v>1000</v>
      </c>
      <c r="E303" s="55" t="s">
        <v>1051</v>
      </c>
      <c r="F303" s="54">
        <f>+VLOOKUP(C303,'Anexo_GL '!$B$9:$O$1882,4,0)</f>
        <v>721.85940000000016</v>
      </c>
      <c r="G303" s="54"/>
      <c r="H303" s="54">
        <f>+VLOOKUP(C303,'Anexo_GL '!$B$9:$O$1882,5,0)</f>
        <v>3941.2846575000003</v>
      </c>
      <c r="I303" s="54">
        <f>+VLOOKUP(C303,'Anexo_GL '!$B$9:$O$1882,6,0)</f>
        <v>2907.0351900000001</v>
      </c>
      <c r="J303" s="54">
        <f>+VLOOKUP(C303,'Anexo_GL '!$B$9:$O$1882,7,0)</f>
        <v>0</v>
      </c>
      <c r="K303" s="54"/>
      <c r="L303" s="56">
        <f>+VLOOKUP(C303,'Anexo_GL '!$B$9:$O$1882,8,0)</f>
        <v>18.31533275898634</v>
      </c>
      <c r="M303" s="54"/>
      <c r="N303" s="56" t="str">
        <f>+VLOOKUP(C303,'Anexo_GL '!$B$9:$O$1882,9,0)</f>
        <v>Si Cumple</v>
      </c>
      <c r="O303" s="54"/>
      <c r="P303" s="54">
        <f>+VLOOKUP(C303,'Anexo_GL '!$B$9:$O$1882,11,0)</f>
        <v>2162.5540099999998</v>
      </c>
      <c r="Q303" s="54">
        <f>+VLOOKUP(C303,'Anexo_GL '!$B$9:$O$1882,12,0)</f>
        <v>687.67605000000003</v>
      </c>
      <c r="R303" s="54">
        <f>+VLOOKUP(C303,'Anexo_GL '!$B$9:$O$1882,13,0)</f>
        <v>1474.8779599999998</v>
      </c>
      <c r="S303" s="54" t="str">
        <f>+VLOOKUP(C303,'Anexo_GL '!$B$9:$O$1882,14,0)</f>
        <v>Si Cumple</v>
      </c>
    </row>
    <row r="304" spans="1:19" x14ac:dyDescent="0.25">
      <c r="A304" s="54" t="s">
        <v>4437</v>
      </c>
      <c r="B304" s="54">
        <v>277</v>
      </c>
      <c r="C304" s="55" t="s">
        <v>1052</v>
      </c>
      <c r="D304" s="55" t="s">
        <v>1000</v>
      </c>
      <c r="E304" s="55" t="s">
        <v>1053</v>
      </c>
      <c r="F304" s="54">
        <f>+VLOOKUP(C304,'Anexo_GL '!$B$9:$O$1882,4,0)</f>
        <v>131.85329999999999</v>
      </c>
      <c r="G304" s="54"/>
      <c r="H304" s="54">
        <f>+VLOOKUP(C304,'Anexo_GL '!$B$9:$O$1882,5,0)</f>
        <v>3766.7913699999995</v>
      </c>
      <c r="I304" s="54">
        <f>+VLOOKUP(C304,'Anexo_GL '!$B$9:$O$1882,6,0)</f>
        <v>2318.0967199999996</v>
      </c>
      <c r="J304" s="54">
        <f>+VLOOKUP(C304,'Anexo_GL '!$B$9:$O$1882,7,0)</f>
        <v>0</v>
      </c>
      <c r="K304" s="54"/>
      <c r="L304" s="56">
        <f>+VLOOKUP(C304,'Anexo_GL '!$B$9:$O$1882,8,0)</f>
        <v>3.5004142000038616</v>
      </c>
      <c r="M304" s="54"/>
      <c r="N304" s="56" t="str">
        <f>+VLOOKUP(C304,'Anexo_GL '!$B$9:$O$1882,9,0)</f>
        <v>Si Cumple</v>
      </c>
      <c r="O304" s="54"/>
      <c r="P304" s="54">
        <f>+VLOOKUP(C304,'Anexo_GL '!$B$9:$O$1882,11,0)</f>
        <v>2227.51928</v>
      </c>
      <c r="Q304" s="54">
        <f>+VLOOKUP(C304,'Anexo_GL '!$B$9:$O$1882,12,0)</f>
        <v>1309.8027399999999</v>
      </c>
      <c r="R304" s="54">
        <f>+VLOOKUP(C304,'Anexo_GL '!$B$9:$O$1882,13,0)</f>
        <v>917.71654000000001</v>
      </c>
      <c r="S304" s="54" t="str">
        <f>+VLOOKUP(C304,'Anexo_GL '!$B$9:$O$1882,14,0)</f>
        <v>Si Cumple</v>
      </c>
    </row>
    <row r="305" spans="1:19" x14ac:dyDescent="0.25">
      <c r="A305" s="54" t="s">
        <v>4438</v>
      </c>
      <c r="B305" s="54">
        <v>278</v>
      </c>
      <c r="C305" s="55" t="s">
        <v>1054</v>
      </c>
      <c r="D305" s="55" t="s">
        <v>1000</v>
      </c>
      <c r="E305" s="55" t="s">
        <v>1055</v>
      </c>
      <c r="F305" s="54">
        <f>+VLOOKUP(C305,'Anexo_GL '!$B$9:$O$1882,4,0)</f>
        <v>131.7056</v>
      </c>
      <c r="G305" s="54"/>
      <c r="H305" s="54">
        <f>+VLOOKUP(C305,'Anexo_GL '!$B$9:$O$1882,5,0)</f>
        <v>1831.7133424999997</v>
      </c>
      <c r="I305" s="54">
        <f>+VLOOKUP(C305,'Anexo_GL '!$B$9:$O$1882,6,0)</f>
        <v>607.64333999999997</v>
      </c>
      <c r="J305" s="54">
        <f>+VLOOKUP(C305,'Anexo_GL '!$B$9:$O$1882,7,0)</f>
        <v>0</v>
      </c>
      <c r="K305" s="54"/>
      <c r="L305" s="56">
        <f>+VLOOKUP(C305,'Anexo_GL '!$B$9:$O$1882,8,0)</f>
        <v>7.1902953887010863</v>
      </c>
      <c r="M305" s="54"/>
      <c r="N305" s="56" t="str">
        <f>+VLOOKUP(C305,'Anexo_GL '!$B$9:$O$1882,9,0)</f>
        <v>Si Cumple</v>
      </c>
      <c r="O305" s="54"/>
      <c r="P305" s="54">
        <f>+VLOOKUP(C305,'Anexo_GL '!$B$9:$O$1882,11,0)</f>
        <v>1163.5008799999998</v>
      </c>
      <c r="Q305" s="54">
        <f>+VLOOKUP(C305,'Anexo_GL '!$B$9:$O$1882,12,0)</f>
        <v>685.60556000000008</v>
      </c>
      <c r="R305" s="54">
        <f>+VLOOKUP(C305,'Anexo_GL '!$B$9:$O$1882,13,0)</f>
        <v>477.89531999999986</v>
      </c>
      <c r="S305" s="54" t="str">
        <f>+VLOOKUP(C305,'Anexo_GL '!$B$9:$O$1882,14,0)</f>
        <v>Si Cumple</v>
      </c>
    </row>
    <row r="306" spans="1:19" x14ac:dyDescent="0.25">
      <c r="A306" s="54" t="s">
        <v>6009</v>
      </c>
      <c r="B306" s="54">
        <v>279</v>
      </c>
      <c r="C306" s="57" t="s">
        <v>4087</v>
      </c>
      <c r="D306" s="57" t="s">
        <v>1000</v>
      </c>
      <c r="E306" s="57" t="s">
        <v>4088</v>
      </c>
      <c r="F306" s="54">
        <f>+VLOOKUP(C306,'Anexo_GL '!$B$9:$O$1882,4,0)</f>
        <v>94.38297</v>
      </c>
      <c r="G306" s="54"/>
      <c r="H306" s="54">
        <f>+VLOOKUP(C306,'Anexo_GL '!$B$9:$O$1882,5,0)</f>
        <v>4481.8334525</v>
      </c>
      <c r="I306" s="54">
        <f>+VLOOKUP(C306,'Anexo_GL '!$B$9:$O$1882,6,0)</f>
        <v>3246.9798500000002</v>
      </c>
      <c r="J306" s="54">
        <f>+VLOOKUP(C306,'Anexo_GL '!$B$9:$O$1882,7,0)</f>
        <v>0</v>
      </c>
      <c r="K306" s="54"/>
      <c r="L306" s="56">
        <f>+VLOOKUP(C306,'Anexo_GL '!$B$9:$O$1882,8,0)</f>
        <v>2.1059008774043688</v>
      </c>
      <c r="M306" s="54"/>
      <c r="N306" s="56" t="str">
        <f>+VLOOKUP(C306,'Anexo_GL '!$B$9:$O$1882,9,0)</f>
        <v>Si Cumple</v>
      </c>
      <c r="O306" s="54"/>
      <c r="P306" s="54">
        <f>+VLOOKUP(C306,'Anexo_GL '!$B$9:$O$1882,11,0)</f>
        <v>3166.3032400000002</v>
      </c>
      <c r="Q306" s="54">
        <f>+VLOOKUP(C306,'Anexo_GL '!$B$9:$O$1882,12,0)</f>
        <v>1384.9187400000001</v>
      </c>
      <c r="R306" s="54">
        <f>+VLOOKUP(C306,'Anexo_GL '!$B$9:$O$1882,13,0)</f>
        <v>1781.3845000000003</v>
      </c>
      <c r="S306" s="54" t="str">
        <f>+VLOOKUP(C306,'Anexo_GL '!$B$9:$O$1882,14,0)</f>
        <v>Si Cumple</v>
      </c>
    </row>
    <row r="307" spans="1:19" x14ac:dyDescent="0.25">
      <c r="A307" s="54" t="s">
        <v>4439</v>
      </c>
      <c r="B307" s="54">
        <v>280</v>
      </c>
      <c r="C307" s="55" t="s">
        <v>1056</v>
      </c>
      <c r="D307" s="55" t="s">
        <v>1000</v>
      </c>
      <c r="E307" s="55" t="s">
        <v>1057</v>
      </c>
      <c r="F307" s="54">
        <f>+VLOOKUP(C307,'Anexo_GL '!$B$9:$O$1882,4,0)</f>
        <v>1959.2920699999997</v>
      </c>
      <c r="G307" s="54"/>
      <c r="H307" s="54">
        <f>+VLOOKUP(C307,'Anexo_GL '!$B$9:$O$1882,5,0)</f>
        <v>12105.831479999999</v>
      </c>
      <c r="I307" s="54">
        <f>+VLOOKUP(C307,'Anexo_GL '!$B$9:$O$1882,6,0)</f>
        <v>3410.0998300000001</v>
      </c>
      <c r="J307" s="54">
        <f>+VLOOKUP(C307,'Anexo_GL '!$B$9:$O$1882,7,0)</f>
        <v>0</v>
      </c>
      <c r="K307" s="54"/>
      <c r="L307" s="56">
        <f>+VLOOKUP(C307,'Anexo_GL '!$B$9:$O$1882,8,0)</f>
        <v>16.184696385679409</v>
      </c>
      <c r="M307" s="54"/>
      <c r="N307" s="56" t="str">
        <f>+VLOOKUP(C307,'Anexo_GL '!$B$9:$O$1882,9,0)</f>
        <v>Si Cumple</v>
      </c>
      <c r="O307" s="54"/>
      <c r="P307" s="54">
        <f>+VLOOKUP(C307,'Anexo_GL '!$B$9:$O$1882,11,0)</f>
        <v>4624.60106</v>
      </c>
      <c r="Q307" s="54">
        <f>+VLOOKUP(C307,'Anexo_GL '!$B$9:$O$1882,12,0)</f>
        <v>2416.8823000000002</v>
      </c>
      <c r="R307" s="54">
        <f>+VLOOKUP(C307,'Anexo_GL '!$B$9:$O$1882,13,0)</f>
        <v>2207.7187599999993</v>
      </c>
      <c r="S307" s="54" t="str">
        <f>+VLOOKUP(C307,'Anexo_GL '!$B$9:$O$1882,14,0)</f>
        <v>Si Cumple</v>
      </c>
    </row>
    <row r="308" spans="1:19" x14ac:dyDescent="0.25">
      <c r="A308" s="54" t="s">
        <v>4440</v>
      </c>
      <c r="B308" s="54">
        <v>281</v>
      </c>
      <c r="C308" s="55" t="s">
        <v>1058</v>
      </c>
      <c r="D308" s="55" t="s">
        <v>1000</v>
      </c>
      <c r="E308" s="55" t="s">
        <v>1059</v>
      </c>
      <c r="F308" s="54">
        <f>+VLOOKUP(C308,'Anexo_GL '!$B$9:$O$1882,4,0)</f>
        <v>93.448300000000003</v>
      </c>
      <c r="G308" s="54"/>
      <c r="H308" s="54">
        <f>+VLOOKUP(C308,'Anexo_GL '!$B$9:$O$1882,5,0)</f>
        <v>1669.41121</v>
      </c>
      <c r="I308" s="54">
        <f>+VLOOKUP(C308,'Anexo_GL '!$B$9:$O$1882,6,0)</f>
        <v>825.06204000000002</v>
      </c>
      <c r="J308" s="54">
        <f>+VLOOKUP(C308,'Anexo_GL '!$B$9:$O$1882,7,0)</f>
        <v>0</v>
      </c>
      <c r="K308" s="54"/>
      <c r="L308" s="56">
        <f>+VLOOKUP(C308,'Anexo_GL '!$B$9:$O$1882,8,0)</f>
        <v>5.5976801545498187</v>
      </c>
      <c r="M308" s="54"/>
      <c r="N308" s="56" t="str">
        <f>+VLOOKUP(C308,'Anexo_GL '!$B$9:$O$1882,9,0)</f>
        <v>Si Cumple</v>
      </c>
      <c r="O308" s="54"/>
      <c r="P308" s="54">
        <f>+VLOOKUP(C308,'Anexo_GL '!$B$9:$O$1882,11,0)</f>
        <v>910.20902999999998</v>
      </c>
      <c r="Q308" s="54">
        <f>+VLOOKUP(C308,'Anexo_GL '!$B$9:$O$1882,12,0)</f>
        <v>594.75432000000012</v>
      </c>
      <c r="R308" s="54">
        <f>+VLOOKUP(C308,'Anexo_GL '!$B$9:$O$1882,13,0)</f>
        <v>315.45470999999998</v>
      </c>
      <c r="S308" s="54" t="str">
        <f>+VLOOKUP(C308,'Anexo_GL '!$B$9:$O$1882,14,0)</f>
        <v>Si Cumple</v>
      </c>
    </row>
    <row r="309" spans="1:19" x14ac:dyDescent="0.25">
      <c r="A309" s="54" t="s">
        <v>4441</v>
      </c>
      <c r="B309" s="54">
        <v>282</v>
      </c>
      <c r="C309" s="55" t="s">
        <v>1060</v>
      </c>
      <c r="D309" s="55" t="s">
        <v>1000</v>
      </c>
      <c r="E309" s="55" t="s">
        <v>1061</v>
      </c>
      <c r="F309" s="54">
        <f>+VLOOKUP(C309,'Anexo_GL '!$B$9:$O$1882,4,0)</f>
        <v>473.55996999999996</v>
      </c>
      <c r="G309" s="54"/>
      <c r="H309" s="54">
        <f>+VLOOKUP(C309,'Anexo_GL '!$B$9:$O$1882,5,0)</f>
        <v>3606.851095</v>
      </c>
      <c r="I309" s="54">
        <f>+VLOOKUP(C309,'Anexo_GL '!$B$9:$O$1882,6,0)</f>
        <v>2970.6488799999997</v>
      </c>
      <c r="J309" s="54">
        <f>+VLOOKUP(C309,'Anexo_GL '!$B$9:$O$1882,7,0)</f>
        <v>0</v>
      </c>
      <c r="K309" s="54"/>
      <c r="L309" s="56">
        <f>+VLOOKUP(C309,'Anexo_GL '!$B$9:$O$1882,8,0)</f>
        <v>13.129457178214892</v>
      </c>
      <c r="M309" s="54"/>
      <c r="N309" s="56" t="str">
        <f>+VLOOKUP(C309,'Anexo_GL '!$B$9:$O$1882,9,0)</f>
        <v>Si Cumple</v>
      </c>
      <c r="O309" s="54"/>
      <c r="P309" s="54">
        <f>+VLOOKUP(C309,'Anexo_GL '!$B$9:$O$1882,11,0)</f>
        <v>2441.3191699999998</v>
      </c>
      <c r="Q309" s="54">
        <f>+VLOOKUP(C309,'Anexo_GL '!$B$9:$O$1882,12,0)</f>
        <v>575.82466999999997</v>
      </c>
      <c r="R309" s="54">
        <f>+VLOOKUP(C309,'Anexo_GL '!$B$9:$O$1882,13,0)</f>
        <v>1865.4945</v>
      </c>
      <c r="S309" s="54" t="str">
        <f>+VLOOKUP(C309,'Anexo_GL '!$B$9:$O$1882,14,0)</f>
        <v>Si Cumple</v>
      </c>
    </row>
    <row r="310" spans="1:19" x14ac:dyDescent="0.25">
      <c r="A310" s="54" t="s">
        <v>4442</v>
      </c>
      <c r="B310" s="54">
        <v>283</v>
      </c>
      <c r="C310" s="55" t="s">
        <v>1062</v>
      </c>
      <c r="D310" s="55" t="s">
        <v>1000</v>
      </c>
      <c r="E310" s="55" t="s">
        <v>1063</v>
      </c>
      <c r="F310" s="54">
        <f>+VLOOKUP(C310,'Anexo_GL '!$B$9:$O$1882,4,0)</f>
        <v>415.11741999999998</v>
      </c>
      <c r="G310" s="54"/>
      <c r="H310" s="54">
        <f>+VLOOKUP(C310,'Anexo_GL '!$B$9:$O$1882,5,0)</f>
        <v>4107.3642075000007</v>
      </c>
      <c r="I310" s="54">
        <f>+VLOOKUP(C310,'Anexo_GL '!$B$9:$O$1882,6,0)</f>
        <v>2321.7563500000001</v>
      </c>
      <c r="J310" s="54">
        <f>+VLOOKUP(C310,'Anexo_GL '!$B$9:$O$1882,7,0)</f>
        <v>0</v>
      </c>
      <c r="K310" s="54"/>
      <c r="L310" s="56">
        <f>+VLOOKUP(C310,'Anexo_GL '!$B$9:$O$1882,8,0)</f>
        <v>10.106662059381057</v>
      </c>
      <c r="M310" s="54"/>
      <c r="N310" s="56" t="str">
        <f>+VLOOKUP(C310,'Anexo_GL '!$B$9:$O$1882,9,0)</f>
        <v>Si Cumple</v>
      </c>
      <c r="O310" s="54"/>
      <c r="P310" s="54">
        <f>+VLOOKUP(C310,'Anexo_GL '!$B$9:$O$1882,11,0)</f>
        <v>1284.24486</v>
      </c>
      <c r="Q310" s="54">
        <f>+VLOOKUP(C310,'Anexo_GL '!$B$9:$O$1882,12,0)</f>
        <v>943.20546000000002</v>
      </c>
      <c r="R310" s="54">
        <f>+VLOOKUP(C310,'Anexo_GL '!$B$9:$O$1882,13,0)</f>
        <v>341.03940000000011</v>
      </c>
      <c r="S310" s="54" t="str">
        <f>+VLOOKUP(C310,'Anexo_GL '!$B$9:$O$1882,14,0)</f>
        <v>Si Cumple</v>
      </c>
    </row>
    <row r="311" spans="1:19" x14ac:dyDescent="0.25">
      <c r="A311" s="54" t="s">
        <v>4443</v>
      </c>
      <c r="B311" s="54">
        <v>284</v>
      </c>
      <c r="C311" s="55" t="s">
        <v>1064</v>
      </c>
      <c r="D311" s="55" t="s">
        <v>1000</v>
      </c>
      <c r="E311" s="55" t="s">
        <v>1065</v>
      </c>
      <c r="F311" s="54">
        <f>+VLOOKUP(C311,'Anexo_GL '!$B$9:$O$1882,4,0)</f>
        <v>1110.0602699999999</v>
      </c>
      <c r="G311" s="54"/>
      <c r="H311" s="54">
        <f>+VLOOKUP(C311,'Anexo_GL '!$B$9:$O$1882,5,0)</f>
        <v>4245.0050124999989</v>
      </c>
      <c r="I311" s="54">
        <f>+VLOOKUP(C311,'Anexo_GL '!$B$9:$O$1882,6,0)</f>
        <v>2940.2049499999998</v>
      </c>
      <c r="J311" s="54">
        <f>+VLOOKUP(C311,'Anexo_GL '!$B$9:$O$1882,7,0)</f>
        <v>0</v>
      </c>
      <c r="K311" s="54"/>
      <c r="L311" s="56">
        <f>+VLOOKUP(C311,'Anexo_GL '!$B$9:$O$1882,8,0)</f>
        <v>26.149798804271736</v>
      </c>
      <c r="M311" s="54"/>
      <c r="N311" s="56" t="str">
        <f>+VLOOKUP(C311,'Anexo_GL '!$B$9:$O$1882,9,0)</f>
        <v>Si Cumple</v>
      </c>
      <c r="O311" s="54"/>
      <c r="P311" s="54">
        <f>+VLOOKUP(C311,'Anexo_GL '!$B$9:$O$1882,11,0)</f>
        <v>2111.30656</v>
      </c>
      <c r="Q311" s="54">
        <f>+VLOOKUP(C311,'Anexo_GL '!$B$9:$O$1882,12,0)</f>
        <v>890.06796999999995</v>
      </c>
      <c r="R311" s="54">
        <f>+VLOOKUP(C311,'Anexo_GL '!$B$9:$O$1882,13,0)</f>
        <v>1221.2385900000002</v>
      </c>
      <c r="S311" s="54" t="str">
        <f>+VLOOKUP(C311,'Anexo_GL '!$B$9:$O$1882,14,0)</f>
        <v>Si Cumple</v>
      </c>
    </row>
    <row r="312" spans="1:19" x14ac:dyDescent="0.25">
      <c r="A312" s="54" t="s">
        <v>4444</v>
      </c>
      <c r="B312" s="54">
        <v>285</v>
      </c>
      <c r="C312" s="55" t="s">
        <v>1066</v>
      </c>
      <c r="D312" s="55" t="s">
        <v>1000</v>
      </c>
      <c r="E312" s="55" t="s">
        <v>1067</v>
      </c>
      <c r="F312" s="54">
        <f>+VLOOKUP(C312,'Anexo_GL '!$B$9:$O$1882,4,0)</f>
        <v>297.23167999999998</v>
      </c>
      <c r="G312" s="54"/>
      <c r="H312" s="54">
        <f>+VLOOKUP(C312,'Anexo_GL '!$B$9:$O$1882,5,0)</f>
        <v>2306.1150225000006</v>
      </c>
      <c r="I312" s="54">
        <f>+VLOOKUP(C312,'Anexo_GL '!$B$9:$O$1882,6,0)</f>
        <v>1466.4492299999999</v>
      </c>
      <c r="J312" s="54">
        <f>+VLOOKUP(C312,'Anexo_GL '!$B$9:$O$1882,7,0)</f>
        <v>0</v>
      </c>
      <c r="K312" s="54"/>
      <c r="L312" s="56">
        <f>+VLOOKUP(C312,'Anexo_GL '!$B$9:$O$1882,8,0)</f>
        <v>12.888848869202487</v>
      </c>
      <c r="M312" s="54"/>
      <c r="N312" s="56" t="str">
        <f>+VLOOKUP(C312,'Anexo_GL '!$B$9:$O$1882,9,0)</f>
        <v>Si Cumple</v>
      </c>
      <c r="O312" s="54"/>
      <c r="P312" s="54">
        <f>+VLOOKUP(C312,'Anexo_GL '!$B$9:$O$1882,11,0)</f>
        <v>1517.52802</v>
      </c>
      <c r="Q312" s="54">
        <f>+VLOOKUP(C312,'Anexo_GL '!$B$9:$O$1882,12,0)</f>
        <v>544.02758999999992</v>
      </c>
      <c r="R312" s="54">
        <f>+VLOOKUP(C312,'Anexo_GL '!$B$9:$O$1882,13,0)</f>
        <v>973.50043000000005</v>
      </c>
      <c r="S312" s="54" t="str">
        <f>+VLOOKUP(C312,'Anexo_GL '!$B$9:$O$1882,14,0)</f>
        <v>Si Cumple</v>
      </c>
    </row>
    <row r="313" spans="1:19" x14ac:dyDescent="0.25">
      <c r="A313" s="54" t="s">
        <v>4445</v>
      </c>
      <c r="B313" s="54">
        <v>286</v>
      </c>
      <c r="C313" s="55" t="s">
        <v>1068</v>
      </c>
      <c r="D313" s="55" t="s">
        <v>1000</v>
      </c>
      <c r="E313" s="55" t="s">
        <v>1069</v>
      </c>
      <c r="F313" s="54">
        <f>+VLOOKUP(C313,'Anexo_GL '!$B$9:$O$1882,4,0)</f>
        <v>490.53618</v>
      </c>
      <c r="G313" s="54"/>
      <c r="H313" s="54">
        <f>+VLOOKUP(C313,'Anexo_GL '!$B$9:$O$1882,5,0)</f>
        <v>3396.2358025000003</v>
      </c>
      <c r="I313" s="54">
        <f>+VLOOKUP(C313,'Anexo_GL '!$B$9:$O$1882,6,0)</f>
        <v>1944.8667000000003</v>
      </c>
      <c r="J313" s="54">
        <f>+VLOOKUP(C313,'Anexo_GL '!$B$9:$O$1882,7,0)</f>
        <v>0</v>
      </c>
      <c r="K313" s="54"/>
      <c r="L313" s="56">
        <f>+VLOOKUP(C313,'Anexo_GL '!$B$9:$O$1882,8,0)</f>
        <v>14.443525377092833</v>
      </c>
      <c r="M313" s="54"/>
      <c r="N313" s="56" t="str">
        <f>+VLOOKUP(C313,'Anexo_GL '!$B$9:$O$1882,9,0)</f>
        <v>Si Cumple</v>
      </c>
      <c r="O313" s="54"/>
      <c r="P313" s="54">
        <f>+VLOOKUP(C313,'Anexo_GL '!$B$9:$O$1882,11,0)</f>
        <v>1013.1557100000001</v>
      </c>
      <c r="Q313" s="54">
        <f>+VLOOKUP(C313,'Anexo_GL '!$B$9:$O$1882,12,0)</f>
        <v>628.34884999999997</v>
      </c>
      <c r="R313" s="54">
        <f>+VLOOKUP(C313,'Anexo_GL '!$B$9:$O$1882,13,0)</f>
        <v>384.80686000000009</v>
      </c>
      <c r="S313" s="54" t="str">
        <f>+VLOOKUP(C313,'Anexo_GL '!$B$9:$O$1882,14,0)</f>
        <v>Si Cumple</v>
      </c>
    </row>
    <row r="314" spans="1:19" x14ac:dyDescent="0.25">
      <c r="A314" s="54" t="s">
        <v>4446</v>
      </c>
      <c r="B314" s="54">
        <v>287</v>
      </c>
      <c r="C314" s="55" t="s">
        <v>1070</v>
      </c>
      <c r="D314" s="55" t="s">
        <v>1000</v>
      </c>
      <c r="E314" s="55" t="s">
        <v>1071</v>
      </c>
      <c r="F314" s="54">
        <f>+VLOOKUP(C314,'Anexo_GL '!$B$9:$O$1882,4,0)</f>
        <v>3431.78656</v>
      </c>
      <c r="G314" s="54"/>
      <c r="H314" s="54">
        <f>+VLOOKUP(C314,'Anexo_GL '!$B$9:$O$1882,5,0)</f>
        <v>9343.2882100000006</v>
      </c>
      <c r="I314" s="54">
        <f>+VLOOKUP(C314,'Anexo_GL '!$B$9:$O$1882,6,0)</f>
        <v>4069.9061699999997</v>
      </c>
      <c r="J314" s="54">
        <f>+VLOOKUP(C314,'Anexo_GL '!$B$9:$O$1882,7,0)</f>
        <v>0</v>
      </c>
      <c r="K314" s="54"/>
      <c r="L314" s="56">
        <f>+VLOOKUP(C314,'Anexo_GL '!$B$9:$O$1882,8,0)</f>
        <v>36.729965755813929</v>
      </c>
      <c r="M314" s="54"/>
      <c r="N314" s="56" t="str">
        <f>+VLOOKUP(C314,'Anexo_GL '!$B$9:$O$1882,9,0)</f>
        <v>Si Cumple</v>
      </c>
      <c r="O314" s="54"/>
      <c r="P314" s="54">
        <f>+VLOOKUP(C314,'Anexo_GL '!$B$9:$O$1882,11,0)</f>
        <v>5706.1143300000003</v>
      </c>
      <c r="Q314" s="54">
        <f>+VLOOKUP(C314,'Anexo_GL '!$B$9:$O$1882,12,0)</f>
        <v>4714.8374899999999</v>
      </c>
      <c r="R314" s="54">
        <f>+VLOOKUP(C314,'Anexo_GL '!$B$9:$O$1882,13,0)</f>
        <v>991.27683999999988</v>
      </c>
      <c r="S314" s="54" t="str">
        <f>+VLOOKUP(C314,'Anexo_GL '!$B$9:$O$1882,14,0)</f>
        <v>Si Cumple</v>
      </c>
    </row>
    <row r="315" spans="1:19" x14ac:dyDescent="0.25">
      <c r="A315" s="54" t="s">
        <v>4447</v>
      </c>
      <c r="B315" s="54">
        <v>288</v>
      </c>
      <c r="C315" s="55" t="s">
        <v>1072</v>
      </c>
      <c r="D315" s="55" t="s">
        <v>1000</v>
      </c>
      <c r="E315" s="55" t="s">
        <v>1073</v>
      </c>
      <c r="F315" s="54">
        <f>+VLOOKUP(C315,'Anexo_GL '!$B$9:$O$1882,4,0)</f>
        <v>137.20627999999999</v>
      </c>
      <c r="G315" s="54"/>
      <c r="H315" s="54">
        <f>+VLOOKUP(C315,'Anexo_GL '!$B$9:$O$1882,5,0)</f>
        <v>1515.9324475000001</v>
      </c>
      <c r="I315" s="54">
        <f>+VLOOKUP(C315,'Anexo_GL '!$B$9:$O$1882,6,0)</f>
        <v>624.72480000000007</v>
      </c>
      <c r="J315" s="54">
        <f>+VLOOKUP(C315,'Anexo_GL '!$B$9:$O$1882,7,0)</f>
        <v>0</v>
      </c>
      <c r="K315" s="54"/>
      <c r="L315" s="56">
        <f>+VLOOKUP(C315,'Anexo_GL '!$B$9:$O$1882,8,0)</f>
        <v>9.0509494817050555</v>
      </c>
      <c r="M315" s="54"/>
      <c r="N315" s="56" t="str">
        <f>+VLOOKUP(C315,'Anexo_GL '!$B$9:$O$1882,9,0)</f>
        <v>Si Cumple</v>
      </c>
      <c r="O315" s="54"/>
      <c r="P315" s="54">
        <f>+VLOOKUP(C315,'Anexo_GL '!$B$9:$O$1882,11,0)</f>
        <v>823.5969399999999</v>
      </c>
      <c r="Q315" s="54">
        <f>+VLOOKUP(C315,'Anexo_GL '!$B$9:$O$1882,12,0)</f>
        <v>616.56487000000004</v>
      </c>
      <c r="R315" s="54">
        <f>+VLOOKUP(C315,'Anexo_GL '!$B$9:$O$1882,13,0)</f>
        <v>207.03206999999995</v>
      </c>
      <c r="S315" s="54" t="str">
        <f>+VLOOKUP(C315,'Anexo_GL '!$B$9:$O$1882,14,0)</f>
        <v>Si Cumple</v>
      </c>
    </row>
    <row r="316" spans="1:19" x14ac:dyDescent="0.25">
      <c r="A316" s="54" t="s">
        <v>4448</v>
      </c>
      <c r="B316" s="54">
        <v>289</v>
      </c>
      <c r="C316" s="55" t="s">
        <v>1074</v>
      </c>
      <c r="D316" s="55" t="s">
        <v>1000</v>
      </c>
      <c r="E316" s="55" t="s">
        <v>1075</v>
      </c>
      <c r="F316" s="54">
        <f>+VLOOKUP(C316,'Anexo_GL '!$B$9:$O$1882,4,0)</f>
        <v>75.34111</v>
      </c>
      <c r="G316" s="54"/>
      <c r="H316" s="54">
        <f>+VLOOKUP(C316,'Anexo_GL '!$B$9:$O$1882,5,0)</f>
        <v>1531.2778174999999</v>
      </c>
      <c r="I316" s="54">
        <f>+VLOOKUP(C316,'Anexo_GL '!$B$9:$O$1882,6,0)</f>
        <v>607.62091000000009</v>
      </c>
      <c r="J316" s="54">
        <f>+VLOOKUP(C316,'Anexo_GL '!$B$9:$O$1882,7,0)</f>
        <v>0</v>
      </c>
      <c r="K316" s="54"/>
      <c r="L316" s="56">
        <f>+VLOOKUP(C316,'Anexo_GL '!$B$9:$O$1882,8,0)</f>
        <v>4.9201463731123374</v>
      </c>
      <c r="M316" s="54"/>
      <c r="N316" s="56" t="str">
        <f>+VLOOKUP(C316,'Anexo_GL '!$B$9:$O$1882,9,0)</f>
        <v>Si Cumple</v>
      </c>
      <c r="O316" s="54"/>
      <c r="P316" s="54">
        <f>+VLOOKUP(C316,'Anexo_GL '!$B$9:$O$1882,11,0)</f>
        <v>886.29402000000005</v>
      </c>
      <c r="Q316" s="54">
        <f>+VLOOKUP(C316,'Anexo_GL '!$B$9:$O$1882,12,0)</f>
        <v>512.62513000000001</v>
      </c>
      <c r="R316" s="54">
        <f>+VLOOKUP(C316,'Anexo_GL '!$B$9:$O$1882,13,0)</f>
        <v>373.66889000000003</v>
      </c>
      <c r="S316" s="54" t="str">
        <f>+VLOOKUP(C316,'Anexo_GL '!$B$9:$O$1882,14,0)</f>
        <v>Si Cumple</v>
      </c>
    </row>
    <row r="317" spans="1:19" x14ac:dyDescent="0.25">
      <c r="A317" s="54" t="s">
        <v>4449</v>
      </c>
      <c r="B317" s="54">
        <v>290</v>
      </c>
      <c r="C317" s="55" t="s">
        <v>1076</v>
      </c>
      <c r="D317" s="55" t="s">
        <v>1000</v>
      </c>
      <c r="E317" s="55" t="s">
        <v>1077</v>
      </c>
      <c r="F317" s="54">
        <f>+VLOOKUP(C317,'Anexo_GL '!$B$9:$O$1882,4,0)</f>
        <v>677.19683999999995</v>
      </c>
      <c r="G317" s="54"/>
      <c r="H317" s="54">
        <f>+VLOOKUP(C317,'Anexo_GL '!$B$9:$O$1882,5,0)</f>
        <v>3165.9887400000002</v>
      </c>
      <c r="I317" s="54">
        <f>+VLOOKUP(C317,'Anexo_GL '!$B$9:$O$1882,6,0)</f>
        <v>3365.5711200000001</v>
      </c>
      <c r="J317" s="54">
        <f>+VLOOKUP(C317,'Anexo_GL '!$B$9:$O$1882,7,0)</f>
        <v>0</v>
      </c>
      <c r="K317" s="54"/>
      <c r="L317" s="56">
        <f>+VLOOKUP(C317,'Anexo_GL '!$B$9:$O$1882,8,0)</f>
        <v>20.121305295726451</v>
      </c>
      <c r="M317" s="54"/>
      <c r="N317" s="56" t="str">
        <f>+VLOOKUP(C317,'Anexo_GL '!$B$9:$O$1882,9,0)</f>
        <v>Si Cumple</v>
      </c>
      <c r="O317" s="54"/>
      <c r="P317" s="54">
        <f>+VLOOKUP(C317,'Anexo_GL '!$B$9:$O$1882,11,0)</f>
        <v>2090.7016899999999</v>
      </c>
      <c r="Q317" s="54">
        <f>+VLOOKUP(C317,'Anexo_GL '!$B$9:$O$1882,12,0)</f>
        <v>634.60400000000004</v>
      </c>
      <c r="R317" s="54">
        <f>+VLOOKUP(C317,'Anexo_GL '!$B$9:$O$1882,13,0)</f>
        <v>1456.0976900000001</v>
      </c>
      <c r="S317" s="54" t="str">
        <f>+VLOOKUP(C317,'Anexo_GL '!$B$9:$O$1882,14,0)</f>
        <v>Si Cumple</v>
      </c>
    </row>
    <row r="318" spans="1:19" x14ac:dyDescent="0.25">
      <c r="A318" s="54" t="s">
        <v>4450</v>
      </c>
      <c r="B318" s="54">
        <v>291</v>
      </c>
      <c r="C318" s="55" t="s">
        <v>1078</v>
      </c>
      <c r="D318" s="55" t="s">
        <v>1000</v>
      </c>
      <c r="E318" s="55" t="s">
        <v>676</v>
      </c>
      <c r="F318" s="54">
        <f>+VLOOKUP(C318,'Anexo_GL '!$B$9:$O$1882,4,0)</f>
        <v>205.61885999999998</v>
      </c>
      <c r="G318" s="54"/>
      <c r="H318" s="54">
        <f>+VLOOKUP(C318,'Anexo_GL '!$B$9:$O$1882,5,0)</f>
        <v>1313.1937825</v>
      </c>
      <c r="I318" s="54">
        <f>+VLOOKUP(C318,'Anexo_GL '!$B$9:$O$1882,6,0)</f>
        <v>188.65428999999997</v>
      </c>
      <c r="J318" s="54">
        <f>+VLOOKUP(C318,'Anexo_GL '!$B$9:$O$1882,7,0)</f>
        <v>0</v>
      </c>
      <c r="K318" s="54"/>
      <c r="L318" s="56">
        <f>+VLOOKUP(C318,'Anexo_GL '!$B$9:$O$1882,8,0)</f>
        <v>15.65792213914933</v>
      </c>
      <c r="M318" s="54"/>
      <c r="N318" s="56" t="str">
        <f>+VLOOKUP(C318,'Anexo_GL '!$B$9:$O$1882,9,0)</f>
        <v>Si Cumple</v>
      </c>
      <c r="O318" s="54"/>
      <c r="P318" s="54">
        <f>+VLOOKUP(C318,'Anexo_GL '!$B$9:$O$1882,11,0)</f>
        <v>829.3131800000001</v>
      </c>
      <c r="Q318" s="54">
        <f>+VLOOKUP(C318,'Anexo_GL '!$B$9:$O$1882,12,0)</f>
        <v>437.46594999999996</v>
      </c>
      <c r="R318" s="54">
        <f>+VLOOKUP(C318,'Anexo_GL '!$B$9:$O$1882,13,0)</f>
        <v>391.84723000000008</v>
      </c>
      <c r="S318" s="54" t="str">
        <f>+VLOOKUP(C318,'Anexo_GL '!$B$9:$O$1882,14,0)</f>
        <v>Si Cumple</v>
      </c>
    </row>
    <row r="319" spans="1:19" x14ac:dyDescent="0.25">
      <c r="A319" s="54" t="s">
        <v>4451</v>
      </c>
      <c r="B319" s="54">
        <v>292</v>
      </c>
      <c r="C319" s="55" t="s">
        <v>1079</v>
      </c>
      <c r="D319" s="55" t="s">
        <v>1000</v>
      </c>
      <c r="E319" s="55" t="s">
        <v>1080</v>
      </c>
      <c r="F319" s="54">
        <f>+VLOOKUP(C319,'Anexo_GL '!$B$9:$O$1882,4,0)</f>
        <v>11099.297839999999</v>
      </c>
      <c r="G319" s="54"/>
      <c r="H319" s="54">
        <f>+VLOOKUP(C319,'Anexo_GL '!$B$9:$O$1882,5,0)</f>
        <v>6277.9206900000017</v>
      </c>
      <c r="I319" s="54">
        <f>+VLOOKUP(C319,'Anexo_GL '!$B$9:$O$1882,6,0)</f>
        <v>4499.87183</v>
      </c>
      <c r="J319" s="54">
        <f>+VLOOKUP(C319,'Anexo_GL '!$B$9:$O$1882,7,0)</f>
        <v>0</v>
      </c>
      <c r="K319" s="54"/>
      <c r="L319" s="56">
        <f>+VLOOKUP(C319,'Anexo_GL '!$B$9:$O$1882,8,0)</f>
        <v>176.79894965350377</v>
      </c>
      <c r="M319" s="54"/>
      <c r="N319" s="56" t="str">
        <f>+VLOOKUP(C319,'Anexo_GL '!$B$9:$O$1882,9,0)</f>
        <v>No Cumple</v>
      </c>
      <c r="O319" s="54"/>
      <c r="P319" s="54">
        <f>+VLOOKUP(C319,'Anexo_GL '!$B$9:$O$1882,11,0)</f>
        <v>3548.2916100000002</v>
      </c>
      <c r="Q319" s="54">
        <f>+VLOOKUP(C319,'Anexo_GL '!$B$9:$O$1882,12,0)</f>
        <v>1209.7535600000001</v>
      </c>
      <c r="R319" s="54">
        <f>+VLOOKUP(C319,'Anexo_GL '!$B$9:$O$1882,13,0)</f>
        <v>2338.5380500000001</v>
      </c>
      <c r="S319" s="54" t="str">
        <f>+VLOOKUP(C319,'Anexo_GL '!$B$9:$O$1882,14,0)</f>
        <v>Si Cumple</v>
      </c>
    </row>
    <row r="320" spans="1:19" x14ac:dyDescent="0.25">
      <c r="A320" s="54" t="s">
        <v>4452</v>
      </c>
      <c r="B320" s="54">
        <v>293</v>
      </c>
      <c r="C320" s="55" t="s">
        <v>1081</v>
      </c>
      <c r="D320" s="55" t="s">
        <v>1000</v>
      </c>
      <c r="E320" s="55" t="s">
        <v>1082</v>
      </c>
      <c r="F320" s="54">
        <f>+VLOOKUP(C320,'Anexo_GL '!$B$9:$O$1882,4,0)</f>
        <v>120.8215</v>
      </c>
      <c r="G320" s="54"/>
      <c r="H320" s="54">
        <f>+VLOOKUP(C320,'Anexo_GL '!$B$9:$O$1882,5,0)</f>
        <v>1289.4238325000003</v>
      </c>
      <c r="I320" s="54">
        <f>+VLOOKUP(C320,'Anexo_GL '!$B$9:$O$1882,6,0)</f>
        <v>316.92948999999999</v>
      </c>
      <c r="J320" s="54">
        <f>+VLOOKUP(C320,'Anexo_GL '!$B$9:$O$1882,7,0)</f>
        <v>0</v>
      </c>
      <c r="K320" s="54"/>
      <c r="L320" s="56">
        <f>+VLOOKUP(C320,'Anexo_GL '!$B$9:$O$1882,8,0)</f>
        <v>9.3701928686819098</v>
      </c>
      <c r="M320" s="54"/>
      <c r="N320" s="56" t="str">
        <f>+VLOOKUP(C320,'Anexo_GL '!$B$9:$O$1882,9,0)</f>
        <v>Si Cumple</v>
      </c>
      <c r="O320" s="54"/>
      <c r="P320" s="54">
        <f>+VLOOKUP(C320,'Anexo_GL '!$B$9:$O$1882,11,0)</f>
        <v>665.77209000000005</v>
      </c>
      <c r="Q320" s="54">
        <f>+VLOOKUP(C320,'Anexo_GL '!$B$9:$O$1882,12,0)</f>
        <v>493.60382999999996</v>
      </c>
      <c r="R320" s="54">
        <f>+VLOOKUP(C320,'Anexo_GL '!$B$9:$O$1882,13,0)</f>
        <v>172.16826000000012</v>
      </c>
      <c r="S320" s="54" t="str">
        <f>+VLOOKUP(C320,'Anexo_GL '!$B$9:$O$1882,14,0)</f>
        <v>Si Cumple</v>
      </c>
    </row>
    <row r="321" spans="1:19" x14ac:dyDescent="0.25">
      <c r="A321" s="54" t="s">
        <v>4453</v>
      </c>
      <c r="B321" s="54">
        <v>294</v>
      </c>
      <c r="C321" s="55" t="s">
        <v>1083</v>
      </c>
      <c r="D321" s="55" t="s">
        <v>1000</v>
      </c>
      <c r="E321" s="55" t="s">
        <v>1084</v>
      </c>
      <c r="F321" s="54">
        <f>+VLOOKUP(C321,'Anexo_GL '!$B$9:$O$1882,4,0)</f>
        <v>959.80133000000001</v>
      </c>
      <c r="G321" s="54"/>
      <c r="H321" s="54">
        <f>+VLOOKUP(C321,'Anexo_GL '!$B$9:$O$1882,5,0)</f>
        <v>1955.0785899999996</v>
      </c>
      <c r="I321" s="54">
        <f>+VLOOKUP(C321,'Anexo_GL '!$B$9:$O$1882,6,0)</f>
        <v>1130.9288600000002</v>
      </c>
      <c r="J321" s="54">
        <f>+VLOOKUP(C321,'Anexo_GL '!$B$9:$O$1882,7,0)</f>
        <v>0</v>
      </c>
      <c r="K321" s="54"/>
      <c r="L321" s="56">
        <f>+VLOOKUP(C321,'Anexo_GL '!$B$9:$O$1882,8,0)</f>
        <v>49.092723684320035</v>
      </c>
      <c r="M321" s="54"/>
      <c r="N321" s="56" t="str">
        <f>+VLOOKUP(C321,'Anexo_GL '!$B$9:$O$1882,9,0)</f>
        <v>Si Cumple</v>
      </c>
      <c r="O321" s="54"/>
      <c r="P321" s="54">
        <f>+VLOOKUP(C321,'Anexo_GL '!$B$9:$O$1882,11,0)</f>
        <v>1061.2958700000001</v>
      </c>
      <c r="Q321" s="54">
        <f>+VLOOKUP(C321,'Anexo_GL '!$B$9:$O$1882,12,0)</f>
        <v>408.94720999999998</v>
      </c>
      <c r="R321" s="54">
        <f>+VLOOKUP(C321,'Anexo_GL '!$B$9:$O$1882,13,0)</f>
        <v>652.34866000000011</v>
      </c>
      <c r="S321" s="54" t="str">
        <f>+VLOOKUP(C321,'Anexo_GL '!$B$9:$O$1882,14,0)</f>
        <v>Si Cumple</v>
      </c>
    </row>
    <row r="322" spans="1:19" x14ac:dyDescent="0.25">
      <c r="A322" s="54" t="s">
        <v>4454</v>
      </c>
      <c r="B322" s="54">
        <v>295</v>
      </c>
      <c r="C322" s="55" t="s">
        <v>1085</v>
      </c>
      <c r="D322" s="55" t="s">
        <v>1000</v>
      </c>
      <c r="E322" s="55" t="s">
        <v>1086</v>
      </c>
      <c r="F322" s="54">
        <f>+VLOOKUP(C322,'Anexo_GL '!$B$9:$O$1882,4,0)</f>
        <v>142.67092</v>
      </c>
      <c r="G322" s="54"/>
      <c r="H322" s="54">
        <f>+VLOOKUP(C322,'Anexo_GL '!$B$9:$O$1882,5,0)</f>
        <v>1941.2916475</v>
      </c>
      <c r="I322" s="54">
        <f>+VLOOKUP(C322,'Anexo_GL '!$B$9:$O$1882,6,0)</f>
        <v>1304.54483</v>
      </c>
      <c r="J322" s="54">
        <f>+VLOOKUP(C322,'Anexo_GL '!$B$9:$O$1882,7,0)</f>
        <v>0</v>
      </c>
      <c r="K322" s="54"/>
      <c r="L322" s="56">
        <f>+VLOOKUP(C322,'Anexo_GL '!$B$9:$O$1882,8,0)</f>
        <v>7.3492780017743318</v>
      </c>
      <c r="M322" s="54"/>
      <c r="N322" s="56" t="str">
        <f>+VLOOKUP(C322,'Anexo_GL '!$B$9:$O$1882,9,0)</f>
        <v>Si Cumple</v>
      </c>
      <c r="O322" s="54"/>
      <c r="P322" s="54">
        <f>+VLOOKUP(C322,'Anexo_GL '!$B$9:$O$1882,11,0)</f>
        <v>1359.9721200000001</v>
      </c>
      <c r="Q322" s="54">
        <f>+VLOOKUP(C322,'Anexo_GL '!$B$9:$O$1882,12,0)</f>
        <v>860.59436999999991</v>
      </c>
      <c r="R322" s="54">
        <f>+VLOOKUP(C322,'Anexo_GL '!$B$9:$O$1882,13,0)</f>
        <v>499.37775000000022</v>
      </c>
      <c r="S322" s="54" t="str">
        <f>+VLOOKUP(C322,'Anexo_GL '!$B$9:$O$1882,14,0)</f>
        <v>Si Cumple</v>
      </c>
    </row>
    <row r="323" spans="1:19" x14ac:dyDescent="0.25">
      <c r="A323" s="54" t="s">
        <v>4455</v>
      </c>
      <c r="B323" s="54">
        <v>296</v>
      </c>
      <c r="C323" s="55" t="s">
        <v>1087</v>
      </c>
      <c r="D323" s="55" t="s">
        <v>1000</v>
      </c>
      <c r="E323" s="55" t="s">
        <v>1088</v>
      </c>
      <c r="F323" s="54">
        <f>+VLOOKUP(C323,'Anexo_GL '!$B$9:$O$1882,4,0)</f>
        <v>136.91677999999999</v>
      </c>
      <c r="G323" s="54"/>
      <c r="H323" s="54">
        <f>+VLOOKUP(C323,'Anexo_GL '!$B$9:$O$1882,5,0)</f>
        <v>1757.6897599999998</v>
      </c>
      <c r="I323" s="54">
        <f>+VLOOKUP(C323,'Anexo_GL '!$B$9:$O$1882,6,0)</f>
        <v>741.39026999999999</v>
      </c>
      <c r="J323" s="54">
        <f>+VLOOKUP(C323,'Anexo_GL '!$B$9:$O$1882,7,0)</f>
        <v>0</v>
      </c>
      <c r="K323" s="54"/>
      <c r="L323" s="56">
        <f>+VLOOKUP(C323,'Anexo_GL '!$B$9:$O$1882,8,0)</f>
        <v>7.7895873956732853</v>
      </c>
      <c r="M323" s="54"/>
      <c r="N323" s="56" t="str">
        <f>+VLOOKUP(C323,'Anexo_GL '!$B$9:$O$1882,9,0)</f>
        <v>Si Cumple</v>
      </c>
      <c r="O323" s="54"/>
      <c r="P323" s="54">
        <f>+VLOOKUP(C323,'Anexo_GL '!$B$9:$O$1882,11,0)</f>
        <v>885.35689000000002</v>
      </c>
      <c r="Q323" s="54">
        <f>+VLOOKUP(C323,'Anexo_GL '!$B$9:$O$1882,12,0)</f>
        <v>624.10931999999991</v>
      </c>
      <c r="R323" s="54">
        <f>+VLOOKUP(C323,'Anexo_GL '!$B$9:$O$1882,13,0)</f>
        <v>261.24757000000005</v>
      </c>
      <c r="S323" s="54" t="str">
        <f>+VLOOKUP(C323,'Anexo_GL '!$B$9:$O$1882,14,0)</f>
        <v>Si Cumple</v>
      </c>
    </row>
    <row r="324" spans="1:19" x14ac:dyDescent="0.25">
      <c r="A324" s="54" t="s">
        <v>4456</v>
      </c>
      <c r="B324" s="54">
        <v>297</v>
      </c>
      <c r="C324" s="55" t="s">
        <v>1089</v>
      </c>
      <c r="D324" s="55" t="s">
        <v>1000</v>
      </c>
      <c r="E324" s="55" t="s">
        <v>1090</v>
      </c>
      <c r="F324" s="54">
        <f>+VLOOKUP(C324,'Anexo_GL '!$B$9:$O$1882,4,0)</f>
        <v>495.70058</v>
      </c>
      <c r="G324" s="54"/>
      <c r="H324" s="54">
        <f>+VLOOKUP(C324,'Anexo_GL '!$B$9:$O$1882,5,0)</f>
        <v>1292.6508750000003</v>
      </c>
      <c r="I324" s="54">
        <f>+VLOOKUP(C324,'Anexo_GL '!$B$9:$O$1882,6,0)</f>
        <v>417.00803000000002</v>
      </c>
      <c r="J324" s="54">
        <f>+VLOOKUP(C324,'Anexo_GL '!$B$9:$O$1882,7,0)</f>
        <v>0</v>
      </c>
      <c r="K324" s="54"/>
      <c r="L324" s="56">
        <f>+VLOOKUP(C324,'Anexo_GL '!$B$9:$O$1882,8,0)</f>
        <v>38.347599463002716</v>
      </c>
      <c r="M324" s="54"/>
      <c r="N324" s="56" t="str">
        <f>+VLOOKUP(C324,'Anexo_GL '!$B$9:$O$1882,9,0)</f>
        <v>Si Cumple</v>
      </c>
      <c r="O324" s="54"/>
      <c r="P324" s="54">
        <f>+VLOOKUP(C324,'Anexo_GL '!$B$9:$O$1882,11,0)</f>
        <v>910.55179000000021</v>
      </c>
      <c r="Q324" s="54">
        <f>+VLOOKUP(C324,'Anexo_GL '!$B$9:$O$1882,12,0)</f>
        <v>821.86775999999998</v>
      </c>
      <c r="R324" s="54">
        <f>+VLOOKUP(C324,'Anexo_GL '!$B$9:$O$1882,13,0)</f>
        <v>88.684030000000149</v>
      </c>
      <c r="S324" s="54" t="str">
        <f>+VLOOKUP(C324,'Anexo_GL '!$B$9:$O$1882,14,0)</f>
        <v>Si Cumple</v>
      </c>
    </row>
    <row r="325" spans="1:19" x14ac:dyDescent="0.25">
      <c r="A325" s="54" t="s">
        <v>4457</v>
      </c>
      <c r="B325" s="54">
        <v>298</v>
      </c>
      <c r="C325" s="55" t="s">
        <v>1091</v>
      </c>
      <c r="D325" s="55" t="s">
        <v>1000</v>
      </c>
      <c r="E325" s="55" t="s">
        <v>1092</v>
      </c>
      <c r="F325" s="54">
        <f>+VLOOKUP(C325,'Anexo_GL '!$B$9:$O$1882,4,0)</f>
        <v>100.48267</v>
      </c>
      <c r="G325" s="54"/>
      <c r="H325" s="54">
        <f>+VLOOKUP(C325,'Anexo_GL '!$B$9:$O$1882,5,0)</f>
        <v>1545.6602224999999</v>
      </c>
      <c r="I325" s="54">
        <f>+VLOOKUP(C325,'Anexo_GL '!$B$9:$O$1882,6,0)</f>
        <v>799.18389000000002</v>
      </c>
      <c r="J325" s="54">
        <f>+VLOOKUP(C325,'Anexo_GL '!$B$9:$O$1882,7,0)</f>
        <v>0</v>
      </c>
      <c r="K325" s="54"/>
      <c r="L325" s="56">
        <f>+VLOOKUP(C325,'Anexo_GL '!$B$9:$O$1882,8,0)</f>
        <v>6.5009546430247225</v>
      </c>
      <c r="M325" s="54"/>
      <c r="N325" s="56" t="str">
        <f>+VLOOKUP(C325,'Anexo_GL '!$B$9:$O$1882,9,0)</f>
        <v>Si Cumple</v>
      </c>
      <c r="O325" s="54"/>
      <c r="P325" s="54">
        <f>+VLOOKUP(C325,'Anexo_GL '!$B$9:$O$1882,11,0)</f>
        <v>772.54342000000008</v>
      </c>
      <c r="Q325" s="54">
        <f>+VLOOKUP(C325,'Anexo_GL '!$B$9:$O$1882,12,0)</f>
        <v>622.27218000000005</v>
      </c>
      <c r="R325" s="54">
        <f>+VLOOKUP(C325,'Anexo_GL '!$B$9:$O$1882,13,0)</f>
        <v>150.27123999999998</v>
      </c>
      <c r="S325" s="54" t="str">
        <f>+VLOOKUP(C325,'Anexo_GL '!$B$9:$O$1882,14,0)</f>
        <v>Si Cumple</v>
      </c>
    </row>
    <row r="326" spans="1:19" x14ac:dyDescent="0.25">
      <c r="A326" s="54" t="s">
        <v>4458</v>
      </c>
      <c r="B326" s="54">
        <v>299</v>
      </c>
      <c r="C326" s="55" t="s">
        <v>1093</v>
      </c>
      <c r="D326" s="55" t="s">
        <v>1000</v>
      </c>
      <c r="E326" s="55" t="s">
        <v>1094</v>
      </c>
      <c r="F326" s="54">
        <f>+VLOOKUP(C326,'Anexo_GL '!$B$9:$O$1882,4,0)</f>
        <v>395.87319000000002</v>
      </c>
      <c r="G326" s="54"/>
      <c r="H326" s="54">
        <f>+VLOOKUP(C326,'Anexo_GL '!$B$9:$O$1882,5,0)</f>
        <v>1499.8372774999998</v>
      </c>
      <c r="I326" s="54">
        <f>+VLOOKUP(C326,'Anexo_GL '!$B$9:$O$1882,6,0)</f>
        <v>812.16791000000001</v>
      </c>
      <c r="J326" s="54">
        <f>+VLOOKUP(C326,'Anexo_GL '!$B$9:$O$1882,7,0)</f>
        <v>0</v>
      </c>
      <c r="K326" s="54"/>
      <c r="L326" s="56">
        <f>+VLOOKUP(C326,'Anexo_GL '!$B$9:$O$1882,8,0)</f>
        <v>26.394409309512579</v>
      </c>
      <c r="M326" s="54"/>
      <c r="N326" s="56" t="str">
        <f>+VLOOKUP(C326,'Anexo_GL '!$B$9:$O$1882,9,0)</f>
        <v>Si Cumple</v>
      </c>
      <c r="O326" s="54"/>
      <c r="P326" s="54">
        <f>+VLOOKUP(C326,'Anexo_GL '!$B$9:$O$1882,11,0)</f>
        <v>1074.0356000000002</v>
      </c>
      <c r="Q326" s="54">
        <f>+VLOOKUP(C326,'Anexo_GL '!$B$9:$O$1882,12,0)</f>
        <v>689.76028000000008</v>
      </c>
      <c r="R326" s="54">
        <f>+VLOOKUP(C326,'Anexo_GL '!$B$9:$O$1882,13,0)</f>
        <v>384.27532000000008</v>
      </c>
      <c r="S326" s="54" t="str">
        <f>+VLOOKUP(C326,'Anexo_GL '!$B$9:$O$1882,14,0)</f>
        <v>Si Cumple</v>
      </c>
    </row>
    <row r="327" spans="1:19" x14ac:dyDescent="0.25">
      <c r="A327" s="54" t="s">
        <v>4459</v>
      </c>
      <c r="B327" s="54">
        <v>300</v>
      </c>
      <c r="C327" s="55" t="s">
        <v>1095</v>
      </c>
      <c r="D327" s="55" t="s">
        <v>1000</v>
      </c>
      <c r="E327" s="55" t="s">
        <v>1096</v>
      </c>
      <c r="F327" s="54">
        <f>+VLOOKUP(C327,'Anexo_GL '!$B$9:$O$1882,4,0)</f>
        <v>510.02499</v>
      </c>
      <c r="G327" s="54"/>
      <c r="H327" s="54">
        <f>+VLOOKUP(C327,'Anexo_GL '!$B$9:$O$1882,5,0)</f>
        <v>2835.9769925000001</v>
      </c>
      <c r="I327" s="54">
        <f>+VLOOKUP(C327,'Anexo_GL '!$B$9:$O$1882,6,0)</f>
        <v>2058.0268599999999</v>
      </c>
      <c r="J327" s="54">
        <f>+VLOOKUP(C327,'Anexo_GL '!$B$9:$O$1882,7,0)</f>
        <v>0</v>
      </c>
      <c r="K327" s="54"/>
      <c r="L327" s="56">
        <f>+VLOOKUP(C327,'Anexo_GL '!$B$9:$O$1882,8,0)</f>
        <v>17.984101822716035</v>
      </c>
      <c r="M327" s="54"/>
      <c r="N327" s="56" t="str">
        <f>+VLOOKUP(C327,'Anexo_GL '!$B$9:$O$1882,9,0)</f>
        <v>Si Cumple</v>
      </c>
      <c r="O327" s="54"/>
      <c r="P327" s="54">
        <f>+VLOOKUP(C327,'Anexo_GL '!$B$9:$O$1882,11,0)</f>
        <v>987.85636</v>
      </c>
      <c r="Q327" s="54">
        <f>+VLOOKUP(C327,'Anexo_GL '!$B$9:$O$1882,12,0)</f>
        <v>668.99221999999997</v>
      </c>
      <c r="R327" s="54">
        <f>+VLOOKUP(C327,'Anexo_GL '!$B$9:$O$1882,13,0)</f>
        <v>318.86414000000002</v>
      </c>
      <c r="S327" s="54" t="str">
        <f>+VLOOKUP(C327,'Anexo_GL '!$B$9:$O$1882,14,0)</f>
        <v>Si Cumple</v>
      </c>
    </row>
    <row r="328" spans="1:19" x14ac:dyDescent="0.25">
      <c r="A328" s="54" t="s">
        <v>4460</v>
      </c>
      <c r="B328" s="54">
        <v>301</v>
      </c>
      <c r="C328" s="55" t="s">
        <v>1097</v>
      </c>
      <c r="D328" s="55" t="s">
        <v>1000</v>
      </c>
      <c r="E328" s="55" t="s">
        <v>1098</v>
      </c>
      <c r="F328" s="54">
        <f>+VLOOKUP(C328,'Anexo_GL '!$B$9:$O$1882,4,0)</f>
        <v>163.60061999999999</v>
      </c>
      <c r="G328" s="54"/>
      <c r="H328" s="54">
        <f>+VLOOKUP(C328,'Anexo_GL '!$B$9:$O$1882,5,0)</f>
        <v>2436.3889725000004</v>
      </c>
      <c r="I328" s="54">
        <f>+VLOOKUP(C328,'Anexo_GL '!$B$9:$O$1882,6,0)</f>
        <v>1927.9225599999995</v>
      </c>
      <c r="J328" s="54">
        <f>+VLOOKUP(C328,'Anexo_GL '!$B$9:$O$1882,7,0)</f>
        <v>0</v>
      </c>
      <c r="K328" s="54"/>
      <c r="L328" s="56">
        <f>+VLOOKUP(C328,'Anexo_GL '!$B$9:$O$1882,8,0)</f>
        <v>6.7148809917707011</v>
      </c>
      <c r="M328" s="54"/>
      <c r="N328" s="56" t="str">
        <f>+VLOOKUP(C328,'Anexo_GL '!$B$9:$O$1882,9,0)</f>
        <v>Si Cumple</v>
      </c>
      <c r="O328" s="54"/>
      <c r="P328" s="54">
        <f>+VLOOKUP(C328,'Anexo_GL '!$B$9:$O$1882,11,0)</f>
        <v>1151.2429299999999</v>
      </c>
      <c r="Q328" s="54">
        <f>+VLOOKUP(C328,'Anexo_GL '!$B$9:$O$1882,12,0)</f>
        <v>867.98002999999994</v>
      </c>
      <c r="R328" s="54">
        <f>+VLOOKUP(C328,'Anexo_GL '!$B$9:$O$1882,13,0)</f>
        <v>283.2629</v>
      </c>
      <c r="S328" s="54" t="str">
        <f>+VLOOKUP(C328,'Anexo_GL '!$B$9:$O$1882,14,0)</f>
        <v>Si Cumple</v>
      </c>
    </row>
    <row r="329" spans="1:19" x14ac:dyDescent="0.25">
      <c r="A329" s="54" t="s">
        <v>4461</v>
      </c>
      <c r="B329" s="54">
        <v>302</v>
      </c>
      <c r="C329" s="55" t="s">
        <v>1099</v>
      </c>
      <c r="D329" s="55" t="s">
        <v>1000</v>
      </c>
      <c r="E329" s="55" t="s">
        <v>1100</v>
      </c>
      <c r="F329" s="54">
        <f>+VLOOKUP(C329,'Anexo_GL '!$B$9:$O$1882,4,0)</f>
        <v>55.886780000000009</v>
      </c>
      <c r="G329" s="54"/>
      <c r="H329" s="54">
        <f>+VLOOKUP(C329,'Anexo_GL '!$B$9:$O$1882,5,0)</f>
        <v>1922.6170975000002</v>
      </c>
      <c r="I329" s="54">
        <f>+VLOOKUP(C329,'Anexo_GL '!$B$9:$O$1882,6,0)</f>
        <v>945.49239</v>
      </c>
      <c r="J329" s="54">
        <f>+VLOOKUP(C329,'Anexo_GL '!$B$9:$O$1882,7,0)</f>
        <v>0</v>
      </c>
      <c r="K329" s="54"/>
      <c r="L329" s="56">
        <f>+VLOOKUP(C329,'Anexo_GL '!$B$9:$O$1882,8,0)</f>
        <v>2.9068076047316023</v>
      </c>
      <c r="M329" s="54"/>
      <c r="N329" s="56" t="str">
        <f>+VLOOKUP(C329,'Anexo_GL '!$B$9:$O$1882,9,0)</f>
        <v>Si Cumple</v>
      </c>
      <c r="O329" s="54"/>
      <c r="P329" s="54">
        <f>+VLOOKUP(C329,'Anexo_GL '!$B$9:$O$1882,11,0)</f>
        <v>1081.7208199999998</v>
      </c>
      <c r="Q329" s="54">
        <f>+VLOOKUP(C329,'Anexo_GL '!$B$9:$O$1882,12,0)</f>
        <v>525.72622000000001</v>
      </c>
      <c r="R329" s="54">
        <f>+VLOOKUP(C329,'Anexo_GL '!$B$9:$O$1882,13,0)</f>
        <v>555.99459999999988</v>
      </c>
      <c r="S329" s="54" t="str">
        <f>+VLOOKUP(C329,'Anexo_GL '!$B$9:$O$1882,14,0)</f>
        <v>Si Cumple</v>
      </c>
    </row>
    <row r="330" spans="1:19" x14ac:dyDescent="0.25">
      <c r="A330" s="54" t="s">
        <v>4462</v>
      </c>
      <c r="B330" s="54">
        <v>303</v>
      </c>
      <c r="C330" s="55" t="s">
        <v>1101</v>
      </c>
      <c r="D330" s="55" t="s">
        <v>1000</v>
      </c>
      <c r="E330" s="55" t="s">
        <v>1102</v>
      </c>
      <c r="F330" s="54">
        <f>+VLOOKUP(C330,'Anexo_GL '!$B$9:$O$1882,4,0)</f>
        <v>90.212240000000008</v>
      </c>
      <c r="G330" s="54"/>
      <c r="H330" s="54">
        <f>+VLOOKUP(C330,'Anexo_GL '!$B$9:$O$1882,5,0)</f>
        <v>2143.06041</v>
      </c>
      <c r="I330" s="54">
        <f>+VLOOKUP(C330,'Anexo_GL '!$B$9:$O$1882,6,0)</f>
        <v>1129.4182700000001</v>
      </c>
      <c r="J330" s="54">
        <f>+VLOOKUP(C330,'Anexo_GL '!$B$9:$O$1882,7,0)</f>
        <v>0</v>
      </c>
      <c r="K330" s="54"/>
      <c r="L330" s="56">
        <f>+VLOOKUP(C330,'Anexo_GL '!$B$9:$O$1882,8,0)</f>
        <v>4.2095052280864076</v>
      </c>
      <c r="M330" s="54"/>
      <c r="N330" s="56" t="str">
        <f>+VLOOKUP(C330,'Anexo_GL '!$B$9:$O$1882,9,0)</f>
        <v>Si Cumple</v>
      </c>
      <c r="O330" s="54"/>
      <c r="P330" s="54">
        <f>+VLOOKUP(C330,'Anexo_GL '!$B$9:$O$1882,11,0)</f>
        <v>1261.04177</v>
      </c>
      <c r="Q330" s="54">
        <f>+VLOOKUP(C330,'Anexo_GL '!$B$9:$O$1882,12,0)</f>
        <v>631.64293999999995</v>
      </c>
      <c r="R330" s="54">
        <f>+VLOOKUP(C330,'Anexo_GL '!$B$9:$O$1882,13,0)</f>
        <v>629.39883000000009</v>
      </c>
      <c r="S330" s="54" t="str">
        <f>+VLOOKUP(C330,'Anexo_GL '!$B$9:$O$1882,14,0)</f>
        <v>Si Cumple</v>
      </c>
    </row>
    <row r="331" spans="1:19" x14ac:dyDescent="0.25">
      <c r="A331" s="54" t="s">
        <v>4463</v>
      </c>
      <c r="B331" s="54">
        <v>304</v>
      </c>
      <c r="C331" s="55" t="s">
        <v>1103</v>
      </c>
      <c r="D331" s="55" t="s">
        <v>1000</v>
      </c>
      <c r="E331" s="55" t="s">
        <v>1104</v>
      </c>
      <c r="F331" s="54">
        <f>+VLOOKUP(C331,'Anexo_GL '!$B$9:$O$1882,4,0)</f>
        <v>55519.042720000005</v>
      </c>
      <c r="G331" s="54"/>
      <c r="H331" s="54">
        <f>+VLOOKUP(C331,'Anexo_GL '!$B$9:$O$1882,5,0)</f>
        <v>53872.200620000003</v>
      </c>
      <c r="I331" s="54">
        <f>+VLOOKUP(C331,'Anexo_GL '!$B$9:$O$1882,6,0)</f>
        <v>54736.207889999998</v>
      </c>
      <c r="J331" s="54">
        <f>+VLOOKUP(C331,'Anexo_GL '!$B$9:$O$1882,7,0)</f>
        <v>0</v>
      </c>
      <c r="K331" s="54"/>
      <c r="L331" s="56">
        <f>+VLOOKUP(C331,'Anexo_GL '!$B$9:$O$1882,8,0)</f>
        <v>101.43019558748611</v>
      </c>
      <c r="M331" s="54"/>
      <c r="N331" s="56" t="str">
        <f>+VLOOKUP(C331,'Anexo_GL '!$B$9:$O$1882,9,0)</f>
        <v>No Cumple</v>
      </c>
      <c r="O331" s="54"/>
      <c r="P331" s="54">
        <f>+VLOOKUP(C331,'Anexo_GL '!$B$9:$O$1882,11,0)</f>
        <v>38856.989099999999</v>
      </c>
      <c r="Q331" s="54">
        <f>+VLOOKUP(C331,'Anexo_GL '!$B$9:$O$1882,12,0)</f>
        <v>11008.397059999999</v>
      </c>
      <c r="R331" s="54">
        <f>+VLOOKUP(C331,'Anexo_GL '!$B$9:$O$1882,13,0)</f>
        <v>27848.592040000003</v>
      </c>
      <c r="S331" s="54" t="str">
        <f>+VLOOKUP(C331,'Anexo_GL '!$B$9:$O$1882,14,0)</f>
        <v>Si Cumple</v>
      </c>
    </row>
    <row r="332" spans="1:19" x14ac:dyDescent="0.25">
      <c r="A332" s="54" t="s">
        <v>4464</v>
      </c>
      <c r="B332" s="54">
        <v>305</v>
      </c>
      <c r="C332" s="55" t="s">
        <v>1105</v>
      </c>
      <c r="D332" s="55" t="s">
        <v>1000</v>
      </c>
      <c r="E332" s="55" t="s">
        <v>1106</v>
      </c>
      <c r="F332" s="54">
        <f>+VLOOKUP(C332,'Anexo_GL '!$B$9:$O$1882,4,0)</f>
        <v>40755.499779999998</v>
      </c>
      <c r="G332" s="54"/>
      <c r="H332" s="54">
        <f>+VLOOKUP(C332,'Anexo_GL '!$B$9:$O$1882,5,0)</f>
        <v>14918.223495</v>
      </c>
      <c r="I332" s="54">
        <f>+VLOOKUP(C332,'Anexo_GL '!$B$9:$O$1882,6,0)</f>
        <v>18536.808130000001</v>
      </c>
      <c r="J332" s="54">
        <f>+VLOOKUP(C332,'Anexo_GL '!$B$9:$O$1882,7,0)</f>
        <v>0</v>
      </c>
      <c r="K332" s="54"/>
      <c r="L332" s="56">
        <f>+VLOOKUP(C332,'Anexo_GL '!$B$9:$O$1882,8,0)</f>
        <v>219.86255397465774</v>
      </c>
      <c r="M332" s="54"/>
      <c r="N332" s="56" t="str">
        <f>+VLOOKUP(C332,'Anexo_GL '!$B$9:$O$1882,9,0)</f>
        <v>No Cumple</v>
      </c>
      <c r="O332" s="54"/>
      <c r="P332" s="54">
        <f>+VLOOKUP(C332,'Anexo_GL '!$B$9:$O$1882,11,0)</f>
        <v>11264.45937</v>
      </c>
      <c r="Q332" s="54">
        <f>+VLOOKUP(C332,'Anexo_GL '!$B$9:$O$1882,12,0)</f>
        <v>2344.1906899999999</v>
      </c>
      <c r="R332" s="54">
        <f>+VLOOKUP(C332,'Anexo_GL '!$B$9:$O$1882,13,0)</f>
        <v>8920.268680000001</v>
      </c>
      <c r="S332" s="54" t="str">
        <f>+VLOOKUP(C332,'Anexo_GL '!$B$9:$O$1882,14,0)</f>
        <v>Si Cumple</v>
      </c>
    </row>
    <row r="333" spans="1:19" x14ac:dyDescent="0.25">
      <c r="A333" s="54" t="s">
        <v>4465</v>
      </c>
      <c r="B333" s="54">
        <v>306</v>
      </c>
      <c r="C333" s="55" t="s">
        <v>1107</v>
      </c>
      <c r="D333" s="55" t="s">
        <v>1000</v>
      </c>
      <c r="E333" s="55" t="s">
        <v>1108</v>
      </c>
      <c r="F333" s="54">
        <f>+VLOOKUP(C333,'Anexo_GL '!$B$9:$O$1882,4,0)</f>
        <v>21620.010549999995</v>
      </c>
      <c r="G333" s="54"/>
      <c r="H333" s="54">
        <f>+VLOOKUP(C333,'Anexo_GL '!$B$9:$O$1882,5,0)</f>
        <v>23338.709350000001</v>
      </c>
      <c r="I333" s="54">
        <f>+VLOOKUP(C333,'Anexo_GL '!$B$9:$O$1882,6,0)</f>
        <v>27129.025180000001</v>
      </c>
      <c r="J333" s="54">
        <f>+VLOOKUP(C333,'Anexo_GL '!$B$9:$O$1882,7,0)</f>
        <v>0</v>
      </c>
      <c r="K333" s="54"/>
      <c r="L333" s="56">
        <f>+VLOOKUP(C333,'Anexo_GL '!$B$9:$O$1882,8,0)</f>
        <v>79.693282034839399</v>
      </c>
      <c r="M333" s="54"/>
      <c r="N333" s="56" t="str">
        <f>+VLOOKUP(C333,'Anexo_GL '!$B$9:$O$1882,9,0)</f>
        <v>Si Cumple</v>
      </c>
      <c r="O333" s="54"/>
      <c r="P333" s="54">
        <f>+VLOOKUP(C333,'Anexo_GL '!$B$9:$O$1882,11,0)</f>
        <v>20135.095929999999</v>
      </c>
      <c r="Q333" s="54">
        <f>+VLOOKUP(C333,'Anexo_GL '!$B$9:$O$1882,12,0)</f>
        <v>4723.8707800000002</v>
      </c>
      <c r="R333" s="54">
        <f>+VLOOKUP(C333,'Anexo_GL '!$B$9:$O$1882,13,0)</f>
        <v>15411.225149999998</v>
      </c>
      <c r="S333" s="54" t="str">
        <f>+VLOOKUP(C333,'Anexo_GL '!$B$9:$O$1882,14,0)</f>
        <v>Si Cumple</v>
      </c>
    </row>
    <row r="334" spans="1:19" x14ac:dyDescent="0.25">
      <c r="A334" s="54" t="s">
        <v>4466</v>
      </c>
      <c r="B334" s="54">
        <v>307</v>
      </c>
      <c r="C334" s="55" t="s">
        <v>1109</v>
      </c>
      <c r="D334" s="55" t="s">
        <v>1000</v>
      </c>
      <c r="E334" s="55" t="s">
        <v>1110</v>
      </c>
      <c r="F334" s="54">
        <f>+VLOOKUP(C334,'Anexo_GL '!$B$9:$O$1882,4,0)</f>
        <v>34550.399519999999</v>
      </c>
      <c r="G334" s="54"/>
      <c r="H334" s="54">
        <f>+VLOOKUP(C334,'Anexo_GL '!$B$9:$O$1882,5,0)</f>
        <v>23922.544460000001</v>
      </c>
      <c r="I334" s="54">
        <f>+VLOOKUP(C334,'Anexo_GL '!$B$9:$O$1882,6,0)</f>
        <v>28848.281669999997</v>
      </c>
      <c r="J334" s="54">
        <f>+VLOOKUP(C334,'Anexo_GL '!$B$9:$O$1882,7,0)</f>
        <v>0</v>
      </c>
      <c r="K334" s="54"/>
      <c r="L334" s="56">
        <f>+VLOOKUP(C334,'Anexo_GL '!$B$9:$O$1882,8,0)</f>
        <v>119.76588385827418</v>
      </c>
      <c r="M334" s="54"/>
      <c r="N334" s="56" t="str">
        <f>+VLOOKUP(C334,'Anexo_GL '!$B$9:$O$1882,9,0)</f>
        <v>No Cumple</v>
      </c>
      <c r="O334" s="54"/>
      <c r="P334" s="54">
        <f>+VLOOKUP(C334,'Anexo_GL '!$B$9:$O$1882,11,0)</f>
        <v>19061.07142</v>
      </c>
      <c r="Q334" s="54">
        <f>+VLOOKUP(C334,'Anexo_GL '!$B$9:$O$1882,12,0)</f>
        <v>4609.8031899999996</v>
      </c>
      <c r="R334" s="54">
        <f>+VLOOKUP(C334,'Anexo_GL '!$B$9:$O$1882,13,0)</f>
        <v>14451.268230000001</v>
      </c>
      <c r="S334" s="54" t="str">
        <f>+VLOOKUP(C334,'Anexo_GL '!$B$9:$O$1882,14,0)</f>
        <v>Si Cumple</v>
      </c>
    </row>
    <row r="335" spans="1:19" x14ac:dyDescent="0.25">
      <c r="A335" s="54" t="s">
        <v>4467</v>
      </c>
      <c r="B335" s="54">
        <v>308</v>
      </c>
      <c r="C335" s="55" t="s">
        <v>1111</v>
      </c>
      <c r="D335" s="55" t="s">
        <v>1000</v>
      </c>
      <c r="E335" s="55" t="s">
        <v>1112</v>
      </c>
      <c r="F335" s="54">
        <f>+VLOOKUP(C335,'Anexo_GL '!$B$9:$O$1882,4,0)</f>
        <v>862.82594999999992</v>
      </c>
      <c r="G335" s="54"/>
      <c r="H335" s="54">
        <f>+VLOOKUP(C335,'Anexo_GL '!$B$9:$O$1882,5,0)</f>
        <v>18043.417765000002</v>
      </c>
      <c r="I335" s="54">
        <f>+VLOOKUP(C335,'Anexo_GL '!$B$9:$O$1882,6,0)</f>
        <v>22308.64616</v>
      </c>
      <c r="J335" s="54">
        <f>+VLOOKUP(C335,'Anexo_GL '!$B$9:$O$1882,7,0)</f>
        <v>0</v>
      </c>
      <c r="K335" s="54"/>
      <c r="L335" s="56">
        <f>+VLOOKUP(C335,'Anexo_GL '!$B$9:$O$1882,8,0)</f>
        <v>3.8676750879982578</v>
      </c>
      <c r="M335" s="54"/>
      <c r="N335" s="56" t="str">
        <f>+VLOOKUP(C335,'Anexo_GL '!$B$9:$O$1882,9,0)</f>
        <v>Si Cumple</v>
      </c>
      <c r="O335" s="54"/>
      <c r="P335" s="54">
        <f>+VLOOKUP(C335,'Anexo_GL '!$B$9:$O$1882,11,0)</f>
        <v>14682.342720000001</v>
      </c>
      <c r="Q335" s="54">
        <f>+VLOOKUP(C335,'Anexo_GL '!$B$9:$O$1882,12,0)</f>
        <v>3176.0244500000003</v>
      </c>
      <c r="R335" s="54">
        <f>+VLOOKUP(C335,'Anexo_GL '!$B$9:$O$1882,13,0)</f>
        <v>11506.31827</v>
      </c>
      <c r="S335" s="54" t="str">
        <f>+VLOOKUP(C335,'Anexo_GL '!$B$9:$O$1882,14,0)</f>
        <v>Si Cumple</v>
      </c>
    </row>
    <row r="336" spans="1:19" x14ac:dyDescent="0.25">
      <c r="A336" s="54" t="s">
        <v>4468</v>
      </c>
      <c r="B336" s="54">
        <v>309</v>
      </c>
      <c r="C336" s="55" t="s">
        <v>1113</v>
      </c>
      <c r="D336" s="55" t="s">
        <v>1000</v>
      </c>
      <c r="E336" s="55" t="s">
        <v>1114</v>
      </c>
      <c r="F336" s="54">
        <f>+VLOOKUP(C336,'Anexo_GL '!$B$9:$O$1882,4,0)</f>
        <v>164880.78688000003</v>
      </c>
      <c r="G336" s="54"/>
      <c r="H336" s="54">
        <f>+VLOOKUP(C336,'Anexo_GL '!$B$9:$O$1882,5,0)</f>
        <v>133510.83050749998</v>
      </c>
      <c r="I336" s="54">
        <f>+VLOOKUP(C336,'Anexo_GL '!$B$9:$O$1882,6,0)</f>
        <v>207232.16030000002</v>
      </c>
      <c r="J336" s="54">
        <f>+VLOOKUP(C336,'Anexo_GL '!$B$9:$O$1882,7,0)</f>
        <v>0</v>
      </c>
      <c r="K336" s="54"/>
      <c r="L336" s="56">
        <f>+VLOOKUP(C336,'Anexo_GL '!$B$9:$O$1882,8,0)</f>
        <v>79.563320018142974</v>
      </c>
      <c r="M336" s="54"/>
      <c r="N336" s="56" t="str">
        <f>+VLOOKUP(C336,'Anexo_GL '!$B$9:$O$1882,9,0)</f>
        <v>Si Cumple</v>
      </c>
      <c r="O336" s="54"/>
      <c r="P336" s="54">
        <f>+VLOOKUP(C336,'Anexo_GL '!$B$9:$O$1882,11,0)</f>
        <v>98325.186130000002</v>
      </c>
      <c r="Q336" s="54">
        <f>+VLOOKUP(C336,'Anexo_GL '!$B$9:$O$1882,12,0)</f>
        <v>17657.982240000001</v>
      </c>
      <c r="R336" s="54">
        <f>+VLOOKUP(C336,'Anexo_GL '!$B$9:$O$1882,13,0)</f>
        <v>80667.20388999999</v>
      </c>
      <c r="S336" s="54" t="str">
        <f>+VLOOKUP(C336,'Anexo_GL '!$B$9:$O$1882,14,0)</f>
        <v>Si Cumple</v>
      </c>
    </row>
    <row r="337" spans="1:19" x14ac:dyDescent="0.25">
      <c r="A337" s="54" t="s">
        <v>4469</v>
      </c>
      <c r="B337" s="54">
        <v>310</v>
      </c>
      <c r="C337" s="55" t="s">
        <v>1115</v>
      </c>
      <c r="D337" s="55" t="s">
        <v>1000</v>
      </c>
      <c r="E337" s="55" t="s">
        <v>1116</v>
      </c>
      <c r="F337" s="54">
        <f>+VLOOKUP(C337,'Anexo_GL '!$B$9:$O$1882,4,0)</f>
        <v>41677.153350000001</v>
      </c>
      <c r="G337" s="54"/>
      <c r="H337" s="54">
        <f>+VLOOKUP(C337,'Anexo_GL '!$B$9:$O$1882,5,0)</f>
        <v>15661.744069999999</v>
      </c>
      <c r="I337" s="54">
        <f>+VLOOKUP(C337,'Anexo_GL '!$B$9:$O$1882,6,0)</f>
        <v>3525.01602</v>
      </c>
      <c r="J337" s="54">
        <f>+VLOOKUP(C337,'Anexo_GL '!$B$9:$O$1882,7,0)</f>
        <v>0</v>
      </c>
      <c r="K337" s="54"/>
      <c r="L337" s="56">
        <f>+VLOOKUP(C337,'Anexo_GL '!$B$9:$O$1882,8,0)</f>
        <v>266.10799642571357</v>
      </c>
      <c r="M337" s="54"/>
      <c r="N337" s="56" t="str">
        <f>+VLOOKUP(C337,'Anexo_GL '!$B$9:$O$1882,9,0)</f>
        <v>No Cumple</v>
      </c>
      <c r="O337" s="54"/>
      <c r="P337" s="54">
        <f>+VLOOKUP(C337,'Anexo_GL '!$B$9:$O$1882,11,0)</f>
        <v>8766.8641500000012</v>
      </c>
      <c r="Q337" s="54">
        <f>+VLOOKUP(C337,'Anexo_GL '!$B$9:$O$1882,12,0)</f>
        <v>7348.5251399999997</v>
      </c>
      <c r="R337" s="54">
        <f>+VLOOKUP(C337,'Anexo_GL '!$B$9:$O$1882,13,0)</f>
        <v>1418.3390100000006</v>
      </c>
      <c r="S337" s="54" t="str">
        <f>+VLOOKUP(C337,'Anexo_GL '!$B$9:$O$1882,14,0)</f>
        <v>Si Cumple</v>
      </c>
    </row>
    <row r="338" spans="1:19" x14ac:dyDescent="0.25">
      <c r="A338" s="54" t="s">
        <v>4470</v>
      </c>
      <c r="B338" s="54">
        <v>311</v>
      </c>
      <c r="C338" s="55" t="s">
        <v>1117</v>
      </c>
      <c r="D338" s="55" t="s">
        <v>1000</v>
      </c>
      <c r="E338" s="55" t="s">
        <v>1118</v>
      </c>
      <c r="F338" s="54">
        <f>+VLOOKUP(C338,'Anexo_GL '!$B$9:$O$1882,4,0)</f>
        <v>1632.78323</v>
      </c>
      <c r="G338" s="54"/>
      <c r="H338" s="54">
        <f>+VLOOKUP(C338,'Anexo_GL '!$B$9:$O$1882,5,0)</f>
        <v>9109.7346125000004</v>
      </c>
      <c r="I338" s="54">
        <f>+VLOOKUP(C338,'Anexo_GL '!$B$9:$O$1882,6,0)</f>
        <v>7300.0095899999997</v>
      </c>
      <c r="J338" s="54">
        <f>+VLOOKUP(C338,'Anexo_GL '!$B$9:$O$1882,7,0)</f>
        <v>0</v>
      </c>
      <c r="K338" s="54"/>
      <c r="L338" s="56">
        <f>+VLOOKUP(C338,'Anexo_GL '!$B$9:$O$1882,8,0)</f>
        <v>17.923499415225141</v>
      </c>
      <c r="M338" s="54"/>
      <c r="N338" s="56" t="str">
        <f>+VLOOKUP(C338,'Anexo_GL '!$B$9:$O$1882,9,0)</f>
        <v>Si Cumple</v>
      </c>
      <c r="O338" s="54"/>
      <c r="P338" s="54">
        <f>+VLOOKUP(C338,'Anexo_GL '!$B$9:$O$1882,11,0)</f>
        <v>4484.5699799999993</v>
      </c>
      <c r="Q338" s="54">
        <f>+VLOOKUP(C338,'Anexo_GL '!$B$9:$O$1882,12,0)</f>
        <v>8632.7653000000009</v>
      </c>
      <c r="R338" s="54">
        <f>+VLOOKUP(C338,'Anexo_GL '!$B$9:$O$1882,13,0)</f>
        <v>-4148.1953200000016</v>
      </c>
      <c r="S338" s="54" t="str">
        <f>+VLOOKUP(C338,'Anexo_GL '!$B$9:$O$1882,14,0)</f>
        <v>No Cumple</v>
      </c>
    </row>
    <row r="339" spans="1:19" x14ac:dyDescent="0.25">
      <c r="A339" s="54" t="s">
        <v>4471</v>
      </c>
      <c r="B339" s="54">
        <v>312</v>
      </c>
      <c r="C339" s="55" t="s">
        <v>1119</v>
      </c>
      <c r="D339" s="55" t="s">
        <v>1000</v>
      </c>
      <c r="E339" s="55" t="s">
        <v>1120</v>
      </c>
      <c r="F339" s="54">
        <f>+VLOOKUP(C339,'Anexo_GL '!$B$9:$O$1882,4,0)</f>
        <v>168.87044</v>
      </c>
      <c r="G339" s="54"/>
      <c r="H339" s="54">
        <f>+VLOOKUP(C339,'Anexo_GL '!$B$9:$O$1882,5,0)</f>
        <v>1796.4153524999999</v>
      </c>
      <c r="I339" s="54">
        <f>+VLOOKUP(C339,'Anexo_GL '!$B$9:$O$1882,6,0)</f>
        <v>858.32331999999997</v>
      </c>
      <c r="J339" s="54">
        <f>+VLOOKUP(C339,'Anexo_GL '!$B$9:$O$1882,7,0)</f>
        <v>0</v>
      </c>
      <c r="K339" s="54"/>
      <c r="L339" s="56">
        <f>+VLOOKUP(C339,'Anexo_GL '!$B$9:$O$1882,8,0)</f>
        <v>9.4004117569463936</v>
      </c>
      <c r="M339" s="54"/>
      <c r="N339" s="56" t="str">
        <f>+VLOOKUP(C339,'Anexo_GL '!$B$9:$O$1882,9,0)</f>
        <v>Si Cumple</v>
      </c>
      <c r="O339" s="54"/>
      <c r="P339" s="54">
        <f>+VLOOKUP(C339,'Anexo_GL '!$B$9:$O$1882,11,0)</f>
        <v>838.22784000000013</v>
      </c>
      <c r="Q339" s="54">
        <f>+VLOOKUP(C339,'Anexo_GL '!$B$9:$O$1882,12,0)</f>
        <v>912.79756000000009</v>
      </c>
      <c r="R339" s="54">
        <f>+VLOOKUP(C339,'Anexo_GL '!$B$9:$O$1882,13,0)</f>
        <v>-74.569719999999975</v>
      </c>
      <c r="S339" s="54" t="str">
        <f>+VLOOKUP(C339,'Anexo_GL '!$B$9:$O$1882,14,0)</f>
        <v>No Cumple</v>
      </c>
    </row>
    <row r="340" spans="1:19" x14ac:dyDescent="0.25">
      <c r="A340" s="54" t="s">
        <v>4472</v>
      </c>
      <c r="B340" s="54">
        <v>313</v>
      </c>
      <c r="C340" s="55" t="s">
        <v>1121</v>
      </c>
      <c r="D340" s="55" t="s">
        <v>1000</v>
      </c>
      <c r="E340" s="55" t="s">
        <v>1122</v>
      </c>
      <c r="F340" s="54">
        <f>+VLOOKUP(C340,'Anexo_GL '!$B$9:$O$1882,4,0)</f>
        <v>1578.73855</v>
      </c>
      <c r="G340" s="54"/>
      <c r="H340" s="54">
        <f>+VLOOKUP(C340,'Anexo_GL '!$B$9:$O$1882,5,0)</f>
        <v>6508.4064724999998</v>
      </c>
      <c r="I340" s="54">
        <f>+VLOOKUP(C340,'Anexo_GL '!$B$9:$O$1882,6,0)</f>
        <v>2580.1922100000002</v>
      </c>
      <c r="J340" s="54">
        <f>+VLOOKUP(C340,'Anexo_GL '!$B$9:$O$1882,7,0)</f>
        <v>0</v>
      </c>
      <c r="K340" s="54"/>
      <c r="L340" s="56">
        <f>+VLOOKUP(C340,'Anexo_GL '!$B$9:$O$1882,8,0)</f>
        <v>24.256913833987646</v>
      </c>
      <c r="M340" s="54"/>
      <c r="N340" s="56" t="str">
        <f>+VLOOKUP(C340,'Anexo_GL '!$B$9:$O$1882,9,0)</f>
        <v>Si Cumple</v>
      </c>
      <c r="O340" s="54"/>
      <c r="P340" s="54">
        <f>+VLOOKUP(C340,'Anexo_GL '!$B$9:$O$1882,11,0)</f>
        <v>3285.9071300000005</v>
      </c>
      <c r="Q340" s="54">
        <f>+VLOOKUP(C340,'Anexo_GL '!$B$9:$O$1882,12,0)</f>
        <v>1412.3225</v>
      </c>
      <c r="R340" s="54">
        <f>+VLOOKUP(C340,'Anexo_GL '!$B$9:$O$1882,13,0)</f>
        <v>1873.5846300000003</v>
      </c>
      <c r="S340" s="54" t="str">
        <f>+VLOOKUP(C340,'Anexo_GL '!$B$9:$O$1882,14,0)</f>
        <v>Si Cumple</v>
      </c>
    </row>
    <row r="341" spans="1:19" x14ac:dyDescent="0.25">
      <c r="A341" s="54" t="s">
        <v>4473</v>
      </c>
      <c r="B341" s="54">
        <v>314</v>
      </c>
      <c r="C341" s="55" t="s">
        <v>1123</v>
      </c>
      <c r="D341" s="55" t="s">
        <v>1000</v>
      </c>
      <c r="E341" s="55" t="s">
        <v>1124</v>
      </c>
      <c r="F341" s="54">
        <f>+VLOOKUP(C341,'Anexo_GL '!$B$9:$O$1882,4,0)</f>
        <v>903.26931000000013</v>
      </c>
      <c r="G341" s="54"/>
      <c r="H341" s="54">
        <f>+VLOOKUP(C341,'Anexo_GL '!$B$9:$O$1882,5,0)</f>
        <v>5833.6615349999993</v>
      </c>
      <c r="I341" s="54">
        <f>+VLOOKUP(C341,'Anexo_GL '!$B$9:$O$1882,6,0)</f>
        <v>3581.3671000000004</v>
      </c>
      <c r="J341" s="54">
        <f>+VLOOKUP(C341,'Anexo_GL '!$B$9:$O$1882,7,0)</f>
        <v>0</v>
      </c>
      <c r="K341" s="54"/>
      <c r="L341" s="56">
        <f>+VLOOKUP(C341,'Anexo_GL '!$B$9:$O$1882,8,0)</f>
        <v>15.483745578667691</v>
      </c>
      <c r="M341" s="54"/>
      <c r="N341" s="56" t="str">
        <f>+VLOOKUP(C341,'Anexo_GL '!$B$9:$O$1882,9,0)</f>
        <v>Si Cumple</v>
      </c>
      <c r="O341" s="54"/>
      <c r="P341" s="54">
        <f>+VLOOKUP(C341,'Anexo_GL '!$B$9:$O$1882,11,0)</f>
        <v>3419.2380899999998</v>
      </c>
      <c r="Q341" s="54">
        <f>+VLOOKUP(C341,'Anexo_GL '!$B$9:$O$1882,12,0)</f>
        <v>2604.7766199999996</v>
      </c>
      <c r="R341" s="54">
        <f>+VLOOKUP(C341,'Anexo_GL '!$B$9:$O$1882,13,0)</f>
        <v>814.46147000000019</v>
      </c>
      <c r="S341" s="54" t="str">
        <f>+VLOOKUP(C341,'Anexo_GL '!$B$9:$O$1882,14,0)</f>
        <v>Si Cumple</v>
      </c>
    </row>
    <row r="342" spans="1:19" x14ac:dyDescent="0.25">
      <c r="A342" s="54" t="s">
        <v>4474</v>
      </c>
      <c r="B342" s="54">
        <v>315</v>
      </c>
      <c r="C342" s="55" t="s">
        <v>1125</v>
      </c>
      <c r="D342" s="55" t="s">
        <v>1000</v>
      </c>
      <c r="E342" s="55" t="s">
        <v>1126</v>
      </c>
      <c r="F342" s="54">
        <f>+VLOOKUP(C342,'Anexo_GL '!$B$9:$O$1882,4,0)</f>
        <v>524.74172999999996</v>
      </c>
      <c r="G342" s="54"/>
      <c r="H342" s="54">
        <f>+VLOOKUP(C342,'Anexo_GL '!$B$9:$O$1882,5,0)</f>
        <v>2632.3205724999998</v>
      </c>
      <c r="I342" s="54">
        <f>+VLOOKUP(C342,'Anexo_GL '!$B$9:$O$1882,6,0)</f>
        <v>1545.2297800000001</v>
      </c>
      <c r="J342" s="54">
        <f>+VLOOKUP(C342,'Anexo_GL '!$B$9:$O$1882,7,0)</f>
        <v>0</v>
      </c>
      <c r="K342" s="54"/>
      <c r="L342" s="56">
        <f>+VLOOKUP(C342,'Anexo_GL '!$B$9:$O$1882,8,0)</f>
        <v>19.934567828934142</v>
      </c>
      <c r="M342" s="54"/>
      <c r="N342" s="56" t="str">
        <f>+VLOOKUP(C342,'Anexo_GL '!$B$9:$O$1882,9,0)</f>
        <v>Si Cumple</v>
      </c>
      <c r="O342" s="54"/>
      <c r="P342" s="54">
        <f>+VLOOKUP(C342,'Anexo_GL '!$B$9:$O$1882,11,0)</f>
        <v>1750.4923000000003</v>
      </c>
      <c r="Q342" s="54">
        <f>+VLOOKUP(C342,'Anexo_GL '!$B$9:$O$1882,12,0)</f>
        <v>1211.5001099999999</v>
      </c>
      <c r="R342" s="54">
        <f>+VLOOKUP(C342,'Anexo_GL '!$B$9:$O$1882,13,0)</f>
        <v>538.99219000000039</v>
      </c>
      <c r="S342" s="54" t="str">
        <f>+VLOOKUP(C342,'Anexo_GL '!$B$9:$O$1882,14,0)</f>
        <v>Si Cumple</v>
      </c>
    </row>
    <row r="343" spans="1:19" x14ac:dyDescent="0.25">
      <c r="A343" s="54" t="s">
        <v>4475</v>
      </c>
      <c r="B343" s="54">
        <v>316</v>
      </c>
      <c r="C343" s="55" t="s">
        <v>1127</v>
      </c>
      <c r="D343" s="55" t="s">
        <v>1000</v>
      </c>
      <c r="E343" s="55" t="s">
        <v>1128</v>
      </c>
      <c r="F343" s="54">
        <f>+VLOOKUP(C343,'Anexo_GL '!$B$9:$O$1882,4,0)</f>
        <v>54.002830000000003</v>
      </c>
      <c r="G343" s="54"/>
      <c r="H343" s="54">
        <f>+VLOOKUP(C343,'Anexo_GL '!$B$9:$O$1882,5,0)</f>
        <v>2868.8511750000002</v>
      </c>
      <c r="I343" s="54">
        <f>+VLOOKUP(C343,'Anexo_GL '!$B$9:$O$1882,6,0)</f>
        <v>2186.5162999999998</v>
      </c>
      <c r="J343" s="54">
        <f>+VLOOKUP(C343,'Anexo_GL '!$B$9:$O$1882,7,0)</f>
        <v>0</v>
      </c>
      <c r="K343" s="54"/>
      <c r="L343" s="56">
        <f>+VLOOKUP(C343,'Anexo_GL '!$B$9:$O$1882,8,0)</f>
        <v>1.8823852025018339</v>
      </c>
      <c r="M343" s="54"/>
      <c r="N343" s="56" t="str">
        <f>+VLOOKUP(C343,'Anexo_GL '!$B$9:$O$1882,9,0)</f>
        <v>Si Cumple</v>
      </c>
      <c r="O343" s="54"/>
      <c r="P343" s="54">
        <f>+VLOOKUP(C343,'Anexo_GL '!$B$9:$O$1882,11,0)</f>
        <v>1274.5223700000001</v>
      </c>
      <c r="Q343" s="54">
        <f>+VLOOKUP(C343,'Anexo_GL '!$B$9:$O$1882,12,0)</f>
        <v>976.25522000000001</v>
      </c>
      <c r="R343" s="54">
        <f>+VLOOKUP(C343,'Anexo_GL '!$B$9:$O$1882,13,0)</f>
        <v>298.26715000000013</v>
      </c>
      <c r="S343" s="54" t="str">
        <f>+VLOOKUP(C343,'Anexo_GL '!$B$9:$O$1882,14,0)</f>
        <v>Si Cumple</v>
      </c>
    </row>
    <row r="344" spans="1:19" x14ac:dyDescent="0.25">
      <c r="A344" s="54" t="s">
        <v>4476</v>
      </c>
      <c r="B344" s="54">
        <v>317</v>
      </c>
      <c r="C344" s="55" t="s">
        <v>1129</v>
      </c>
      <c r="D344" s="55" t="s">
        <v>1000</v>
      </c>
      <c r="E344" s="55" t="s">
        <v>1130</v>
      </c>
      <c r="F344" s="54">
        <f>+VLOOKUP(C344,'Anexo_GL '!$B$9:$O$1882,4,0)</f>
        <v>633.8741</v>
      </c>
      <c r="G344" s="54"/>
      <c r="H344" s="54">
        <f>+VLOOKUP(C344,'Anexo_GL '!$B$9:$O$1882,5,0)</f>
        <v>4072.9180675000007</v>
      </c>
      <c r="I344" s="54">
        <f>+VLOOKUP(C344,'Anexo_GL '!$B$9:$O$1882,6,0)</f>
        <v>2681.2728299999999</v>
      </c>
      <c r="J344" s="54">
        <f>+VLOOKUP(C344,'Anexo_GL '!$B$9:$O$1882,7,0)</f>
        <v>0</v>
      </c>
      <c r="K344" s="54"/>
      <c r="L344" s="56">
        <f>+VLOOKUP(C344,'Anexo_GL '!$B$9:$O$1882,8,0)</f>
        <v>15.563143905545795</v>
      </c>
      <c r="M344" s="54"/>
      <c r="N344" s="56" t="str">
        <f>+VLOOKUP(C344,'Anexo_GL '!$B$9:$O$1882,9,0)</f>
        <v>Si Cumple</v>
      </c>
      <c r="O344" s="54"/>
      <c r="P344" s="54">
        <f>+VLOOKUP(C344,'Anexo_GL '!$B$9:$O$1882,11,0)</f>
        <v>2761.9624800000006</v>
      </c>
      <c r="Q344" s="54">
        <f>+VLOOKUP(C344,'Anexo_GL '!$B$9:$O$1882,12,0)</f>
        <v>1518.7560000000001</v>
      </c>
      <c r="R344" s="54">
        <f>+VLOOKUP(C344,'Anexo_GL '!$B$9:$O$1882,13,0)</f>
        <v>1243.2064800000005</v>
      </c>
      <c r="S344" s="54" t="str">
        <f>+VLOOKUP(C344,'Anexo_GL '!$B$9:$O$1882,14,0)</f>
        <v>Si Cumple</v>
      </c>
    </row>
    <row r="345" spans="1:19" x14ac:dyDescent="0.25">
      <c r="A345" s="54" t="s">
        <v>6024</v>
      </c>
      <c r="B345" s="54">
        <v>318</v>
      </c>
      <c r="C345" s="58" t="s">
        <v>4117</v>
      </c>
      <c r="D345" s="57" t="s">
        <v>1000</v>
      </c>
      <c r="E345" s="57" t="s">
        <v>4118</v>
      </c>
      <c r="F345" s="54">
        <f>+VLOOKUP(C345,'Anexo_GL '!$B$9:$O$1882,4,0)</f>
        <v>59.972520000000003</v>
      </c>
      <c r="G345" s="54"/>
      <c r="H345" s="54">
        <f>+VLOOKUP(C345,'Anexo_GL '!$B$9:$O$1882,5,0)</f>
        <v>2781.4541250000002</v>
      </c>
      <c r="I345" s="54">
        <f>+VLOOKUP(C345,'Anexo_GL '!$B$9:$O$1882,6,0)</f>
        <v>1835.7940699999999</v>
      </c>
      <c r="J345" s="54">
        <f>+VLOOKUP(C345,'Anexo_GL '!$B$9:$O$1882,7,0)</f>
        <v>0</v>
      </c>
      <c r="K345" s="54"/>
      <c r="L345" s="56">
        <f>+VLOOKUP(C345,'Anexo_GL '!$B$9:$O$1882,8,0)</f>
        <v>2.1561570784490289</v>
      </c>
      <c r="M345" s="54"/>
      <c r="N345" s="56" t="str">
        <f>+VLOOKUP(C345,'Anexo_GL '!$B$9:$O$1882,9,0)</f>
        <v>Si Cumple</v>
      </c>
      <c r="O345" s="54"/>
      <c r="P345" s="54">
        <f>+VLOOKUP(C345,'Anexo_GL '!$B$9:$O$1882,11,0)</f>
        <v>1872.9168999999999</v>
      </c>
      <c r="Q345" s="54">
        <f>+VLOOKUP(C345,'Anexo_GL '!$B$9:$O$1882,12,0)</f>
        <v>833.20773999999994</v>
      </c>
      <c r="R345" s="54">
        <f>+VLOOKUP(C345,'Anexo_GL '!$B$9:$O$1882,13,0)</f>
        <v>1039.7091599999999</v>
      </c>
      <c r="S345" s="54" t="str">
        <f>+VLOOKUP(C345,'Anexo_GL '!$B$9:$O$1882,14,0)</f>
        <v>Si Cumple</v>
      </c>
    </row>
    <row r="346" spans="1:19" x14ac:dyDescent="0.25">
      <c r="A346" s="54" t="s">
        <v>6025</v>
      </c>
      <c r="B346" s="54">
        <v>319</v>
      </c>
      <c r="C346" s="58" t="s">
        <v>4119</v>
      </c>
      <c r="D346" s="57" t="s">
        <v>1000</v>
      </c>
      <c r="E346" s="57" t="s">
        <v>4120</v>
      </c>
      <c r="F346" s="54">
        <f>+VLOOKUP(C346,'Anexo_GL '!$B$9:$O$1882,4,0)</f>
        <v>25.13111</v>
      </c>
      <c r="G346" s="54"/>
      <c r="H346" s="54">
        <f>+VLOOKUP(C346,'Anexo_GL '!$B$9:$O$1882,5,0)</f>
        <v>1855.0777575000002</v>
      </c>
      <c r="I346" s="54">
        <f>+VLOOKUP(C346,'Anexo_GL '!$B$9:$O$1882,6,0)</f>
        <v>1008.68749</v>
      </c>
      <c r="J346" s="54">
        <f>+VLOOKUP(C346,'Anexo_GL '!$B$9:$O$1882,7,0)</f>
        <v>0</v>
      </c>
      <c r="K346" s="54"/>
      <c r="L346" s="56">
        <f>+VLOOKUP(C346,'Anexo_GL '!$B$9:$O$1882,8,0)</f>
        <v>1.3547200325375037</v>
      </c>
      <c r="M346" s="54"/>
      <c r="N346" s="56" t="str">
        <f>+VLOOKUP(C346,'Anexo_GL '!$B$9:$O$1882,9,0)</f>
        <v>Si Cumple</v>
      </c>
      <c r="O346" s="54"/>
      <c r="P346" s="54">
        <f>+VLOOKUP(C346,'Anexo_GL '!$B$9:$O$1882,11,0)</f>
        <v>1222.5209</v>
      </c>
      <c r="Q346" s="54">
        <f>+VLOOKUP(C346,'Anexo_GL '!$B$9:$O$1882,12,0)</f>
        <v>726.53213000000005</v>
      </c>
      <c r="R346" s="54">
        <f>+VLOOKUP(C346,'Anexo_GL '!$B$9:$O$1882,13,0)</f>
        <v>495.98876999999987</v>
      </c>
      <c r="S346" s="54" t="str">
        <f>+VLOOKUP(C346,'Anexo_GL '!$B$9:$O$1882,14,0)</f>
        <v>Si Cumple</v>
      </c>
    </row>
    <row r="347" spans="1:19" x14ac:dyDescent="0.25">
      <c r="A347" s="54" t="s">
        <v>6028</v>
      </c>
      <c r="B347" s="54">
        <v>320</v>
      </c>
      <c r="C347" s="58" t="s">
        <v>4124</v>
      </c>
      <c r="D347" s="57" t="s">
        <v>1000</v>
      </c>
      <c r="E347" s="57" t="s">
        <v>4125</v>
      </c>
      <c r="F347" s="54">
        <f>+VLOOKUP(C347,'Anexo_GL '!$B$9:$O$1882,4,0)</f>
        <v>1.8517699999999999</v>
      </c>
      <c r="G347" s="54"/>
      <c r="H347" s="54">
        <f>+VLOOKUP(C347,'Anexo_GL '!$B$9:$O$1882,5,0)</f>
        <v>1740.4273525000001</v>
      </c>
      <c r="I347" s="54">
        <f>+VLOOKUP(C347,'Anexo_GL '!$B$9:$O$1882,6,0)</f>
        <v>1126.7206600000002</v>
      </c>
      <c r="J347" s="54">
        <f>+VLOOKUP(C347,'Anexo_GL '!$B$9:$O$1882,7,0)</f>
        <v>0</v>
      </c>
      <c r="K347" s="54"/>
      <c r="L347" s="56">
        <f>+VLOOKUP(C347,'Anexo_GL '!$B$9:$O$1882,8,0)</f>
        <v>0.10639743148945942</v>
      </c>
      <c r="M347" s="54"/>
      <c r="N347" s="56" t="str">
        <f>+VLOOKUP(C347,'Anexo_GL '!$B$9:$O$1882,9,0)</f>
        <v>Si Cumple</v>
      </c>
      <c r="O347" s="54"/>
      <c r="P347" s="54">
        <f>+VLOOKUP(C347,'Anexo_GL '!$B$9:$O$1882,11,0)</f>
        <v>767.30584999999996</v>
      </c>
      <c r="Q347" s="54">
        <f>+VLOOKUP(C347,'Anexo_GL '!$B$9:$O$1882,12,0)</f>
        <v>516.24180000000001</v>
      </c>
      <c r="R347" s="54">
        <f>+VLOOKUP(C347,'Anexo_GL '!$B$9:$O$1882,13,0)</f>
        <v>251.06404999999998</v>
      </c>
      <c r="S347" s="54" t="str">
        <f>+VLOOKUP(C347,'Anexo_GL '!$B$9:$O$1882,14,0)</f>
        <v>Si Cumple</v>
      </c>
    </row>
    <row r="348" spans="1:19" x14ac:dyDescent="0.25">
      <c r="A348" s="54" t="s">
        <v>4477</v>
      </c>
      <c r="B348" s="54">
        <v>321</v>
      </c>
      <c r="C348" s="55" t="s">
        <v>1131</v>
      </c>
      <c r="D348" s="55" t="s">
        <v>1000</v>
      </c>
      <c r="E348" s="55" t="s">
        <v>1132</v>
      </c>
      <c r="F348" s="54">
        <f>+VLOOKUP(C348,'Anexo_GL '!$B$9:$O$1882,4,0)</f>
        <v>69394.099929999997</v>
      </c>
      <c r="G348" s="54"/>
      <c r="H348" s="54">
        <f>+VLOOKUP(C348,'Anexo_GL '!$B$9:$O$1882,5,0)</f>
        <v>12891.256552500003</v>
      </c>
      <c r="I348" s="54">
        <f>+VLOOKUP(C348,'Anexo_GL '!$B$9:$O$1882,6,0)</f>
        <v>6057.1918299999998</v>
      </c>
      <c r="J348" s="54">
        <f>+VLOOKUP(C348,'Anexo_GL '!$B$9:$O$1882,7,0)</f>
        <v>0</v>
      </c>
      <c r="K348" s="54"/>
      <c r="L348" s="56">
        <f>+VLOOKUP(C348,'Anexo_GL '!$B$9:$O$1882,8,0)</f>
        <v>538.30361413870389</v>
      </c>
      <c r="M348" s="54"/>
      <c r="N348" s="56" t="str">
        <f>+VLOOKUP(C348,'Anexo_GL '!$B$9:$O$1882,9,0)</f>
        <v>No Cumple</v>
      </c>
      <c r="O348" s="54"/>
      <c r="P348" s="54">
        <f>+VLOOKUP(C348,'Anexo_GL '!$B$9:$O$1882,11,0)</f>
        <v>7429.499960000001</v>
      </c>
      <c r="Q348" s="54">
        <f>+VLOOKUP(C348,'Anexo_GL '!$B$9:$O$1882,12,0)</f>
        <v>3938.1867199999997</v>
      </c>
      <c r="R348" s="54">
        <f>+VLOOKUP(C348,'Anexo_GL '!$B$9:$O$1882,13,0)</f>
        <v>3491.3132400000013</v>
      </c>
      <c r="S348" s="54" t="str">
        <f>+VLOOKUP(C348,'Anexo_GL '!$B$9:$O$1882,14,0)</f>
        <v>Si Cumple</v>
      </c>
    </row>
    <row r="349" spans="1:19" x14ac:dyDescent="0.25">
      <c r="A349" s="54" t="s">
        <v>4478</v>
      </c>
      <c r="B349" s="54">
        <v>322</v>
      </c>
      <c r="C349" s="55" t="s">
        <v>1133</v>
      </c>
      <c r="D349" s="55" t="s">
        <v>1000</v>
      </c>
      <c r="E349" s="55" t="s">
        <v>1134</v>
      </c>
      <c r="F349" s="54">
        <f>+VLOOKUP(C349,'Anexo_GL '!$B$9:$O$1882,4,0)</f>
        <v>105.58657999999998</v>
      </c>
      <c r="G349" s="54"/>
      <c r="H349" s="54">
        <f>+VLOOKUP(C349,'Anexo_GL '!$B$9:$O$1882,5,0)</f>
        <v>2845.692125</v>
      </c>
      <c r="I349" s="54">
        <f>+VLOOKUP(C349,'Anexo_GL '!$B$9:$O$1882,6,0)</f>
        <v>2119.2384099999999</v>
      </c>
      <c r="J349" s="54">
        <f>+VLOOKUP(C349,'Anexo_GL '!$B$9:$O$1882,7,0)</f>
        <v>0</v>
      </c>
      <c r="K349" s="54"/>
      <c r="L349" s="56">
        <f>+VLOOKUP(C349,'Anexo_GL '!$B$9:$O$1882,8,0)</f>
        <v>3.7104006815213713</v>
      </c>
      <c r="M349" s="54"/>
      <c r="N349" s="56" t="str">
        <f>+VLOOKUP(C349,'Anexo_GL '!$B$9:$O$1882,9,0)</f>
        <v>Si Cumple</v>
      </c>
      <c r="O349" s="54"/>
      <c r="P349" s="54">
        <f>+VLOOKUP(C349,'Anexo_GL '!$B$9:$O$1882,11,0)</f>
        <v>2087.91093</v>
      </c>
      <c r="Q349" s="54">
        <f>+VLOOKUP(C349,'Anexo_GL '!$B$9:$O$1882,12,0)</f>
        <v>818.90440000000001</v>
      </c>
      <c r="R349" s="54">
        <f>+VLOOKUP(C349,'Anexo_GL '!$B$9:$O$1882,13,0)</f>
        <v>1269.0065300000003</v>
      </c>
      <c r="S349" s="54" t="str">
        <f>+VLOOKUP(C349,'Anexo_GL '!$B$9:$O$1882,14,0)</f>
        <v>Si Cumple</v>
      </c>
    </row>
    <row r="350" spans="1:19" x14ac:dyDescent="0.25">
      <c r="A350" s="54" t="s">
        <v>4479</v>
      </c>
      <c r="B350" s="54">
        <v>323</v>
      </c>
      <c r="C350" s="55" t="s">
        <v>1135</v>
      </c>
      <c r="D350" s="55" t="s">
        <v>1000</v>
      </c>
      <c r="E350" s="55" t="s">
        <v>1136</v>
      </c>
      <c r="F350" s="54">
        <f>+VLOOKUP(C350,'Anexo_GL '!$B$9:$O$1882,4,0)</f>
        <v>204.36270999999999</v>
      </c>
      <c r="G350" s="54"/>
      <c r="H350" s="54">
        <f>+VLOOKUP(C350,'Anexo_GL '!$B$9:$O$1882,5,0)</f>
        <v>3194.6606724999997</v>
      </c>
      <c r="I350" s="54">
        <f>+VLOOKUP(C350,'Anexo_GL '!$B$9:$O$1882,6,0)</f>
        <v>2073.0588400000001</v>
      </c>
      <c r="J350" s="54">
        <f>+VLOOKUP(C350,'Anexo_GL '!$B$9:$O$1882,7,0)</f>
        <v>0</v>
      </c>
      <c r="K350" s="54"/>
      <c r="L350" s="56">
        <f>+VLOOKUP(C350,'Anexo_GL '!$B$9:$O$1882,8,0)</f>
        <v>6.3970083508141347</v>
      </c>
      <c r="M350" s="54"/>
      <c r="N350" s="56" t="str">
        <f>+VLOOKUP(C350,'Anexo_GL '!$B$9:$O$1882,9,0)</f>
        <v>Si Cumple</v>
      </c>
      <c r="O350" s="54"/>
      <c r="P350" s="54">
        <f>+VLOOKUP(C350,'Anexo_GL '!$B$9:$O$1882,11,0)</f>
        <v>1363.87644</v>
      </c>
      <c r="Q350" s="54">
        <f>+VLOOKUP(C350,'Anexo_GL '!$B$9:$O$1882,12,0)</f>
        <v>960.69515999999987</v>
      </c>
      <c r="R350" s="54">
        <f>+VLOOKUP(C350,'Anexo_GL '!$B$9:$O$1882,13,0)</f>
        <v>403.18128000000002</v>
      </c>
      <c r="S350" s="54" t="str">
        <f>+VLOOKUP(C350,'Anexo_GL '!$B$9:$O$1882,14,0)</f>
        <v>Si Cumple</v>
      </c>
    </row>
    <row r="351" spans="1:19" x14ac:dyDescent="0.25">
      <c r="A351" s="54" t="s">
        <v>4480</v>
      </c>
      <c r="B351" s="54">
        <v>324</v>
      </c>
      <c r="C351" s="55" t="s">
        <v>1137</v>
      </c>
      <c r="D351" s="55" t="s">
        <v>1000</v>
      </c>
      <c r="E351" s="55" t="s">
        <v>1138</v>
      </c>
      <c r="F351" s="54">
        <f>+VLOOKUP(C351,'Anexo_GL '!$B$9:$O$1882,4,0)</f>
        <v>127.84419</v>
      </c>
      <c r="G351" s="54"/>
      <c r="H351" s="54">
        <f>+VLOOKUP(C351,'Anexo_GL '!$B$9:$O$1882,5,0)</f>
        <v>1991.4134425000004</v>
      </c>
      <c r="I351" s="54">
        <f>+VLOOKUP(C351,'Anexo_GL '!$B$9:$O$1882,6,0)</f>
        <v>1555.4178899999999</v>
      </c>
      <c r="J351" s="54">
        <f>+VLOOKUP(C351,'Anexo_GL '!$B$9:$O$1882,7,0)</f>
        <v>0</v>
      </c>
      <c r="K351" s="54"/>
      <c r="L351" s="56">
        <f>+VLOOKUP(C351,'Anexo_GL '!$B$9:$O$1882,8,0)</f>
        <v>6.4197713679940662</v>
      </c>
      <c r="M351" s="54"/>
      <c r="N351" s="56" t="str">
        <f>+VLOOKUP(C351,'Anexo_GL '!$B$9:$O$1882,9,0)</f>
        <v>Si Cumple</v>
      </c>
      <c r="O351" s="54"/>
      <c r="P351" s="54">
        <f>+VLOOKUP(C351,'Anexo_GL '!$B$9:$O$1882,11,0)</f>
        <v>726.11783999999989</v>
      </c>
      <c r="Q351" s="54">
        <f>+VLOOKUP(C351,'Anexo_GL '!$B$9:$O$1882,12,0)</f>
        <v>615.31098999999995</v>
      </c>
      <c r="R351" s="54">
        <f>+VLOOKUP(C351,'Anexo_GL '!$B$9:$O$1882,13,0)</f>
        <v>110.80684999999986</v>
      </c>
      <c r="S351" s="54" t="str">
        <f>+VLOOKUP(C351,'Anexo_GL '!$B$9:$O$1882,14,0)</f>
        <v>Si Cumple</v>
      </c>
    </row>
    <row r="352" spans="1:19" x14ac:dyDescent="0.25">
      <c r="A352" s="54" t="s">
        <v>4481</v>
      </c>
      <c r="B352" s="54">
        <v>325</v>
      </c>
      <c r="C352" s="55" t="s">
        <v>1139</v>
      </c>
      <c r="D352" s="55" t="s">
        <v>1000</v>
      </c>
      <c r="E352" s="55" t="s">
        <v>1140</v>
      </c>
      <c r="F352" s="54">
        <f>+VLOOKUP(C352,'Anexo_GL '!$B$9:$O$1882,4,0)</f>
        <v>210.39790999999997</v>
      </c>
      <c r="G352" s="54"/>
      <c r="H352" s="54">
        <f>+VLOOKUP(C352,'Anexo_GL '!$B$9:$O$1882,5,0)</f>
        <v>1641.0478249999999</v>
      </c>
      <c r="I352" s="54">
        <f>+VLOOKUP(C352,'Anexo_GL '!$B$9:$O$1882,6,0)</f>
        <v>1249.7088900000001</v>
      </c>
      <c r="J352" s="54">
        <f>+VLOOKUP(C352,'Anexo_GL '!$B$9:$O$1882,7,0)</f>
        <v>0</v>
      </c>
      <c r="K352" s="54"/>
      <c r="L352" s="56">
        <f>+VLOOKUP(C352,'Anexo_GL '!$B$9:$O$1882,8,0)</f>
        <v>12.82094932242453</v>
      </c>
      <c r="M352" s="54"/>
      <c r="N352" s="56" t="str">
        <f>+VLOOKUP(C352,'Anexo_GL '!$B$9:$O$1882,9,0)</f>
        <v>Si Cumple</v>
      </c>
      <c r="O352" s="54"/>
      <c r="P352" s="54">
        <f>+VLOOKUP(C352,'Anexo_GL '!$B$9:$O$1882,11,0)</f>
        <v>970.76831000000004</v>
      </c>
      <c r="Q352" s="54">
        <f>+VLOOKUP(C352,'Anexo_GL '!$B$9:$O$1882,12,0)</f>
        <v>592.90266999999994</v>
      </c>
      <c r="R352" s="54">
        <f>+VLOOKUP(C352,'Anexo_GL '!$B$9:$O$1882,13,0)</f>
        <v>377.86564000000016</v>
      </c>
      <c r="S352" s="54" t="str">
        <f>+VLOOKUP(C352,'Anexo_GL '!$B$9:$O$1882,14,0)</f>
        <v>Si Cumple</v>
      </c>
    </row>
    <row r="353" spans="1:19" x14ac:dyDescent="0.25">
      <c r="A353" s="54" t="s">
        <v>4482</v>
      </c>
      <c r="B353" s="54">
        <v>326</v>
      </c>
      <c r="C353" s="55" t="s">
        <v>1141</v>
      </c>
      <c r="D353" s="55" t="s">
        <v>1000</v>
      </c>
      <c r="E353" s="55" t="s">
        <v>1142</v>
      </c>
      <c r="F353" s="54">
        <f>+VLOOKUP(C353,'Anexo_GL '!$B$9:$O$1882,4,0)</f>
        <v>132.96433000000002</v>
      </c>
      <c r="G353" s="54"/>
      <c r="H353" s="54">
        <f>+VLOOKUP(C353,'Anexo_GL '!$B$9:$O$1882,5,0)</f>
        <v>2412.3590174999999</v>
      </c>
      <c r="I353" s="54">
        <f>+VLOOKUP(C353,'Anexo_GL '!$B$9:$O$1882,6,0)</f>
        <v>1951.4852799999999</v>
      </c>
      <c r="J353" s="54">
        <f>+VLOOKUP(C353,'Anexo_GL '!$B$9:$O$1882,7,0)</f>
        <v>0</v>
      </c>
      <c r="K353" s="54"/>
      <c r="L353" s="56">
        <f>+VLOOKUP(C353,'Anexo_GL '!$B$9:$O$1882,8,0)</f>
        <v>5.5117969189260618</v>
      </c>
      <c r="M353" s="54"/>
      <c r="N353" s="56" t="str">
        <f>+VLOOKUP(C353,'Anexo_GL '!$B$9:$O$1882,9,0)</f>
        <v>Si Cumple</v>
      </c>
      <c r="O353" s="54"/>
      <c r="P353" s="54">
        <f>+VLOOKUP(C353,'Anexo_GL '!$B$9:$O$1882,11,0)</f>
        <v>1451.12141</v>
      </c>
      <c r="Q353" s="54">
        <f>+VLOOKUP(C353,'Anexo_GL '!$B$9:$O$1882,12,0)</f>
        <v>653.22921999999994</v>
      </c>
      <c r="R353" s="54">
        <f>+VLOOKUP(C353,'Anexo_GL '!$B$9:$O$1882,13,0)</f>
        <v>797.89218999999991</v>
      </c>
      <c r="S353" s="54" t="str">
        <f>+VLOOKUP(C353,'Anexo_GL '!$B$9:$O$1882,14,0)</f>
        <v>Si Cumple</v>
      </c>
    </row>
    <row r="354" spans="1:19" x14ac:dyDescent="0.25">
      <c r="A354" s="54" t="s">
        <v>4483</v>
      </c>
      <c r="B354" s="54">
        <v>327</v>
      </c>
      <c r="C354" s="55" t="s">
        <v>1143</v>
      </c>
      <c r="D354" s="55" t="s">
        <v>1000</v>
      </c>
      <c r="E354" s="55" t="s">
        <v>1144</v>
      </c>
      <c r="F354" s="54">
        <f>+VLOOKUP(C354,'Anexo_GL '!$B$9:$O$1882,4,0)</f>
        <v>46.163359999999997</v>
      </c>
      <c r="G354" s="54"/>
      <c r="H354" s="54">
        <f>+VLOOKUP(C354,'Anexo_GL '!$B$9:$O$1882,5,0)</f>
        <v>2239.0253374999998</v>
      </c>
      <c r="I354" s="54">
        <f>+VLOOKUP(C354,'Anexo_GL '!$B$9:$O$1882,6,0)</f>
        <v>1404.6044699999998</v>
      </c>
      <c r="J354" s="54">
        <f>+VLOOKUP(C354,'Anexo_GL '!$B$9:$O$1882,7,0)</f>
        <v>0</v>
      </c>
      <c r="K354" s="54"/>
      <c r="L354" s="56">
        <f>+VLOOKUP(C354,'Anexo_GL '!$B$9:$O$1882,8,0)</f>
        <v>2.061761393533136</v>
      </c>
      <c r="M354" s="54"/>
      <c r="N354" s="56" t="str">
        <f>+VLOOKUP(C354,'Anexo_GL '!$B$9:$O$1882,9,0)</f>
        <v>Si Cumple</v>
      </c>
      <c r="O354" s="54"/>
      <c r="P354" s="54">
        <f>+VLOOKUP(C354,'Anexo_GL '!$B$9:$O$1882,11,0)</f>
        <v>1266.40707</v>
      </c>
      <c r="Q354" s="54">
        <f>+VLOOKUP(C354,'Anexo_GL '!$B$9:$O$1882,12,0)</f>
        <v>520.97159999999997</v>
      </c>
      <c r="R354" s="54">
        <f>+VLOOKUP(C354,'Anexo_GL '!$B$9:$O$1882,13,0)</f>
        <v>745.43547000000012</v>
      </c>
      <c r="S354" s="54" t="str">
        <f>+VLOOKUP(C354,'Anexo_GL '!$B$9:$O$1882,14,0)</f>
        <v>Si Cumple</v>
      </c>
    </row>
    <row r="355" spans="1:19" x14ac:dyDescent="0.25">
      <c r="A355" s="54" t="s">
        <v>4484</v>
      </c>
      <c r="B355" s="54">
        <v>328</v>
      </c>
      <c r="C355" s="55" t="s">
        <v>1145</v>
      </c>
      <c r="D355" s="55" t="s">
        <v>1000</v>
      </c>
      <c r="E355" s="55" t="s">
        <v>1146</v>
      </c>
      <c r="F355" s="54">
        <f>+VLOOKUP(C355,'Anexo_GL '!$B$9:$O$1882,4,0)</f>
        <v>32805.688589999998</v>
      </c>
      <c r="G355" s="54"/>
      <c r="H355" s="54">
        <f>+VLOOKUP(C355,'Anexo_GL '!$B$9:$O$1882,5,0)</f>
        <v>5986.8541949999999</v>
      </c>
      <c r="I355" s="54">
        <f>+VLOOKUP(C355,'Anexo_GL '!$B$9:$O$1882,6,0)</f>
        <v>4885.2481299999999</v>
      </c>
      <c r="J355" s="54">
        <f>+VLOOKUP(C355,'Anexo_GL '!$B$9:$O$1882,7,0)</f>
        <v>0</v>
      </c>
      <c r="K355" s="54"/>
      <c r="L355" s="56">
        <f>+VLOOKUP(C355,'Anexo_GL '!$B$9:$O$1882,8,0)</f>
        <v>547.96204352860468</v>
      </c>
      <c r="M355" s="54"/>
      <c r="N355" s="56" t="str">
        <f>+VLOOKUP(C355,'Anexo_GL '!$B$9:$O$1882,9,0)</f>
        <v>No Cumple</v>
      </c>
      <c r="O355" s="54"/>
      <c r="P355" s="54">
        <f>+VLOOKUP(C355,'Anexo_GL '!$B$9:$O$1882,11,0)</f>
        <v>5515.8376699999999</v>
      </c>
      <c r="Q355" s="54">
        <f>+VLOOKUP(C355,'Anexo_GL '!$B$9:$O$1882,12,0)</f>
        <v>1377.39039</v>
      </c>
      <c r="R355" s="54">
        <f>+VLOOKUP(C355,'Anexo_GL '!$B$9:$O$1882,13,0)</f>
        <v>4138.4472799999994</v>
      </c>
      <c r="S355" s="54" t="str">
        <f>+VLOOKUP(C355,'Anexo_GL '!$B$9:$O$1882,14,0)</f>
        <v>Si Cumple</v>
      </c>
    </row>
    <row r="356" spans="1:19" x14ac:dyDescent="0.25">
      <c r="A356" s="54" t="s">
        <v>4485</v>
      </c>
      <c r="B356" s="54">
        <v>329</v>
      </c>
      <c r="C356" s="55" t="s">
        <v>1147</v>
      </c>
      <c r="D356" s="55" t="s">
        <v>1000</v>
      </c>
      <c r="E356" s="55" t="s">
        <v>1148</v>
      </c>
      <c r="F356" s="54">
        <f>+VLOOKUP(C356,'Anexo_GL '!$B$9:$O$1882,4,0)</f>
        <v>159.09107</v>
      </c>
      <c r="G356" s="54"/>
      <c r="H356" s="54">
        <f>+VLOOKUP(C356,'Anexo_GL '!$B$9:$O$1882,5,0)</f>
        <v>1092.1590475</v>
      </c>
      <c r="I356" s="54">
        <f>+VLOOKUP(C356,'Anexo_GL '!$B$9:$O$1882,6,0)</f>
        <v>242.01767999999998</v>
      </c>
      <c r="J356" s="54">
        <f>+VLOOKUP(C356,'Anexo_GL '!$B$9:$O$1882,7,0)</f>
        <v>0</v>
      </c>
      <c r="K356" s="54"/>
      <c r="L356" s="56">
        <f>+VLOOKUP(C356,'Anexo_GL '!$B$9:$O$1882,8,0)</f>
        <v>14.566657701015838</v>
      </c>
      <c r="M356" s="54"/>
      <c r="N356" s="56" t="str">
        <f>+VLOOKUP(C356,'Anexo_GL '!$B$9:$O$1882,9,0)</f>
        <v>Si Cumple</v>
      </c>
      <c r="O356" s="54"/>
      <c r="P356" s="54">
        <f>+VLOOKUP(C356,'Anexo_GL '!$B$9:$O$1882,11,0)</f>
        <v>705.1074000000001</v>
      </c>
      <c r="Q356" s="54">
        <f>+VLOOKUP(C356,'Anexo_GL '!$B$9:$O$1882,12,0)</f>
        <v>588.67288000000008</v>
      </c>
      <c r="R356" s="54">
        <f>+VLOOKUP(C356,'Anexo_GL '!$B$9:$O$1882,13,0)</f>
        <v>116.43452000000002</v>
      </c>
      <c r="S356" s="54" t="str">
        <f>+VLOOKUP(C356,'Anexo_GL '!$B$9:$O$1882,14,0)</f>
        <v>Si Cumple</v>
      </c>
    </row>
    <row r="357" spans="1:19" x14ac:dyDescent="0.25">
      <c r="A357" s="54" t="s">
        <v>4486</v>
      </c>
      <c r="B357" s="54">
        <v>330</v>
      </c>
      <c r="C357" s="55" t="s">
        <v>1149</v>
      </c>
      <c r="D357" s="55" t="s">
        <v>1000</v>
      </c>
      <c r="E357" s="55" t="s">
        <v>653</v>
      </c>
      <c r="F357" s="54">
        <f>+VLOOKUP(C357,'Anexo_GL '!$B$9:$O$1882,4,0)</f>
        <v>488.08929000000001</v>
      </c>
      <c r="G357" s="54"/>
      <c r="H357" s="54">
        <f>+VLOOKUP(C357,'Anexo_GL '!$B$9:$O$1882,5,0)</f>
        <v>1231.8816550000001</v>
      </c>
      <c r="I357" s="54">
        <f>+VLOOKUP(C357,'Anexo_GL '!$B$9:$O$1882,6,0)</f>
        <v>240.42098000000001</v>
      </c>
      <c r="J357" s="54">
        <f>+VLOOKUP(C357,'Anexo_GL '!$B$9:$O$1882,7,0)</f>
        <v>0</v>
      </c>
      <c r="K357" s="54"/>
      <c r="L357" s="56">
        <f>+VLOOKUP(C357,'Anexo_GL '!$B$9:$O$1882,8,0)</f>
        <v>39.621443181569255</v>
      </c>
      <c r="M357" s="54"/>
      <c r="N357" s="56" t="str">
        <f>+VLOOKUP(C357,'Anexo_GL '!$B$9:$O$1882,9,0)</f>
        <v>Si Cumple</v>
      </c>
      <c r="O357" s="54"/>
      <c r="P357" s="54">
        <f>+VLOOKUP(C357,'Anexo_GL '!$B$9:$O$1882,11,0)</f>
        <v>517.85573999999997</v>
      </c>
      <c r="Q357" s="54">
        <f>+VLOOKUP(C357,'Anexo_GL '!$B$9:$O$1882,12,0)</f>
        <v>396.23095000000001</v>
      </c>
      <c r="R357" s="54">
        <f>+VLOOKUP(C357,'Anexo_GL '!$B$9:$O$1882,13,0)</f>
        <v>121.62478999999998</v>
      </c>
      <c r="S357" s="54" t="str">
        <f>+VLOOKUP(C357,'Anexo_GL '!$B$9:$O$1882,14,0)</f>
        <v>Si Cumple</v>
      </c>
    </row>
    <row r="358" spans="1:19" x14ac:dyDescent="0.25">
      <c r="A358" s="54" t="s">
        <v>4487</v>
      </c>
      <c r="B358" s="54">
        <v>331</v>
      </c>
      <c r="C358" s="55" t="s">
        <v>1150</v>
      </c>
      <c r="D358" s="55" t="s">
        <v>1000</v>
      </c>
      <c r="E358" s="55" t="s">
        <v>1151</v>
      </c>
      <c r="F358" s="54">
        <f>+VLOOKUP(C358,'Anexo_GL '!$B$9:$O$1882,4,0)</f>
        <v>117.5093</v>
      </c>
      <c r="G358" s="54"/>
      <c r="H358" s="54">
        <f>+VLOOKUP(C358,'Anexo_GL '!$B$9:$O$1882,5,0)</f>
        <v>1541.4463349999999</v>
      </c>
      <c r="I358" s="54">
        <f>+VLOOKUP(C358,'Anexo_GL '!$B$9:$O$1882,6,0)</f>
        <v>726.55256000000008</v>
      </c>
      <c r="J358" s="54">
        <f>+VLOOKUP(C358,'Anexo_GL '!$B$9:$O$1882,7,0)</f>
        <v>0</v>
      </c>
      <c r="K358" s="54"/>
      <c r="L358" s="56">
        <f>+VLOOKUP(C358,'Anexo_GL '!$B$9:$O$1882,8,0)</f>
        <v>7.6233143724721373</v>
      </c>
      <c r="M358" s="54"/>
      <c r="N358" s="56" t="str">
        <f>+VLOOKUP(C358,'Anexo_GL '!$B$9:$O$1882,9,0)</f>
        <v>Si Cumple</v>
      </c>
      <c r="O358" s="54"/>
      <c r="P358" s="54">
        <f>+VLOOKUP(C358,'Anexo_GL '!$B$9:$O$1882,11,0)</f>
        <v>1168.6456699999999</v>
      </c>
      <c r="Q358" s="54">
        <f>+VLOOKUP(C358,'Anexo_GL '!$B$9:$O$1882,12,0)</f>
        <v>846.18264999999997</v>
      </c>
      <c r="R358" s="54">
        <f>+VLOOKUP(C358,'Anexo_GL '!$B$9:$O$1882,13,0)</f>
        <v>322.46301999999991</v>
      </c>
      <c r="S358" s="54" t="str">
        <f>+VLOOKUP(C358,'Anexo_GL '!$B$9:$O$1882,14,0)</f>
        <v>Si Cumple</v>
      </c>
    </row>
    <row r="359" spans="1:19" x14ac:dyDescent="0.25">
      <c r="A359" s="54" t="s">
        <v>4488</v>
      </c>
      <c r="B359" s="54">
        <v>332</v>
      </c>
      <c r="C359" s="55" t="s">
        <v>1152</v>
      </c>
      <c r="D359" s="55" t="s">
        <v>1000</v>
      </c>
      <c r="E359" s="55" t="s">
        <v>1153</v>
      </c>
      <c r="F359" s="54">
        <f>+VLOOKUP(C359,'Anexo_GL '!$B$9:$O$1882,4,0)</f>
        <v>139.94988000000001</v>
      </c>
      <c r="G359" s="54"/>
      <c r="H359" s="54">
        <f>+VLOOKUP(C359,'Anexo_GL '!$B$9:$O$1882,5,0)</f>
        <v>1513.0605875000001</v>
      </c>
      <c r="I359" s="54">
        <f>+VLOOKUP(C359,'Anexo_GL '!$B$9:$O$1882,6,0)</f>
        <v>603.69208000000003</v>
      </c>
      <c r="J359" s="54">
        <f>+VLOOKUP(C359,'Anexo_GL '!$B$9:$O$1882,7,0)</f>
        <v>0</v>
      </c>
      <c r="K359" s="54"/>
      <c r="L359" s="56">
        <f>+VLOOKUP(C359,'Anexo_GL '!$B$9:$O$1882,8,0)</f>
        <v>9.2494564431974524</v>
      </c>
      <c r="M359" s="54"/>
      <c r="N359" s="56" t="str">
        <f>+VLOOKUP(C359,'Anexo_GL '!$B$9:$O$1882,9,0)</f>
        <v>Si Cumple</v>
      </c>
      <c r="O359" s="54"/>
      <c r="P359" s="54">
        <f>+VLOOKUP(C359,'Anexo_GL '!$B$9:$O$1882,11,0)</f>
        <v>771.06468000000007</v>
      </c>
      <c r="Q359" s="54">
        <f>+VLOOKUP(C359,'Anexo_GL '!$B$9:$O$1882,12,0)</f>
        <v>529.25042000000008</v>
      </c>
      <c r="R359" s="54">
        <f>+VLOOKUP(C359,'Anexo_GL '!$B$9:$O$1882,13,0)</f>
        <v>241.81426000000002</v>
      </c>
      <c r="S359" s="54" t="str">
        <f>+VLOOKUP(C359,'Anexo_GL '!$B$9:$O$1882,14,0)</f>
        <v>Si Cumple</v>
      </c>
    </row>
    <row r="360" spans="1:19" x14ac:dyDescent="0.25">
      <c r="A360" s="54" t="s">
        <v>4489</v>
      </c>
      <c r="B360" s="54">
        <v>333</v>
      </c>
      <c r="C360" s="55" t="s">
        <v>1154</v>
      </c>
      <c r="D360" s="55" t="s">
        <v>1000</v>
      </c>
      <c r="E360" s="55" t="s">
        <v>1155</v>
      </c>
      <c r="F360" s="54">
        <f>+VLOOKUP(C360,'Anexo_GL '!$B$9:$O$1882,4,0)</f>
        <v>337.07489000000004</v>
      </c>
      <c r="G360" s="54"/>
      <c r="H360" s="54">
        <f>+VLOOKUP(C360,'Anexo_GL '!$B$9:$O$1882,5,0)</f>
        <v>1145.2599574999997</v>
      </c>
      <c r="I360" s="54">
        <f>+VLOOKUP(C360,'Anexo_GL '!$B$9:$O$1882,6,0)</f>
        <v>478.68258999999995</v>
      </c>
      <c r="J360" s="54">
        <f>+VLOOKUP(C360,'Anexo_GL '!$B$9:$O$1882,7,0)</f>
        <v>0</v>
      </c>
      <c r="K360" s="54"/>
      <c r="L360" s="56">
        <f>+VLOOKUP(C360,'Anexo_GL '!$B$9:$O$1882,8,0)</f>
        <v>29.432172826141972</v>
      </c>
      <c r="M360" s="54"/>
      <c r="N360" s="56" t="str">
        <f>+VLOOKUP(C360,'Anexo_GL '!$B$9:$O$1882,9,0)</f>
        <v>Si Cumple</v>
      </c>
      <c r="O360" s="54"/>
      <c r="P360" s="54">
        <f>+VLOOKUP(C360,'Anexo_GL '!$B$9:$O$1882,11,0)</f>
        <v>711.72932000000003</v>
      </c>
      <c r="Q360" s="54">
        <f>+VLOOKUP(C360,'Anexo_GL '!$B$9:$O$1882,12,0)</f>
        <v>511.43430999999998</v>
      </c>
      <c r="R360" s="54">
        <f>+VLOOKUP(C360,'Anexo_GL '!$B$9:$O$1882,13,0)</f>
        <v>200.29501000000008</v>
      </c>
      <c r="S360" s="54" t="str">
        <f>+VLOOKUP(C360,'Anexo_GL '!$B$9:$O$1882,14,0)</f>
        <v>Si Cumple</v>
      </c>
    </row>
    <row r="361" spans="1:19" x14ac:dyDescent="0.25">
      <c r="A361" s="54" t="s">
        <v>4490</v>
      </c>
      <c r="B361" s="54">
        <v>334</v>
      </c>
      <c r="C361" s="55" t="s">
        <v>1156</v>
      </c>
      <c r="D361" s="55" t="s">
        <v>1000</v>
      </c>
      <c r="E361" s="55" t="s">
        <v>1157</v>
      </c>
      <c r="F361" s="54">
        <f>+VLOOKUP(C361,'Anexo_GL '!$B$9:$O$1882,4,0)</f>
        <v>202.07258000000002</v>
      </c>
      <c r="G361" s="54"/>
      <c r="H361" s="54">
        <f>+VLOOKUP(C361,'Anexo_GL '!$B$9:$O$1882,5,0)</f>
        <v>2285.9602425000003</v>
      </c>
      <c r="I361" s="54">
        <f>+VLOOKUP(C361,'Anexo_GL '!$B$9:$O$1882,6,0)</f>
        <v>1851.42283</v>
      </c>
      <c r="J361" s="54">
        <f>+VLOOKUP(C361,'Anexo_GL '!$B$9:$O$1882,7,0)</f>
        <v>0</v>
      </c>
      <c r="K361" s="54"/>
      <c r="L361" s="56">
        <f>+VLOOKUP(C361,'Anexo_GL '!$B$9:$O$1882,8,0)</f>
        <v>8.8397241668125819</v>
      </c>
      <c r="M361" s="54"/>
      <c r="N361" s="56" t="str">
        <f>+VLOOKUP(C361,'Anexo_GL '!$B$9:$O$1882,9,0)</f>
        <v>Si Cumple</v>
      </c>
      <c r="O361" s="54"/>
      <c r="P361" s="54">
        <f>+VLOOKUP(C361,'Anexo_GL '!$B$9:$O$1882,11,0)</f>
        <v>980.31066999999996</v>
      </c>
      <c r="Q361" s="54">
        <f>+VLOOKUP(C361,'Anexo_GL '!$B$9:$O$1882,12,0)</f>
        <v>502.91520000000003</v>
      </c>
      <c r="R361" s="54">
        <f>+VLOOKUP(C361,'Anexo_GL '!$B$9:$O$1882,13,0)</f>
        <v>477.39546999999993</v>
      </c>
      <c r="S361" s="54" t="str">
        <f>+VLOOKUP(C361,'Anexo_GL '!$B$9:$O$1882,14,0)</f>
        <v>Si Cumple</v>
      </c>
    </row>
    <row r="362" spans="1:19" x14ac:dyDescent="0.25">
      <c r="A362" s="54" t="s">
        <v>4491</v>
      </c>
      <c r="B362" s="54">
        <v>335</v>
      </c>
      <c r="C362" s="55" t="s">
        <v>1158</v>
      </c>
      <c r="D362" s="55" t="s">
        <v>15</v>
      </c>
      <c r="E362" s="55" t="s">
        <v>1159</v>
      </c>
      <c r="F362" s="54">
        <f>+VLOOKUP(C362,'Anexo_GL '!$B$9:$O$1882,4,0)</f>
        <v>78111.184680000006</v>
      </c>
      <c r="G362" s="54"/>
      <c r="H362" s="54">
        <f>+VLOOKUP(C362,'Anexo_GL '!$B$9:$O$1882,5,0)</f>
        <v>181723.10341000004</v>
      </c>
      <c r="I362" s="54">
        <f>+VLOOKUP(C362,'Anexo_GL '!$B$9:$O$1882,6,0)</f>
        <v>10474.579890000001</v>
      </c>
      <c r="J362" s="54">
        <f>+VLOOKUP(C362,'Anexo_GL '!$B$9:$O$1882,7,0)</f>
        <v>0</v>
      </c>
      <c r="K362" s="54"/>
      <c r="L362" s="56">
        <f>+VLOOKUP(C362,'Anexo_GL '!$B$9:$O$1882,8,0)</f>
        <v>42.983629056657215</v>
      </c>
      <c r="M362" s="54"/>
      <c r="N362" s="56" t="str">
        <f>+VLOOKUP(C362,'Anexo_GL '!$B$9:$O$1882,9,0)</f>
        <v>Si Cumple</v>
      </c>
      <c r="O362" s="54"/>
      <c r="P362" s="54">
        <f>+VLOOKUP(C362,'Anexo_GL '!$B$9:$O$1882,11,0)</f>
        <v>160370.52348000003</v>
      </c>
      <c r="Q362" s="54">
        <f>+VLOOKUP(C362,'Anexo_GL '!$B$9:$O$1882,12,0)</f>
        <v>90549.107859999989</v>
      </c>
      <c r="R362" s="54">
        <f>+VLOOKUP(C362,'Anexo_GL '!$B$9:$O$1882,13,0)</f>
        <v>69821.415620000029</v>
      </c>
      <c r="S362" s="54" t="str">
        <f>+VLOOKUP(C362,'Anexo_GL '!$B$9:$O$1882,14,0)</f>
        <v>Si Cumple</v>
      </c>
    </row>
    <row r="363" spans="1:19" x14ac:dyDescent="0.25">
      <c r="A363" s="54" t="s">
        <v>4492</v>
      </c>
      <c r="B363" s="54">
        <v>336</v>
      </c>
      <c r="C363" s="55" t="s">
        <v>1160</v>
      </c>
      <c r="D363" s="55" t="s">
        <v>15</v>
      </c>
      <c r="E363" s="55" t="s">
        <v>1161</v>
      </c>
      <c r="F363" s="54">
        <f>+VLOOKUP(C363,'Anexo_GL '!$B$9:$O$1882,4,0)</f>
        <v>7876.4938199999997</v>
      </c>
      <c r="G363" s="54"/>
      <c r="H363" s="54">
        <f>+VLOOKUP(C363,'Anexo_GL '!$B$9:$O$1882,5,0)</f>
        <v>57992.08423249999</v>
      </c>
      <c r="I363" s="54">
        <f>+VLOOKUP(C363,'Anexo_GL '!$B$9:$O$1882,6,0)</f>
        <v>56796.896329999996</v>
      </c>
      <c r="J363" s="54">
        <f>+VLOOKUP(C363,'Anexo_GL '!$B$9:$O$1882,7,0)</f>
        <v>0</v>
      </c>
      <c r="K363" s="54"/>
      <c r="L363" s="56">
        <f>+VLOOKUP(C363,'Anexo_GL '!$B$9:$O$1882,8,0)</f>
        <v>13.582015415107026</v>
      </c>
      <c r="M363" s="54"/>
      <c r="N363" s="56" t="str">
        <f>+VLOOKUP(C363,'Anexo_GL '!$B$9:$O$1882,9,0)</f>
        <v>Si Cumple</v>
      </c>
      <c r="O363" s="54"/>
      <c r="P363" s="54">
        <f>+VLOOKUP(C363,'Anexo_GL '!$B$9:$O$1882,11,0)</f>
        <v>48937.351109999996</v>
      </c>
      <c r="Q363" s="54">
        <f>+VLOOKUP(C363,'Anexo_GL '!$B$9:$O$1882,12,0)</f>
        <v>19814.812899999997</v>
      </c>
      <c r="R363" s="54">
        <f>+VLOOKUP(C363,'Anexo_GL '!$B$9:$O$1882,13,0)</f>
        <v>29122.538210000002</v>
      </c>
      <c r="S363" s="54" t="str">
        <f>+VLOOKUP(C363,'Anexo_GL '!$B$9:$O$1882,14,0)</f>
        <v>Si Cumple</v>
      </c>
    </row>
    <row r="364" spans="1:19" x14ac:dyDescent="0.25">
      <c r="A364" s="54" t="s">
        <v>4493</v>
      </c>
      <c r="B364" s="54">
        <v>337</v>
      </c>
      <c r="C364" s="55" t="s">
        <v>1162</v>
      </c>
      <c r="D364" s="55" t="s">
        <v>15</v>
      </c>
      <c r="E364" s="55" t="s">
        <v>1163</v>
      </c>
      <c r="F364" s="54">
        <f>+VLOOKUP(C364,'Anexo_GL '!$B$9:$O$1882,4,0)</f>
        <v>20699.648840000002</v>
      </c>
      <c r="G364" s="54"/>
      <c r="H364" s="54">
        <f>+VLOOKUP(C364,'Anexo_GL '!$B$9:$O$1882,5,0)</f>
        <v>82452.352627500004</v>
      </c>
      <c r="I364" s="54">
        <f>+VLOOKUP(C364,'Anexo_GL '!$B$9:$O$1882,6,0)</f>
        <v>65447.873989999993</v>
      </c>
      <c r="J364" s="54">
        <f>+VLOOKUP(C364,'Anexo_GL '!$B$9:$O$1882,7,0)</f>
        <v>0</v>
      </c>
      <c r="K364" s="54"/>
      <c r="L364" s="56">
        <f>+VLOOKUP(C364,'Anexo_GL '!$B$9:$O$1882,8,0)</f>
        <v>25.10498267225444</v>
      </c>
      <c r="M364" s="54"/>
      <c r="N364" s="56" t="str">
        <f>+VLOOKUP(C364,'Anexo_GL '!$B$9:$O$1882,9,0)</f>
        <v>Si Cumple</v>
      </c>
      <c r="O364" s="54"/>
      <c r="P364" s="54">
        <f>+VLOOKUP(C364,'Anexo_GL '!$B$9:$O$1882,11,0)</f>
        <v>70970.617040000012</v>
      </c>
      <c r="Q364" s="54">
        <f>+VLOOKUP(C364,'Anexo_GL '!$B$9:$O$1882,12,0)</f>
        <v>37815.375939999998</v>
      </c>
      <c r="R364" s="54">
        <f>+VLOOKUP(C364,'Anexo_GL '!$B$9:$O$1882,13,0)</f>
        <v>33155.241100000007</v>
      </c>
      <c r="S364" s="54" t="str">
        <f>+VLOOKUP(C364,'Anexo_GL '!$B$9:$O$1882,14,0)</f>
        <v>Si Cumple</v>
      </c>
    </row>
    <row r="365" spans="1:19" x14ac:dyDescent="0.25">
      <c r="A365" s="54" t="s">
        <v>4494</v>
      </c>
      <c r="B365" s="54">
        <v>338</v>
      </c>
      <c r="C365" s="55" t="s">
        <v>1164</v>
      </c>
      <c r="D365" s="55" t="s">
        <v>15</v>
      </c>
      <c r="E365" s="55" t="s">
        <v>1165</v>
      </c>
      <c r="F365" s="54">
        <f>+VLOOKUP(C365,'Anexo_GL '!$B$9:$O$1882,4,0)</f>
        <v>33105.105329999991</v>
      </c>
      <c r="G365" s="54"/>
      <c r="H365" s="54">
        <f>+VLOOKUP(C365,'Anexo_GL '!$B$9:$O$1882,5,0)</f>
        <v>186802.49231249999</v>
      </c>
      <c r="I365" s="54">
        <f>+VLOOKUP(C365,'Anexo_GL '!$B$9:$O$1882,6,0)</f>
        <v>181164.1684</v>
      </c>
      <c r="J365" s="54">
        <f>+VLOOKUP(C365,'Anexo_GL '!$B$9:$O$1882,7,0)</f>
        <v>0</v>
      </c>
      <c r="K365" s="54"/>
      <c r="L365" s="56">
        <f>+VLOOKUP(C365,'Anexo_GL '!$B$9:$O$1882,8,0)</f>
        <v>17.721982678164057</v>
      </c>
      <c r="M365" s="54"/>
      <c r="N365" s="56" t="str">
        <f>+VLOOKUP(C365,'Anexo_GL '!$B$9:$O$1882,9,0)</f>
        <v>Si Cumple</v>
      </c>
      <c r="O365" s="54"/>
      <c r="P365" s="54">
        <f>+VLOOKUP(C365,'Anexo_GL '!$B$9:$O$1882,11,0)</f>
        <v>170823.96491000001</v>
      </c>
      <c r="Q365" s="54">
        <f>+VLOOKUP(C365,'Anexo_GL '!$B$9:$O$1882,12,0)</f>
        <v>54860.068729999992</v>
      </c>
      <c r="R365" s="54">
        <f>+VLOOKUP(C365,'Anexo_GL '!$B$9:$O$1882,13,0)</f>
        <v>115963.89618000001</v>
      </c>
      <c r="S365" s="54" t="str">
        <f>+VLOOKUP(C365,'Anexo_GL '!$B$9:$O$1882,14,0)</f>
        <v>Si Cumple</v>
      </c>
    </row>
    <row r="366" spans="1:19" x14ac:dyDescent="0.25">
      <c r="A366" s="54" t="s">
        <v>4495</v>
      </c>
      <c r="B366" s="54">
        <v>339</v>
      </c>
      <c r="C366" s="55" t="s">
        <v>1166</v>
      </c>
      <c r="D366" s="55" t="s">
        <v>15</v>
      </c>
      <c r="E366" s="55" t="s">
        <v>1167</v>
      </c>
      <c r="F366" s="54">
        <f>+VLOOKUP(C366,'Anexo_GL '!$B$9:$O$1882,4,0)</f>
        <v>940.03501000000006</v>
      </c>
      <c r="G366" s="54"/>
      <c r="H366" s="54">
        <f>+VLOOKUP(C366,'Anexo_GL '!$B$9:$O$1882,5,0)</f>
        <v>17488.960877500002</v>
      </c>
      <c r="I366" s="54">
        <f>+VLOOKUP(C366,'Anexo_GL '!$B$9:$O$1882,6,0)</f>
        <v>18713.980370000001</v>
      </c>
      <c r="J366" s="54">
        <f>+VLOOKUP(C366,'Anexo_GL '!$B$9:$O$1882,7,0)</f>
        <v>0</v>
      </c>
      <c r="K366" s="54"/>
      <c r="L366" s="56">
        <f>+VLOOKUP(C366,'Anexo_GL '!$B$9:$O$1882,8,0)</f>
        <v>5.0231697982699126</v>
      </c>
      <c r="M366" s="54"/>
      <c r="N366" s="56" t="str">
        <f>+VLOOKUP(C366,'Anexo_GL '!$B$9:$O$1882,9,0)</f>
        <v>Si Cumple</v>
      </c>
      <c r="O366" s="54"/>
      <c r="P366" s="54">
        <f>+VLOOKUP(C366,'Anexo_GL '!$B$9:$O$1882,11,0)</f>
        <v>15589.860369999999</v>
      </c>
      <c r="Q366" s="54">
        <f>+VLOOKUP(C366,'Anexo_GL '!$B$9:$O$1882,12,0)</f>
        <v>3916.3099299999999</v>
      </c>
      <c r="R366" s="54">
        <f>+VLOOKUP(C366,'Anexo_GL '!$B$9:$O$1882,13,0)</f>
        <v>11673.550439999999</v>
      </c>
      <c r="S366" s="54" t="str">
        <f>+VLOOKUP(C366,'Anexo_GL '!$B$9:$O$1882,14,0)</f>
        <v>Si Cumple</v>
      </c>
    </row>
    <row r="367" spans="1:19" x14ac:dyDescent="0.25">
      <c r="A367" s="54" t="s">
        <v>4496</v>
      </c>
      <c r="B367" s="54">
        <v>340</v>
      </c>
      <c r="C367" s="55" t="s">
        <v>1168</v>
      </c>
      <c r="D367" s="55" t="s">
        <v>15</v>
      </c>
      <c r="E367" s="55" t="s">
        <v>1169</v>
      </c>
      <c r="F367" s="54">
        <f>+VLOOKUP(C367,'Anexo_GL '!$B$9:$O$1882,4,0)</f>
        <v>481.09917999999993</v>
      </c>
      <c r="G367" s="54"/>
      <c r="H367" s="54">
        <f>+VLOOKUP(C367,'Anexo_GL '!$B$9:$O$1882,5,0)</f>
        <v>6252.4245099999989</v>
      </c>
      <c r="I367" s="54">
        <f>+VLOOKUP(C367,'Anexo_GL '!$B$9:$O$1882,6,0)</f>
        <v>6449.7658100000008</v>
      </c>
      <c r="J367" s="54">
        <f>+VLOOKUP(C367,'Anexo_GL '!$B$9:$O$1882,7,0)</f>
        <v>0</v>
      </c>
      <c r="K367" s="54"/>
      <c r="L367" s="56">
        <f>+VLOOKUP(C367,'Anexo_GL '!$B$9:$O$1882,8,0)</f>
        <v>7.4591728470835728</v>
      </c>
      <c r="M367" s="54"/>
      <c r="N367" s="56" t="str">
        <f>+VLOOKUP(C367,'Anexo_GL '!$B$9:$O$1882,9,0)</f>
        <v>Si Cumple</v>
      </c>
      <c r="O367" s="54"/>
      <c r="P367" s="54">
        <f>+VLOOKUP(C367,'Anexo_GL '!$B$9:$O$1882,11,0)</f>
        <v>5260.5772200000001</v>
      </c>
      <c r="Q367" s="54">
        <f>+VLOOKUP(C367,'Anexo_GL '!$B$9:$O$1882,12,0)</f>
        <v>2009.6430799999998</v>
      </c>
      <c r="R367" s="54">
        <f>+VLOOKUP(C367,'Anexo_GL '!$B$9:$O$1882,13,0)</f>
        <v>3250.9341399999998</v>
      </c>
      <c r="S367" s="54" t="str">
        <f>+VLOOKUP(C367,'Anexo_GL '!$B$9:$O$1882,14,0)</f>
        <v>Si Cumple</v>
      </c>
    </row>
    <row r="368" spans="1:19" x14ac:dyDescent="0.25">
      <c r="A368" s="54" t="s">
        <v>4497</v>
      </c>
      <c r="B368" s="54">
        <v>341</v>
      </c>
      <c r="C368" s="55" t="s">
        <v>1170</v>
      </c>
      <c r="D368" s="55" t="s">
        <v>15</v>
      </c>
      <c r="E368" s="55" t="s">
        <v>1171</v>
      </c>
      <c r="F368" s="54">
        <f>+VLOOKUP(C368,'Anexo_GL '!$B$9:$O$1882,4,0)</f>
        <v>3748.6364400000002</v>
      </c>
      <c r="G368" s="54"/>
      <c r="H368" s="54">
        <f>+VLOOKUP(C368,'Anexo_GL '!$B$9:$O$1882,5,0)</f>
        <v>39967.621347499997</v>
      </c>
      <c r="I368" s="54">
        <f>+VLOOKUP(C368,'Anexo_GL '!$B$9:$O$1882,6,0)</f>
        <v>36403.923569999999</v>
      </c>
      <c r="J368" s="54">
        <f>+VLOOKUP(C368,'Anexo_GL '!$B$9:$O$1882,7,0)</f>
        <v>0</v>
      </c>
      <c r="K368" s="54"/>
      <c r="L368" s="56">
        <f>+VLOOKUP(C368,'Anexo_GL '!$B$9:$O$1882,8,0)</f>
        <v>9.3791832328657723</v>
      </c>
      <c r="M368" s="54"/>
      <c r="N368" s="56" t="str">
        <f>+VLOOKUP(C368,'Anexo_GL '!$B$9:$O$1882,9,0)</f>
        <v>Si Cumple</v>
      </c>
      <c r="O368" s="54"/>
      <c r="P368" s="54">
        <f>+VLOOKUP(C368,'Anexo_GL '!$B$9:$O$1882,11,0)</f>
        <v>32176.146000000001</v>
      </c>
      <c r="Q368" s="54">
        <f>+VLOOKUP(C368,'Anexo_GL '!$B$9:$O$1882,12,0)</f>
        <v>15082.184389999999</v>
      </c>
      <c r="R368" s="54">
        <f>+VLOOKUP(C368,'Anexo_GL '!$B$9:$O$1882,13,0)</f>
        <v>17093.961609999998</v>
      </c>
      <c r="S368" s="54" t="str">
        <f>+VLOOKUP(C368,'Anexo_GL '!$B$9:$O$1882,14,0)</f>
        <v>Si Cumple</v>
      </c>
    </row>
    <row r="369" spans="1:19" x14ac:dyDescent="0.25">
      <c r="A369" s="54" t="s">
        <v>4498</v>
      </c>
      <c r="B369" s="54">
        <v>342</v>
      </c>
      <c r="C369" s="55" t="s">
        <v>1172</v>
      </c>
      <c r="D369" s="55" t="s">
        <v>15</v>
      </c>
      <c r="E369" s="55" t="s">
        <v>1173</v>
      </c>
      <c r="F369" s="54">
        <f>+VLOOKUP(C369,'Anexo_GL '!$B$9:$O$1882,4,0)</f>
        <v>31939.99566</v>
      </c>
      <c r="G369" s="54"/>
      <c r="H369" s="54">
        <f>+VLOOKUP(C369,'Anexo_GL '!$B$9:$O$1882,5,0)</f>
        <v>66523.117234999998</v>
      </c>
      <c r="I369" s="54">
        <f>+VLOOKUP(C369,'Anexo_GL '!$B$9:$O$1882,6,0)</f>
        <v>85539.681089999998</v>
      </c>
      <c r="J369" s="54">
        <f>+VLOOKUP(C369,'Anexo_GL '!$B$9:$O$1882,7,0)</f>
        <v>0</v>
      </c>
      <c r="K369" s="54"/>
      <c r="L369" s="56">
        <f>+VLOOKUP(C369,'Anexo_GL '!$B$9:$O$1882,8,0)</f>
        <v>37.339390623159495</v>
      </c>
      <c r="M369" s="54"/>
      <c r="N369" s="56" t="str">
        <f>+VLOOKUP(C369,'Anexo_GL '!$B$9:$O$1882,9,0)</f>
        <v>Si Cumple</v>
      </c>
      <c r="O369" s="54"/>
      <c r="P369" s="54">
        <f>+VLOOKUP(C369,'Anexo_GL '!$B$9:$O$1882,11,0)</f>
        <v>26991.302000000003</v>
      </c>
      <c r="Q369" s="54">
        <f>+VLOOKUP(C369,'Anexo_GL '!$B$9:$O$1882,12,0)</f>
        <v>18795.844759999996</v>
      </c>
      <c r="R369" s="54">
        <f>+VLOOKUP(C369,'Anexo_GL '!$B$9:$O$1882,13,0)</f>
        <v>8195.4572400000052</v>
      </c>
      <c r="S369" s="54" t="str">
        <f>+VLOOKUP(C369,'Anexo_GL '!$B$9:$O$1882,14,0)</f>
        <v>Si Cumple</v>
      </c>
    </row>
    <row r="370" spans="1:19" x14ac:dyDescent="0.25">
      <c r="A370" s="54" t="s">
        <v>4499</v>
      </c>
      <c r="B370" s="54">
        <v>343</v>
      </c>
      <c r="C370" s="55" t="s">
        <v>1174</v>
      </c>
      <c r="D370" s="55" t="s">
        <v>15</v>
      </c>
      <c r="E370" s="55" t="s">
        <v>1175</v>
      </c>
      <c r="F370" s="54">
        <f>+VLOOKUP(C370,'Anexo_GL '!$B$9:$O$1882,4,0)</f>
        <v>16547.94586</v>
      </c>
      <c r="G370" s="54"/>
      <c r="H370" s="54">
        <f>+VLOOKUP(C370,'Anexo_GL '!$B$9:$O$1882,5,0)</f>
        <v>47080.477415000008</v>
      </c>
      <c r="I370" s="54">
        <f>+VLOOKUP(C370,'Anexo_GL '!$B$9:$O$1882,6,0)</f>
        <v>48628.525099999999</v>
      </c>
      <c r="J370" s="54">
        <f>+VLOOKUP(C370,'Anexo_GL '!$B$9:$O$1882,7,0)</f>
        <v>0</v>
      </c>
      <c r="K370" s="54"/>
      <c r="L370" s="56">
        <f>+VLOOKUP(C370,'Anexo_GL '!$B$9:$O$1882,8,0)</f>
        <v>34.02929828936967</v>
      </c>
      <c r="M370" s="54"/>
      <c r="N370" s="56" t="str">
        <f>+VLOOKUP(C370,'Anexo_GL '!$B$9:$O$1882,9,0)</f>
        <v>Si Cumple</v>
      </c>
      <c r="O370" s="54"/>
      <c r="P370" s="54">
        <f>+VLOOKUP(C370,'Anexo_GL '!$B$9:$O$1882,11,0)</f>
        <v>40030.994959999996</v>
      </c>
      <c r="Q370" s="54">
        <f>+VLOOKUP(C370,'Anexo_GL '!$B$9:$O$1882,12,0)</f>
        <v>14796.849400000001</v>
      </c>
      <c r="R370" s="54">
        <f>+VLOOKUP(C370,'Anexo_GL '!$B$9:$O$1882,13,0)</f>
        <v>25234.145559999994</v>
      </c>
      <c r="S370" s="54" t="str">
        <f>+VLOOKUP(C370,'Anexo_GL '!$B$9:$O$1882,14,0)</f>
        <v>Si Cumple</v>
      </c>
    </row>
    <row r="371" spans="1:19" x14ac:dyDescent="0.25">
      <c r="A371" s="54" t="s">
        <v>4500</v>
      </c>
      <c r="B371" s="54">
        <v>344</v>
      </c>
      <c r="C371" s="55" t="s">
        <v>1176</v>
      </c>
      <c r="D371" s="55" t="s">
        <v>15</v>
      </c>
      <c r="E371" s="55" t="s">
        <v>1177</v>
      </c>
      <c r="F371" s="54">
        <f>+VLOOKUP(C371,'Anexo_GL '!$B$9:$O$1882,4,0)</f>
        <v>6534.0429599999998</v>
      </c>
      <c r="G371" s="54"/>
      <c r="H371" s="54">
        <f>+VLOOKUP(C371,'Anexo_GL '!$B$9:$O$1882,5,0)</f>
        <v>38326.918594999996</v>
      </c>
      <c r="I371" s="54">
        <f>+VLOOKUP(C371,'Anexo_GL '!$B$9:$O$1882,6,0)</f>
        <v>32491.15293</v>
      </c>
      <c r="J371" s="54">
        <f>+VLOOKUP(C371,'Anexo_GL '!$B$9:$O$1882,7,0)</f>
        <v>0</v>
      </c>
      <c r="K371" s="54"/>
      <c r="L371" s="56">
        <f>+VLOOKUP(C371,'Anexo_GL '!$B$9:$O$1882,8,0)</f>
        <v>17.048182320747301</v>
      </c>
      <c r="M371" s="54"/>
      <c r="N371" s="56" t="str">
        <f>+VLOOKUP(C371,'Anexo_GL '!$B$9:$O$1882,9,0)</f>
        <v>Si Cumple</v>
      </c>
      <c r="O371" s="54"/>
      <c r="P371" s="54">
        <f>+VLOOKUP(C371,'Anexo_GL '!$B$9:$O$1882,11,0)</f>
        <v>33378.422740000002</v>
      </c>
      <c r="Q371" s="54">
        <f>+VLOOKUP(C371,'Anexo_GL '!$B$9:$O$1882,12,0)</f>
        <v>15801.653559999999</v>
      </c>
      <c r="R371" s="54">
        <f>+VLOOKUP(C371,'Anexo_GL '!$B$9:$O$1882,13,0)</f>
        <v>17576.769180000003</v>
      </c>
      <c r="S371" s="54" t="str">
        <f>+VLOOKUP(C371,'Anexo_GL '!$B$9:$O$1882,14,0)</f>
        <v>Si Cumple</v>
      </c>
    </row>
    <row r="372" spans="1:19" x14ac:dyDescent="0.25">
      <c r="A372" s="54" t="s">
        <v>4501</v>
      </c>
      <c r="B372" s="54">
        <v>345</v>
      </c>
      <c r="C372" s="55" t="s">
        <v>1178</v>
      </c>
      <c r="D372" s="55" t="s">
        <v>15</v>
      </c>
      <c r="E372" s="55" t="s">
        <v>1179</v>
      </c>
      <c r="F372" s="54">
        <f>+VLOOKUP(C372,'Anexo_GL '!$B$9:$O$1882,4,0)</f>
        <v>976.53305999999998</v>
      </c>
      <c r="G372" s="54"/>
      <c r="H372" s="54">
        <f>+VLOOKUP(C372,'Anexo_GL '!$B$9:$O$1882,5,0)</f>
        <v>10467.304465000001</v>
      </c>
      <c r="I372" s="54">
        <f>+VLOOKUP(C372,'Anexo_GL '!$B$9:$O$1882,6,0)</f>
        <v>12142.61339</v>
      </c>
      <c r="J372" s="54">
        <f>+VLOOKUP(C372,'Anexo_GL '!$B$9:$O$1882,7,0)</f>
        <v>0</v>
      </c>
      <c r="K372" s="54"/>
      <c r="L372" s="56">
        <f>+VLOOKUP(C372,'Anexo_GL '!$B$9:$O$1882,8,0)</f>
        <v>8.0421984019043204</v>
      </c>
      <c r="M372" s="54"/>
      <c r="N372" s="56" t="str">
        <f>+VLOOKUP(C372,'Anexo_GL '!$B$9:$O$1882,9,0)</f>
        <v>Si Cumple</v>
      </c>
      <c r="O372" s="54"/>
      <c r="P372" s="54">
        <f>+VLOOKUP(C372,'Anexo_GL '!$B$9:$O$1882,11,0)</f>
        <v>9260.3031999999985</v>
      </c>
      <c r="Q372" s="54">
        <f>+VLOOKUP(C372,'Anexo_GL '!$B$9:$O$1882,12,0)</f>
        <v>2703.9777200000003</v>
      </c>
      <c r="R372" s="54">
        <f>+VLOOKUP(C372,'Anexo_GL '!$B$9:$O$1882,13,0)</f>
        <v>6556.3254799999986</v>
      </c>
      <c r="S372" s="54" t="str">
        <f>+VLOOKUP(C372,'Anexo_GL '!$B$9:$O$1882,14,0)</f>
        <v>Si Cumple</v>
      </c>
    </row>
    <row r="373" spans="1:19" x14ac:dyDescent="0.25">
      <c r="A373" s="54" t="s">
        <v>4502</v>
      </c>
      <c r="B373" s="54">
        <v>346</v>
      </c>
      <c r="C373" s="55" t="s">
        <v>1180</v>
      </c>
      <c r="D373" s="55" t="s">
        <v>15</v>
      </c>
      <c r="E373" s="55" t="s">
        <v>1181</v>
      </c>
      <c r="F373" s="54">
        <f>+VLOOKUP(C373,'Anexo_GL '!$B$9:$O$1882,4,0)</f>
        <v>25004.792020000004</v>
      </c>
      <c r="G373" s="54"/>
      <c r="H373" s="54">
        <f>+VLOOKUP(C373,'Anexo_GL '!$B$9:$O$1882,5,0)</f>
        <v>83868.86940499999</v>
      </c>
      <c r="I373" s="54">
        <f>+VLOOKUP(C373,'Anexo_GL '!$B$9:$O$1882,6,0)</f>
        <v>80266.753789999988</v>
      </c>
      <c r="J373" s="54">
        <f>+VLOOKUP(C373,'Anexo_GL '!$B$9:$O$1882,7,0)</f>
        <v>0</v>
      </c>
      <c r="K373" s="54"/>
      <c r="L373" s="56">
        <f>+VLOOKUP(C373,'Anexo_GL '!$B$9:$O$1882,8,0)</f>
        <v>29.814151779312407</v>
      </c>
      <c r="M373" s="54"/>
      <c r="N373" s="56" t="str">
        <f>+VLOOKUP(C373,'Anexo_GL '!$B$9:$O$1882,9,0)</f>
        <v>Si Cumple</v>
      </c>
      <c r="O373" s="54"/>
      <c r="P373" s="54">
        <f>+VLOOKUP(C373,'Anexo_GL '!$B$9:$O$1882,11,0)</f>
        <v>69796.731050000017</v>
      </c>
      <c r="Q373" s="54">
        <f>+VLOOKUP(C373,'Anexo_GL '!$B$9:$O$1882,12,0)</f>
        <v>22930.956439999998</v>
      </c>
      <c r="R373" s="54">
        <f>+VLOOKUP(C373,'Anexo_GL '!$B$9:$O$1882,13,0)</f>
        <v>46865.774610000015</v>
      </c>
      <c r="S373" s="54" t="str">
        <f>+VLOOKUP(C373,'Anexo_GL '!$B$9:$O$1882,14,0)</f>
        <v>Si Cumple</v>
      </c>
    </row>
    <row r="374" spans="1:19" x14ac:dyDescent="0.25">
      <c r="A374" s="54" t="s">
        <v>4503</v>
      </c>
      <c r="B374" s="54">
        <v>347</v>
      </c>
      <c r="C374" s="55" t="s">
        <v>1182</v>
      </c>
      <c r="D374" s="55" t="s">
        <v>15</v>
      </c>
      <c r="E374" s="55" t="s">
        <v>1183</v>
      </c>
      <c r="F374" s="54">
        <f>+VLOOKUP(C374,'Anexo_GL '!$B$9:$O$1882,4,0)</f>
        <v>172.64568</v>
      </c>
      <c r="G374" s="54"/>
      <c r="H374" s="54">
        <f>+VLOOKUP(C374,'Anexo_GL '!$B$9:$O$1882,5,0)</f>
        <v>1976.0020500000003</v>
      </c>
      <c r="I374" s="54">
        <f>+VLOOKUP(C374,'Anexo_GL '!$B$9:$O$1882,6,0)</f>
        <v>1486.5599</v>
      </c>
      <c r="J374" s="54">
        <f>+VLOOKUP(C374,'Anexo_GL '!$B$9:$O$1882,7,0)</f>
        <v>0</v>
      </c>
      <c r="K374" s="54"/>
      <c r="L374" s="56">
        <f>+VLOOKUP(C374,'Anexo_GL '!$B$9:$O$1882,8,0)</f>
        <v>8.7371204903355224</v>
      </c>
      <c r="M374" s="54"/>
      <c r="N374" s="56" t="str">
        <f>+VLOOKUP(C374,'Anexo_GL '!$B$9:$O$1882,9,0)</f>
        <v>Si Cumple</v>
      </c>
      <c r="O374" s="54"/>
      <c r="P374" s="54">
        <f>+VLOOKUP(C374,'Anexo_GL '!$B$9:$O$1882,11,0)</f>
        <v>1495.8036400000001</v>
      </c>
      <c r="Q374" s="54">
        <f>+VLOOKUP(C374,'Anexo_GL '!$B$9:$O$1882,12,0)</f>
        <v>681.28162999999984</v>
      </c>
      <c r="R374" s="54">
        <f>+VLOOKUP(C374,'Anexo_GL '!$B$9:$O$1882,13,0)</f>
        <v>814.52201000000025</v>
      </c>
      <c r="S374" s="54" t="str">
        <f>+VLOOKUP(C374,'Anexo_GL '!$B$9:$O$1882,14,0)</f>
        <v>Si Cumple</v>
      </c>
    </row>
    <row r="375" spans="1:19" x14ac:dyDescent="0.25">
      <c r="A375" s="54" t="s">
        <v>4504</v>
      </c>
      <c r="B375" s="54">
        <v>348</v>
      </c>
      <c r="C375" s="55" t="s">
        <v>1184</v>
      </c>
      <c r="D375" s="55" t="s">
        <v>15</v>
      </c>
      <c r="E375" s="55" t="s">
        <v>1185</v>
      </c>
      <c r="F375" s="54">
        <f>+VLOOKUP(C375,'Anexo_GL '!$B$9:$O$1882,4,0)</f>
        <v>49.104050000000001</v>
      </c>
      <c r="G375" s="54"/>
      <c r="H375" s="54">
        <f>+VLOOKUP(C375,'Anexo_GL '!$B$9:$O$1882,5,0)</f>
        <v>2752.2782174999998</v>
      </c>
      <c r="I375" s="54">
        <f>+VLOOKUP(C375,'Anexo_GL '!$B$9:$O$1882,6,0)</f>
        <v>1583.8143900000002</v>
      </c>
      <c r="J375" s="54">
        <f>+VLOOKUP(C375,'Anexo_GL '!$B$9:$O$1882,7,0)</f>
        <v>0</v>
      </c>
      <c r="K375" s="54"/>
      <c r="L375" s="56">
        <f>+VLOOKUP(C375,'Anexo_GL '!$B$9:$O$1882,8,0)</f>
        <v>1.7841237738168456</v>
      </c>
      <c r="M375" s="54"/>
      <c r="N375" s="56" t="str">
        <f>+VLOOKUP(C375,'Anexo_GL '!$B$9:$O$1882,9,0)</f>
        <v>Si Cumple</v>
      </c>
      <c r="O375" s="54"/>
      <c r="P375" s="54">
        <f>+VLOOKUP(C375,'Anexo_GL '!$B$9:$O$1882,11,0)</f>
        <v>1572.38327</v>
      </c>
      <c r="Q375" s="54">
        <f>+VLOOKUP(C375,'Anexo_GL '!$B$9:$O$1882,12,0)</f>
        <v>749.69682000000012</v>
      </c>
      <c r="R375" s="54">
        <f>+VLOOKUP(C375,'Anexo_GL '!$B$9:$O$1882,13,0)</f>
        <v>822.68644999999992</v>
      </c>
      <c r="S375" s="54" t="str">
        <f>+VLOOKUP(C375,'Anexo_GL '!$B$9:$O$1882,14,0)</f>
        <v>Si Cumple</v>
      </c>
    </row>
    <row r="376" spans="1:19" x14ac:dyDescent="0.25">
      <c r="A376" s="54" t="s">
        <v>4505</v>
      </c>
      <c r="B376" s="54">
        <v>349</v>
      </c>
      <c r="C376" s="55" t="s">
        <v>1186</v>
      </c>
      <c r="D376" s="55" t="s">
        <v>15</v>
      </c>
      <c r="E376" s="55" t="s">
        <v>1187</v>
      </c>
      <c r="F376" s="54">
        <f>+VLOOKUP(C376,'Anexo_GL '!$B$9:$O$1882,4,0)</f>
        <v>534.44226000000003</v>
      </c>
      <c r="G376" s="54"/>
      <c r="H376" s="54">
        <f>+VLOOKUP(C376,'Anexo_GL '!$B$9:$O$1882,5,0)</f>
        <v>10923.411717499999</v>
      </c>
      <c r="I376" s="54">
        <f>+VLOOKUP(C376,'Anexo_GL '!$B$9:$O$1882,6,0)</f>
        <v>14049.95638</v>
      </c>
      <c r="J376" s="54">
        <f>+VLOOKUP(C376,'Anexo_GL '!$B$9:$O$1882,7,0)</f>
        <v>0</v>
      </c>
      <c r="K376" s="54"/>
      <c r="L376" s="56">
        <f>+VLOOKUP(C376,'Anexo_GL '!$B$9:$O$1882,8,0)</f>
        <v>3.8038713113784062</v>
      </c>
      <c r="M376" s="54"/>
      <c r="N376" s="56" t="str">
        <f>+VLOOKUP(C376,'Anexo_GL '!$B$9:$O$1882,9,0)</f>
        <v>Si Cumple</v>
      </c>
      <c r="O376" s="54"/>
      <c r="P376" s="54">
        <f>+VLOOKUP(C376,'Anexo_GL '!$B$9:$O$1882,11,0)</f>
        <v>9691.4072800000013</v>
      </c>
      <c r="Q376" s="54">
        <f>+VLOOKUP(C376,'Anexo_GL '!$B$9:$O$1882,12,0)</f>
        <v>2160.8121700000002</v>
      </c>
      <c r="R376" s="54">
        <f>+VLOOKUP(C376,'Anexo_GL '!$B$9:$O$1882,13,0)</f>
        <v>7530.5951100000011</v>
      </c>
      <c r="S376" s="54" t="str">
        <f>+VLOOKUP(C376,'Anexo_GL '!$B$9:$O$1882,14,0)</f>
        <v>Si Cumple</v>
      </c>
    </row>
    <row r="377" spans="1:19" x14ac:dyDescent="0.25">
      <c r="A377" s="54" t="s">
        <v>4506</v>
      </c>
      <c r="B377" s="54">
        <v>350</v>
      </c>
      <c r="C377" s="55" t="s">
        <v>1188</v>
      </c>
      <c r="D377" s="55" t="s">
        <v>15</v>
      </c>
      <c r="E377" s="55" t="s">
        <v>1189</v>
      </c>
      <c r="F377" s="54">
        <f>+VLOOKUP(C377,'Anexo_GL '!$B$9:$O$1882,4,0)</f>
        <v>310.91018000000003</v>
      </c>
      <c r="G377" s="54"/>
      <c r="H377" s="54">
        <f>+VLOOKUP(C377,'Anexo_GL '!$B$9:$O$1882,5,0)</f>
        <v>5268.9420075000007</v>
      </c>
      <c r="I377" s="54">
        <f>+VLOOKUP(C377,'Anexo_GL '!$B$9:$O$1882,6,0)</f>
        <v>3898.47856</v>
      </c>
      <c r="J377" s="54">
        <f>+VLOOKUP(C377,'Anexo_GL '!$B$9:$O$1882,7,0)</f>
        <v>0</v>
      </c>
      <c r="K377" s="54"/>
      <c r="L377" s="56">
        <f>+VLOOKUP(C377,'Anexo_GL '!$B$9:$O$1882,8,0)</f>
        <v>5.9008085410209379</v>
      </c>
      <c r="M377" s="54"/>
      <c r="N377" s="56" t="str">
        <f>+VLOOKUP(C377,'Anexo_GL '!$B$9:$O$1882,9,0)</f>
        <v>Si Cumple</v>
      </c>
      <c r="O377" s="54"/>
      <c r="P377" s="54">
        <f>+VLOOKUP(C377,'Anexo_GL '!$B$9:$O$1882,11,0)</f>
        <v>4448.2089299999998</v>
      </c>
      <c r="Q377" s="54">
        <f>+VLOOKUP(C377,'Anexo_GL '!$B$9:$O$1882,12,0)</f>
        <v>2272.7287799999999</v>
      </c>
      <c r="R377" s="54">
        <f>+VLOOKUP(C377,'Anexo_GL '!$B$9:$O$1882,13,0)</f>
        <v>2175.4801499999999</v>
      </c>
      <c r="S377" s="54" t="str">
        <f>+VLOOKUP(C377,'Anexo_GL '!$B$9:$O$1882,14,0)</f>
        <v>Si Cumple</v>
      </c>
    </row>
    <row r="378" spans="1:19" x14ac:dyDescent="0.25">
      <c r="A378" s="54" t="s">
        <v>4507</v>
      </c>
      <c r="B378" s="54">
        <v>351</v>
      </c>
      <c r="C378" s="55" t="s">
        <v>1190</v>
      </c>
      <c r="D378" s="55" t="s">
        <v>15</v>
      </c>
      <c r="E378" s="55" t="s">
        <v>1191</v>
      </c>
      <c r="F378" s="54">
        <f>+VLOOKUP(C378,'Anexo_GL '!$B$9:$O$1882,4,0)</f>
        <v>2109.6805599999998</v>
      </c>
      <c r="G378" s="54"/>
      <c r="H378" s="54">
        <f>+VLOOKUP(C378,'Anexo_GL '!$B$9:$O$1882,5,0)</f>
        <v>29617.918282499999</v>
      </c>
      <c r="I378" s="54">
        <f>+VLOOKUP(C378,'Anexo_GL '!$B$9:$O$1882,6,0)</f>
        <v>21053.726210000001</v>
      </c>
      <c r="J378" s="54">
        <f>+VLOOKUP(C378,'Anexo_GL '!$B$9:$O$1882,7,0)</f>
        <v>0</v>
      </c>
      <c r="K378" s="54"/>
      <c r="L378" s="56">
        <f>+VLOOKUP(C378,'Anexo_GL '!$B$9:$O$1882,8,0)</f>
        <v>7.1229873074723224</v>
      </c>
      <c r="M378" s="54"/>
      <c r="N378" s="56" t="str">
        <f>+VLOOKUP(C378,'Anexo_GL '!$B$9:$O$1882,9,0)</f>
        <v>Si Cumple</v>
      </c>
      <c r="O378" s="54"/>
      <c r="P378" s="54">
        <f>+VLOOKUP(C378,'Anexo_GL '!$B$9:$O$1882,11,0)</f>
        <v>25710.352730000006</v>
      </c>
      <c r="Q378" s="54">
        <f>+VLOOKUP(C378,'Anexo_GL '!$B$9:$O$1882,12,0)</f>
        <v>12923.23105</v>
      </c>
      <c r="R378" s="54">
        <f>+VLOOKUP(C378,'Anexo_GL '!$B$9:$O$1882,13,0)</f>
        <v>12787.121680000004</v>
      </c>
      <c r="S378" s="54" t="str">
        <f>+VLOOKUP(C378,'Anexo_GL '!$B$9:$O$1882,14,0)</f>
        <v>Si Cumple</v>
      </c>
    </row>
    <row r="379" spans="1:19" x14ac:dyDescent="0.25">
      <c r="A379" s="54" t="s">
        <v>4508</v>
      </c>
      <c r="B379" s="54">
        <v>352</v>
      </c>
      <c r="C379" s="55" t="s">
        <v>1192</v>
      </c>
      <c r="D379" s="55" t="s">
        <v>15</v>
      </c>
      <c r="E379" s="55" t="s">
        <v>1193</v>
      </c>
      <c r="F379" s="54">
        <f>+VLOOKUP(C379,'Anexo_GL '!$B$9:$O$1882,4,0)</f>
        <v>132.42994000000002</v>
      </c>
      <c r="G379" s="54"/>
      <c r="H379" s="54">
        <f>+VLOOKUP(C379,'Anexo_GL '!$B$9:$O$1882,5,0)</f>
        <v>1772.5160499999997</v>
      </c>
      <c r="I379" s="54">
        <f>+VLOOKUP(C379,'Anexo_GL '!$B$9:$O$1882,6,0)</f>
        <v>947.86752999999999</v>
      </c>
      <c r="J379" s="54">
        <f>+VLOOKUP(C379,'Anexo_GL '!$B$9:$O$1882,7,0)</f>
        <v>0</v>
      </c>
      <c r="K379" s="54"/>
      <c r="L379" s="56">
        <f>+VLOOKUP(C379,'Anexo_GL '!$B$9:$O$1882,8,0)</f>
        <v>7.4712970864213055</v>
      </c>
      <c r="M379" s="54"/>
      <c r="N379" s="56" t="str">
        <f>+VLOOKUP(C379,'Anexo_GL '!$B$9:$O$1882,9,0)</f>
        <v>Si Cumple</v>
      </c>
      <c r="O379" s="54"/>
      <c r="P379" s="54">
        <f>+VLOOKUP(C379,'Anexo_GL '!$B$9:$O$1882,11,0)</f>
        <v>1149.8039100000001</v>
      </c>
      <c r="Q379" s="54">
        <f>+VLOOKUP(C379,'Anexo_GL '!$B$9:$O$1882,12,0)</f>
        <v>864.19177000000002</v>
      </c>
      <c r="R379" s="54">
        <f>+VLOOKUP(C379,'Anexo_GL '!$B$9:$O$1882,13,0)</f>
        <v>285.61214000000012</v>
      </c>
      <c r="S379" s="54" t="str">
        <f>+VLOOKUP(C379,'Anexo_GL '!$B$9:$O$1882,14,0)</f>
        <v>Si Cumple</v>
      </c>
    </row>
    <row r="380" spans="1:19" x14ac:dyDescent="0.25">
      <c r="A380" s="54" t="s">
        <v>4509</v>
      </c>
      <c r="B380" s="54">
        <v>353</v>
      </c>
      <c r="C380" s="55" t="s">
        <v>1194</v>
      </c>
      <c r="D380" s="55" t="s">
        <v>15</v>
      </c>
      <c r="E380" s="55" t="s">
        <v>1195</v>
      </c>
      <c r="F380" s="54">
        <f>+VLOOKUP(C380,'Anexo_GL '!$B$9:$O$1882,4,0)</f>
        <v>133.39905000000002</v>
      </c>
      <c r="G380" s="54"/>
      <c r="H380" s="54">
        <f>+VLOOKUP(C380,'Anexo_GL '!$B$9:$O$1882,5,0)</f>
        <v>5880.9954574999992</v>
      </c>
      <c r="I380" s="54">
        <f>+VLOOKUP(C380,'Anexo_GL '!$B$9:$O$1882,6,0)</f>
        <v>5632.5995899999998</v>
      </c>
      <c r="J380" s="54">
        <f>+VLOOKUP(C380,'Anexo_GL '!$B$9:$O$1882,7,0)</f>
        <v>0</v>
      </c>
      <c r="K380" s="54"/>
      <c r="L380" s="56">
        <f>+VLOOKUP(C380,'Anexo_GL '!$B$9:$O$1882,8,0)</f>
        <v>2.2683073123254496</v>
      </c>
      <c r="M380" s="54"/>
      <c r="N380" s="56" t="str">
        <f>+VLOOKUP(C380,'Anexo_GL '!$B$9:$O$1882,9,0)</f>
        <v>Si Cumple</v>
      </c>
      <c r="O380" s="54"/>
      <c r="P380" s="54">
        <f>+VLOOKUP(C380,'Anexo_GL '!$B$9:$O$1882,11,0)</f>
        <v>4708.4618800000007</v>
      </c>
      <c r="Q380" s="54">
        <f>+VLOOKUP(C380,'Anexo_GL '!$B$9:$O$1882,12,0)</f>
        <v>2174.8947599999997</v>
      </c>
      <c r="R380" s="54">
        <f>+VLOOKUP(C380,'Anexo_GL '!$B$9:$O$1882,13,0)</f>
        <v>2533.5671200000011</v>
      </c>
      <c r="S380" s="54" t="str">
        <f>+VLOOKUP(C380,'Anexo_GL '!$B$9:$O$1882,14,0)</f>
        <v>Si Cumple</v>
      </c>
    </row>
    <row r="381" spans="1:19" x14ac:dyDescent="0.25">
      <c r="A381" s="54" t="s">
        <v>4510</v>
      </c>
      <c r="B381" s="54">
        <v>354</v>
      </c>
      <c r="C381" s="55" t="s">
        <v>1196</v>
      </c>
      <c r="D381" s="55" t="s">
        <v>15</v>
      </c>
      <c r="E381" s="55" t="s">
        <v>1197</v>
      </c>
      <c r="F381" s="54">
        <f>+VLOOKUP(C381,'Anexo_GL '!$B$9:$O$1882,4,0)</f>
        <v>163.17159000000004</v>
      </c>
      <c r="G381" s="54"/>
      <c r="H381" s="54">
        <f>+VLOOKUP(C381,'Anexo_GL '!$B$9:$O$1882,5,0)</f>
        <v>2405.9228324999999</v>
      </c>
      <c r="I381" s="54">
        <f>+VLOOKUP(C381,'Anexo_GL '!$B$9:$O$1882,6,0)</f>
        <v>1899.3697999999999</v>
      </c>
      <c r="J381" s="54">
        <f>+VLOOKUP(C381,'Anexo_GL '!$B$9:$O$1882,7,0)</f>
        <v>0</v>
      </c>
      <c r="K381" s="54"/>
      <c r="L381" s="56">
        <f>+VLOOKUP(C381,'Anexo_GL '!$B$9:$O$1882,8,0)</f>
        <v>6.7820791172445061</v>
      </c>
      <c r="M381" s="54"/>
      <c r="N381" s="56" t="str">
        <f>+VLOOKUP(C381,'Anexo_GL '!$B$9:$O$1882,9,0)</f>
        <v>Si Cumple</v>
      </c>
      <c r="O381" s="54"/>
      <c r="P381" s="54">
        <f>+VLOOKUP(C381,'Anexo_GL '!$B$9:$O$1882,11,0)</f>
        <v>1792.5395900000001</v>
      </c>
      <c r="Q381" s="54">
        <f>+VLOOKUP(C381,'Anexo_GL '!$B$9:$O$1882,12,0)</f>
        <v>859.07097999999996</v>
      </c>
      <c r="R381" s="54">
        <f>+VLOOKUP(C381,'Anexo_GL '!$B$9:$O$1882,13,0)</f>
        <v>933.46861000000013</v>
      </c>
      <c r="S381" s="54" t="str">
        <f>+VLOOKUP(C381,'Anexo_GL '!$B$9:$O$1882,14,0)</f>
        <v>Si Cumple</v>
      </c>
    </row>
    <row r="382" spans="1:19" x14ac:dyDescent="0.25">
      <c r="A382" s="54" t="s">
        <v>4511</v>
      </c>
      <c r="B382" s="54">
        <v>355</v>
      </c>
      <c r="C382" s="55" t="s">
        <v>1198</v>
      </c>
      <c r="D382" s="55" t="s">
        <v>15</v>
      </c>
      <c r="E382" s="55" t="s">
        <v>1199</v>
      </c>
      <c r="F382" s="54">
        <f>+VLOOKUP(C382,'Anexo_GL '!$B$9:$O$1882,4,0)</f>
        <v>685.12555000000009</v>
      </c>
      <c r="G382" s="54"/>
      <c r="H382" s="54">
        <f>+VLOOKUP(C382,'Anexo_GL '!$B$9:$O$1882,5,0)</f>
        <v>9126.9501824999988</v>
      </c>
      <c r="I382" s="54">
        <f>+VLOOKUP(C382,'Anexo_GL '!$B$9:$O$1882,6,0)</f>
        <v>9808.7770799999998</v>
      </c>
      <c r="J382" s="54">
        <f>+VLOOKUP(C382,'Anexo_GL '!$B$9:$O$1882,7,0)</f>
        <v>0</v>
      </c>
      <c r="K382" s="54"/>
      <c r="L382" s="56">
        <f>+VLOOKUP(C382,'Anexo_GL '!$B$9:$O$1882,8,0)</f>
        <v>6.9848212923195527</v>
      </c>
      <c r="M382" s="54"/>
      <c r="N382" s="56" t="str">
        <f>+VLOOKUP(C382,'Anexo_GL '!$B$9:$O$1882,9,0)</f>
        <v>Si Cumple</v>
      </c>
      <c r="O382" s="54"/>
      <c r="P382" s="54">
        <f>+VLOOKUP(C382,'Anexo_GL '!$B$9:$O$1882,11,0)</f>
        <v>8173.552459999999</v>
      </c>
      <c r="Q382" s="54">
        <f>+VLOOKUP(C382,'Anexo_GL '!$B$9:$O$1882,12,0)</f>
        <v>2457.5857800000003</v>
      </c>
      <c r="R382" s="54">
        <f>+VLOOKUP(C382,'Anexo_GL '!$B$9:$O$1882,13,0)</f>
        <v>5715.9666799999986</v>
      </c>
      <c r="S382" s="54" t="str">
        <f>+VLOOKUP(C382,'Anexo_GL '!$B$9:$O$1882,14,0)</f>
        <v>Si Cumple</v>
      </c>
    </row>
    <row r="383" spans="1:19" x14ac:dyDescent="0.25">
      <c r="A383" s="54" t="s">
        <v>4512</v>
      </c>
      <c r="B383" s="54">
        <v>356</v>
      </c>
      <c r="C383" s="55" t="s">
        <v>1200</v>
      </c>
      <c r="D383" s="55" t="s">
        <v>15</v>
      </c>
      <c r="E383" s="55" t="s">
        <v>1201</v>
      </c>
      <c r="F383" s="54">
        <f>+VLOOKUP(C383,'Anexo_GL '!$B$9:$O$1882,4,0)</f>
        <v>21284.489940000003</v>
      </c>
      <c r="G383" s="54"/>
      <c r="H383" s="54">
        <f>+VLOOKUP(C383,'Anexo_GL '!$B$9:$O$1882,5,0)</f>
        <v>59637.561239999995</v>
      </c>
      <c r="I383" s="54">
        <f>+VLOOKUP(C383,'Anexo_GL '!$B$9:$O$1882,6,0)</f>
        <v>57224.925750000002</v>
      </c>
      <c r="J383" s="54">
        <f>+VLOOKUP(C383,'Anexo_GL '!$B$9:$O$1882,7,0)</f>
        <v>0</v>
      </c>
      <c r="K383" s="54"/>
      <c r="L383" s="56">
        <f>+VLOOKUP(C383,'Anexo_GL '!$B$9:$O$1882,8,0)</f>
        <v>35.689738979004574</v>
      </c>
      <c r="M383" s="54"/>
      <c r="N383" s="56" t="str">
        <f>+VLOOKUP(C383,'Anexo_GL '!$B$9:$O$1882,9,0)</f>
        <v>Si Cumple</v>
      </c>
      <c r="O383" s="54"/>
      <c r="P383" s="54">
        <f>+VLOOKUP(C383,'Anexo_GL '!$B$9:$O$1882,11,0)</f>
        <v>51927.918510000003</v>
      </c>
      <c r="Q383" s="54">
        <f>+VLOOKUP(C383,'Anexo_GL '!$B$9:$O$1882,12,0)</f>
        <v>22912.880450000001</v>
      </c>
      <c r="R383" s="54">
        <f>+VLOOKUP(C383,'Anexo_GL '!$B$9:$O$1882,13,0)</f>
        <v>29015.038060000006</v>
      </c>
      <c r="S383" s="54" t="str">
        <f>+VLOOKUP(C383,'Anexo_GL '!$B$9:$O$1882,14,0)</f>
        <v>Si Cumple</v>
      </c>
    </row>
    <row r="384" spans="1:19" x14ac:dyDescent="0.25">
      <c r="A384" s="54" t="s">
        <v>4513</v>
      </c>
      <c r="B384" s="54">
        <v>357</v>
      </c>
      <c r="C384" s="55" t="s">
        <v>1202</v>
      </c>
      <c r="D384" s="55" t="s">
        <v>15</v>
      </c>
      <c r="E384" s="55" t="s">
        <v>1203</v>
      </c>
      <c r="F384" s="54">
        <f>+VLOOKUP(C384,'Anexo_GL '!$B$9:$O$1882,4,0)</f>
        <v>13683.55219</v>
      </c>
      <c r="G384" s="54"/>
      <c r="H384" s="54">
        <f>+VLOOKUP(C384,'Anexo_GL '!$B$9:$O$1882,5,0)</f>
        <v>50633.272469999996</v>
      </c>
      <c r="I384" s="54">
        <f>+VLOOKUP(C384,'Anexo_GL '!$B$9:$O$1882,6,0)</f>
        <v>67197.243390000003</v>
      </c>
      <c r="J384" s="54">
        <f>+VLOOKUP(C384,'Anexo_GL '!$B$9:$O$1882,7,0)</f>
        <v>0</v>
      </c>
      <c r="K384" s="54"/>
      <c r="L384" s="56">
        <f>+VLOOKUP(C384,'Anexo_GL '!$B$9:$O$1882,8,0)</f>
        <v>20.363264175262767</v>
      </c>
      <c r="M384" s="54"/>
      <c r="N384" s="56" t="str">
        <f>+VLOOKUP(C384,'Anexo_GL '!$B$9:$O$1882,9,0)</f>
        <v>Si Cumple</v>
      </c>
      <c r="O384" s="54"/>
      <c r="P384" s="54">
        <f>+VLOOKUP(C384,'Anexo_GL '!$B$9:$O$1882,11,0)</f>
        <v>46958.460270000003</v>
      </c>
      <c r="Q384" s="54">
        <f>+VLOOKUP(C384,'Anexo_GL '!$B$9:$O$1882,12,0)</f>
        <v>12103.042609999999</v>
      </c>
      <c r="R384" s="54">
        <f>+VLOOKUP(C384,'Anexo_GL '!$B$9:$O$1882,13,0)</f>
        <v>34855.417660000006</v>
      </c>
      <c r="S384" s="54" t="str">
        <f>+VLOOKUP(C384,'Anexo_GL '!$B$9:$O$1882,14,0)</f>
        <v>Si Cumple</v>
      </c>
    </row>
    <row r="385" spans="1:19" x14ac:dyDescent="0.25">
      <c r="A385" s="54" t="s">
        <v>4514</v>
      </c>
      <c r="B385" s="54">
        <v>358</v>
      </c>
      <c r="C385" s="55" t="s">
        <v>1204</v>
      </c>
      <c r="D385" s="55" t="s">
        <v>15</v>
      </c>
      <c r="E385" s="55" t="s">
        <v>1205</v>
      </c>
      <c r="F385" s="54">
        <f>+VLOOKUP(C385,'Anexo_GL '!$B$9:$O$1882,4,0)</f>
        <v>4398.0409200000004</v>
      </c>
      <c r="G385" s="54"/>
      <c r="H385" s="54">
        <f>+VLOOKUP(C385,'Anexo_GL '!$B$9:$O$1882,5,0)</f>
        <v>56524.799232500001</v>
      </c>
      <c r="I385" s="54">
        <f>+VLOOKUP(C385,'Anexo_GL '!$B$9:$O$1882,6,0)</f>
        <v>73157.348409999991</v>
      </c>
      <c r="J385" s="54">
        <f>+VLOOKUP(C385,'Anexo_GL '!$B$9:$O$1882,7,0)</f>
        <v>0</v>
      </c>
      <c r="K385" s="54"/>
      <c r="L385" s="56">
        <f>+VLOOKUP(C385,'Anexo_GL '!$B$9:$O$1882,8,0)</f>
        <v>6.0117555045212985</v>
      </c>
      <c r="M385" s="54"/>
      <c r="N385" s="56" t="str">
        <f>+VLOOKUP(C385,'Anexo_GL '!$B$9:$O$1882,9,0)</f>
        <v>Si Cumple</v>
      </c>
      <c r="O385" s="54"/>
      <c r="P385" s="54">
        <f>+VLOOKUP(C385,'Anexo_GL '!$B$9:$O$1882,11,0)</f>
        <v>50030.048940000001</v>
      </c>
      <c r="Q385" s="54">
        <f>+VLOOKUP(C385,'Anexo_GL '!$B$9:$O$1882,12,0)</f>
        <v>15650.53134</v>
      </c>
      <c r="R385" s="54">
        <f>+VLOOKUP(C385,'Anexo_GL '!$B$9:$O$1882,13,0)</f>
        <v>34379.517599999992</v>
      </c>
      <c r="S385" s="54" t="str">
        <f>+VLOOKUP(C385,'Anexo_GL '!$B$9:$O$1882,14,0)</f>
        <v>Si Cumple</v>
      </c>
    </row>
    <row r="386" spans="1:19" x14ac:dyDescent="0.25">
      <c r="A386" s="54" t="s">
        <v>4515</v>
      </c>
      <c r="B386" s="54">
        <v>359</v>
      </c>
      <c r="C386" s="55" t="s">
        <v>1206</v>
      </c>
      <c r="D386" s="55" t="s">
        <v>15</v>
      </c>
      <c r="E386" s="55" t="s">
        <v>1207</v>
      </c>
      <c r="F386" s="54">
        <f>+VLOOKUP(C386,'Anexo_GL '!$B$9:$O$1882,4,0)</f>
        <v>1138.7115100000001</v>
      </c>
      <c r="G386" s="54"/>
      <c r="H386" s="54">
        <f>+VLOOKUP(C386,'Anexo_GL '!$B$9:$O$1882,5,0)</f>
        <v>12430.045140000002</v>
      </c>
      <c r="I386" s="54">
        <f>+VLOOKUP(C386,'Anexo_GL '!$B$9:$O$1882,6,0)</f>
        <v>13704.252500000001</v>
      </c>
      <c r="J386" s="54">
        <f>+VLOOKUP(C386,'Anexo_GL '!$B$9:$O$1882,7,0)</f>
        <v>0</v>
      </c>
      <c r="K386" s="54"/>
      <c r="L386" s="56">
        <f>+VLOOKUP(C386,'Anexo_GL '!$B$9:$O$1882,8,0)</f>
        <v>8.3091836639758352</v>
      </c>
      <c r="M386" s="54"/>
      <c r="N386" s="56" t="str">
        <f>+VLOOKUP(C386,'Anexo_GL '!$B$9:$O$1882,9,0)</f>
        <v>Si Cumple</v>
      </c>
      <c r="O386" s="54"/>
      <c r="P386" s="54">
        <f>+VLOOKUP(C386,'Anexo_GL '!$B$9:$O$1882,11,0)</f>
        <v>9816.5546700000014</v>
      </c>
      <c r="Q386" s="54">
        <f>+VLOOKUP(C386,'Anexo_GL '!$B$9:$O$1882,12,0)</f>
        <v>3522.6417499999998</v>
      </c>
      <c r="R386" s="54">
        <f>+VLOOKUP(C386,'Anexo_GL '!$B$9:$O$1882,13,0)</f>
        <v>6293.9129200000016</v>
      </c>
      <c r="S386" s="54" t="str">
        <f>+VLOOKUP(C386,'Anexo_GL '!$B$9:$O$1882,14,0)</f>
        <v>Si Cumple</v>
      </c>
    </row>
    <row r="387" spans="1:19" x14ac:dyDescent="0.25">
      <c r="A387" s="54" t="s">
        <v>4516</v>
      </c>
      <c r="B387" s="54">
        <v>360</v>
      </c>
      <c r="C387" s="55" t="s">
        <v>1208</v>
      </c>
      <c r="D387" s="55" t="s">
        <v>15</v>
      </c>
      <c r="E387" s="55" t="s">
        <v>1209</v>
      </c>
      <c r="F387" s="54">
        <f>+VLOOKUP(C387,'Anexo_GL '!$B$9:$O$1882,4,0)</f>
        <v>2409.1047100000001</v>
      </c>
      <c r="G387" s="54"/>
      <c r="H387" s="54">
        <f>+VLOOKUP(C387,'Anexo_GL '!$B$9:$O$1882,5,0)</f>
        <v>20466.070940000001</v>
      </c>
      <c r="I387" s="54">
        <f>+VLOOKUP(C387,'Anexo_GL '!$B$9:$O$1882,6,0)</f>
        <v>3202.8219399999998</v>
      </c>
      <c r="J387" s="54">
        <f>+VLOOKUP(C387,'Anexo_GL '!$B$9:$O$1882,7,0)</f>
        <v>0</v>
      </c>
      <c r="K387" s="54"/>
      <c r="L387" s="56">
        <f>+VLOOKUP(C387,'Anexo_GL '!$B$9:$O$1882,8,0)</f>
        <v>11.771212545205806</v>
      </c>
      <c r="M387" s="54"/>
      <c r="N387" s="56" t="str">
        <f>+VLOOKUP(C387,'Anexo_GL '!$B$9:$O$1882,9,0)</f>
        <v>Si Cumple</v>
      </c>
      <c r="O387" s="54"/>
      <c r="P387" s="54">
        <f>+VLOOKUP(C387,'Anexo_GL '!$B$9:$O$1882,11,0)</f>
        <v>17181.724389999999</v>
      </c>
      <c r="Q387" s="54">
        <f>+VLOOKUP(C387,'Anexo_GL '!$B$9:$O$1882,12,0)</f>
        <v>14154.835329999998</v>
      </c>
      <c r="R387" s="54">
        <f>+VLOOKUP(C387,'Anexo_GL '!$B$9:$O$1882,13,0)</f>
        <v>3026.8890600000022</v>
      </c>
      <c r="S387" s="54" t="str">
        <f>+VLOOKUP(C387,'Anexo_GL '!$B$9:$O$1882,14,0)</f>
        <v>Si Cumple</v>
      </c>
    </row>
    <row r="388" spans="1:19" x14ac:dyDescent="0.25">
      <c r="A388" s="54" t="s">
        <v>4517</v>
      </c>
      <c r="B388" s="54">
        <v>361</v>
      </c>
      <c r="C388" s="55" t="s">
        <v>1210</v>
      </c>
      <c r="D388" s="55" t="s">
        <v>15</v>
      </c>
      <c r="E388" s="55" t="s">
        <v>1211</v>
      </c>
      <c r="F388" s="54">
        <f>+VLOOKUP(C388,'Anexo_GL '!$B$9:$O$1882,4,0)</f>
        <v>1407.72434</v>
      </c>
      <c r="G388" s="54"/>
      <c r="H388" s="54">
        <f>+VLOOKUP(C388,'Anexo_GL '!$B$9:$O$1882,5,0)</f>
        <v>120374.434595</v>
      </c>
      <c r="I388" s="54">
        <f>+VLOOKUP(C388,'Anexo_GL '!$B$9:$O$1882,6,0)</f>
        <v>100352.61113999999</v>
      </c>
      <c r="J388" s="54">
        <f>+VLOOKUP(C388,'Anexo_GL '!$B$9:$O$1882,7,0)</f>
        <v>0</v>
      </c>
      <c r="K388" s="54"/>
      <c r="L388" s="56">
        <f>+VLOOKUP(C388,'Anexo_GL '!$B$9:$O$1882,8,0)</f>
        <v>1.1694545812292214</v>
      </c>
      <c r="M388" s="54"/>
      <c r="N388" s="56" t="str">
        <f>+VLOOKUP(C388,'Anexo_GL '!$B$9:$O$1882,9,0)</f>
        <v>Si Cumple</v>
      </c>
      <c r="O388" s="54"/>
      <c r="P388" s="54">
        <f>+VLOOKUP(C388,'Anexo_GL '!$B$9:$O$1882,11,0)</f>
        <v>60192.586560000003</v>
      </c>
      <c r="Q388" s="54">
        <f>+VLOOKUP(C388,'Anexo_GL '!$B$9:$O$1882,12,0)</f>
        <v>16242.605960000001</v>
      </c>
      <c r="R388" s="54">
        <f>+VLOOKUP(C388,'Anexo_GL '!$B$9:$O$1882,13,0)</f>
        <v>43949.980600000003</v>
      </c>
      <c r="S388" s="54" t="str">
        <f>+VLOOKUP(C388,'Anexo_GL '!$B$9:$O$1882,14,0)</f>
        <v>Si Cumple</v>
      </c>
    </row>
    <row r="389" spans="1:19" x14ac:dyDescent="0.25">
      <c r="A389" s="54" t="s">
        <v>4518</v>
      </c>
      <c r="B389" s="54">
        <v>362</v>
      </c>
      <c r="C389" s="55" t="s">
        <v>1212</v>
      </c>
      <c r="D389" s="55" t="s">
        <v>15</v>
      </c>
      <c r="E389" s="55" t="s">
        <v>1213</v>
      </c>
      <c r="F389" s="54">
        <f>+VLOOKUP(C389,'Anexo_GL '!$B$9:$O$1882,4,0)</f>
        <v>38707.371890000002</v>
      </c>
      <c r="G389" s="54"/>
      <c r="H389" s="54">
        <f>+VLOOKUP(C389,'Anexo_GL '!$B$9:$O$1882,5,0)</f>
        <v>47113.787742500004</v>
      </c>
      <c r="I389" s="54">
        <f>+VLOOKUP(C389,'Anexo_GL '!$B$9:$O$1882,6,0)</f>
        <v>49610.495699999999</v>
      </c>
      <c r="J389" s="54">
        <f>+VLOOKUP(C389,'Anexo_GL '!$B$9:$O$1882,7,0)</f>
        <v>0</v>
      </c>
      <c r="K389" s="54"/>
      <c r="L389" s="56">
        <f>+VLOOKUP(C389,'Anexo_GL '!$B$9:$O$1882,8,0)</f>
        <v>78.022546124246844</v>
      </c>
      <c r="M389" s="54"/>
      <c r="N389" s="56" t="str">
        <f>+VLOOKUP(C389,'Anexo_GL '!$B$9:$O$1882,9,0)</f>
        <v>Si Cumple</v>
      </c>
      <c r="O389" s="54"/>
      <c r="P389" s="54">
        <f>+VLOOKUP(C389,'Anexo_GL '!$B$9:$O$1882,11,0)</f>
        <v>39809.310789999996</v>
      </c>
      <c r="Q389" s="54">
        <f>+VLOOKUP(C389,'Anexo_GL '!$B$9:$O$1882,12,0)</f>
        <v>12605.111650000001</v>
      </c>
      <c r="R389" s="54">
        <f>+VLOOKUP(C389,'Anexo_GL '!$B$9:$O$1882,13,0)</f>
        <v>27204.199140000001</v>
      </c>
      <c r="S389" s="54" t="str">
        <f>+VLOOKUP(C389,'Anexo_GL '!$B$9:$O$1882,14,0)</f>
        <v>Si Cumple</v>
      </c>
    </row>
    <row r="390" spans="1:19" x14ac:dyDescent="0.25">
      <c r="A390" s="54" t="s">
        <v>4519</v>
      </c>
      <c r="B390" s="54">
        <v>363</v>
      </c>
      <c r="C390" s="55" t="s">
        <v>1214</v>
      </c>
      <c r="D390" s="55" t="s">
        <v>15</v>
      </c>
      <c r="E390" s="55" t="s">
        <v>1215</v>
      </c>
      <c r="F390" s="54">
        <f>+VLOOKUP(C390,'Anexo_GL '!$B$9:$O$1882,4,0)</f>
        <v>15462.686169999995</v>
      </c>
      <c r="G390" s="54"/>
      <c r="H390" s="54">
        <f>+VLOOKUP(C390,'Anexo_GL '!$B$9:$O$1882,5,0)</f>
        <v>53037.173920000001</v>
      </c>
      <c r="I390" s="54">
        <f>+VLOOKUP(C390,'Anexo_GL '!$B$9:$O$1882,6,0)</f>
        <v>25890.62299</v>
      </c>
      <c r="J390" s="54">
        <f>+VLOOKUP(C390,'Anexo_GL '!$B$9:$O$1882,7,0)</f>
        <v>0</v>
      </c>
      <c r="K390" s="54"/>
      <c r="L390" s="56">
        <f>+VLOOKUP(C390,'Anexo_GL '!$B$9:$O$1882,8,0)</f>
        <v>29.154430802296403</v>
      </c>
      <c r="M390" s="54"/>
      <c r="N390" s="56" t="str">
        <f>+VLOOKUP(C390,'Anexo_GL '!$B$9:$O$1882,9,0)</f>
        <v>Si Cumple</v>
      </c>
      <c r="O390" s="54"/>
      <c r="P390" s="54">
        <f>+VLOOKUP(C390,'Anexo_GL '!$B$9:$O$1882,11,0)</f>
        <v>46870.03183</v>
      </c>
      <c r="Q390" s="54">
        <f>+VLOOKUP(C390,'Anexo_GL '!$B$9:$O$1882,12,0)</f>
        <v>29259.95032</v>
      </c>
      <c r="R390" s="54">
        <f>+VLOOKUP(C390,'Anexo_GL '!$B$9:$O$1882,13,0)</f>
        <v>17610.081509999996</v>
      </c>
      <c r="S390" s="54" t="str">
        <f>+VLOOKUP(C390,'Anexo_GL '!$B$9:$O$1882,14,0)</f>
        <v>Si Cumple</v>
      </c>
    </row>
    <row r="391" spans="1:19" x14ac:dyDescent="0.25">
      <c r="A391" s="54" t="s">
        <v>4520</v>
      </c>
      <c r="B391" s="54">
        <v>364</v>
      </c>
      <c r="C391" s="55" t="s">
        <v>1216</v>
      </c>
      <c r="D391" s="55" t="s">
        <v>15</v>
      </c>
      <c r="E391" s="55" t="s">
        <v>1217</v>
      </c>
      <c r="F391" s="54">
        <f>+VLOOKUP(C391,'Anexo_GL '!$B$9:$O$1882,4,0)</f>
        <v>2387.6588299999999</v>
      </c>
      <c r="G391" s="54"/>
      <c r="H391" s="54">
        <f>+VLOOKUP(C391,'Anexo_GL '!$B$9:$O$1882,5,0)</f>
        <v>17873.36031</v>
      </c>
      <c r="I391" s="54">
        <f>+VLOOKUP(C391,'Anexo_GL '!$B$9:$O$1882,6,0)</f>
        <v>4692.2162200000002</v>
      </c>
      <c r="J391" s="54">
        <f>+VLOOKUP(C391,'Anexo_GL '!$B$9:$O$1882,7,0)</f>
        <v>0</v>
      </c>
      <c r="K391" s="54"/>
      <c r="L391" s="56">
        <f>+VLOOKUP(C391,'Anexo_GL '!$B$9:$O$1882,8,0)</f>
        <v>13.358757327037852</v>
      </c>
      <c r="M391" s="54"/>
      <c r="N391" s="56" t="str">
        <f>+VLOOKUP(C391,'Anexo_GL '!$B$9:$O$1882,9,0)</f>
        <v>Si Cumple</v>
      </c>
      <c r="O391" s="54"/>
      <c r="P391" s="54">
        <f>+VLOOKUP(C391,'Anexo_GL '!$B$9:$O$1882,11,0)</f>
        <v>11963.512540000002</v>
      </c>
      <c r="Q391" s="54">
        <f>+VLOOKUP(C391,'Anexo_GL '!$B$9:$O$1882,12,0)</f>
        <v>9912.5203399999991</v>
      </c>
      <c r="R391" s="54">
        <f>+VLOOKUP(C391,'Anexo_GL '!$B$9:$O$1882,13,0)</f>
        <v>2050.992200000001</v>
      </c>
      <c r="S391" s="54" t="str">
        <f>+VLOOKUP(C391,'Anexo_GL '!$B$9:$O$1882,14,0)</f>
        <v>Si Cumple</v>
      </c>
    </row>
    <row r="392" spans="1:19" x14ac:dyDescent="0.25">
      <c r="A392" s="54" t="s">
        <v>4521</v>
      </c>
      <c r="B392" s="54">
        <v>365</v>
      </c>
      <c r="C392" s="55" t="s">
        <v>1218</v>
      </c>
      <c r="D392" s="55" t="s">
        <v>15</v>
      </c>
      <c r="E392" s="55" t="s">
        <v>1219</v>
      </c>
      <c r="F392" s="54">
        <f>+VLOOKUP(C392,'Anexo_GL '!$B$9:$O$1882,4,0)</f>
        <v>165.8433</v>
      </c>
      <c r="G392" s="54"/>
      <c r="H392" s="54">
        <f>+VLOOKUP(C392,'Anexo_GL '!$B$9:$O$1882,5,0)</f>
        <v>4639.6033324999999</v>
      </c>
      <c r="I392" s="54">
        <f>+VLOOKUP(C392,'Anexo_GL '!$B$9:$O$1882,6,0)</f>
        <v>4488.55998</v>
      </c>
      <c r="J392" s="54">
        <f>+VLOOKUP(C392,'Anexo_GL '!$B$9:$O$1882,7,0)</f>
        <v>0</v>
      </c>
      <c r="K392" s="54"/>
      <c r="L392" s="56">
        <f>+VLOOKUP(C392,'Anexo_GL '!$B$9:$O$1882,8,0)</f>
        <v>3.5745146322807972</v>
      </c>
      <c r="M392" s="54"/>
      <c r="N392" s="56" t="str">
        <f>+VLOOKUP(C392,'Anexo_GL '!$B$9:$O$1882,9,0)</f>
        <v>Si Cumple</v>
      </c>
      <c r="O392" s="54"/>
      <c r="P392" s="54">
        <f>+VLOOKUP(C392,'Anexo_GL '!$B$9:$O$1882,11,0)</f>
        <v>4088.6893899999995</v>
      </c>
      <c r="Q392" s="54">
        <f>+VLOOKUP(C392,'Anexo_GL '!$B$9:$O$1882,12,0)</f>
        <v>1969.9537699999998</v>
      </c>
      <c r="R392" s="54">
        <f>+VLOOKUP(C392,'Anexo_GL '!$B$9:$O$1882,13,0)</f>
        <v>2118.7356199999999</v>
      </c>
      <c r="S392" s="54" t="str">
        <f>+VLOOKUP(C392,'Anexo_GL '!$B$9:$O$1882,14,0)</f>
        <v>Si Cumple</v>
      </c>
    </row>
    <row r="393" spans="1:19" x14ac:dyDescent="0.25">
      <c r="A393" s="54" t="s">
        <v>4522</v>
      </c>
      <c r="B393" s="54">
        <v>366</v>
      </c>
      <c r="C393" s="55" t="s">
        <v>1220</v>
      </c>
      <c r="D393" s="55" t="s">
        <v>15</v>
      </c>
      <c r="E393" s="55" t="s">
        <v>1221</v>
      </c>
      <c r="F393" s="54">
        <f>+VLOOKUP(C393,'Anexo_GL '!$B$9:$O$1882,4,0)</f>
        <v>875.8954</v>
      </c>
      <c r="G393" s="54"/>
      <c r="H393" s="54">
        <f>+VLOOKUP(C393,'Anexo_GL '!$B$9:$O$1882,5,0)</f>
        <v>12157.49884</v>
      </c>
      <c r="I393" s="54">
        <f>+VLOOKUP(C393,'Anexo_GL '!$B$9:$O$1882,6,0)</f>
        <v>11784.24575</v>
      </c>
      <c r="J393" s="54">
        <f>+VLOOKUP(C393,'Anexo_GL '!$B$9:$O$1882,7,0)</f>
        <v>0</v>
      </c>
      <c r="K393" s="54"/>
      <c r="L393" s="56">
        <f>+VLOOKUP(C393,'Anexo_GL '!$B$9:$O$1882,8,0)</f>
        <v>7.2045690608513357</v>
      </c>
      <c r="M393" s="54"/>
      <c r="N393" s="56" t="str">
        <f>+VLOOKUP(C393,'Anexo_GL '!$B$9:$O$1882,9,0)</f>
        <v>Si Cumple</v>
      </c>
      <c r="O393" s="54"/>
      <c r="P393" s="54">
        <f>+VLOOKUP(C393,'Anexo_GL '!$B$9:$O$1882,11,0)</f>
        <v>5102.3175899999997</v>
      </c>
      <c r="Q393" s="54">
        <f>+VLOOKUP(C393,'Anexo_GL '!$B$9:$O$1882,12,0)</f>
        <v>4078.8400599999995</v>
      </c>
      <c r="R393" s="54">
        <f>+VLOOKUP(C393,'Anexo_GL '!$B$9:$O$1882,13,0)</f>
        <v>1023.4775300000002</v>
      </c>
      <c r="S393" s="54" t="str">
        <f>+VLOOKUP(C393,'Anexo_GL '!$B$9:$O$1882,14,0)</f>
        <v>Si Cumple</v>
      </c>
    </row>
    <row r="394" spans="1:19" x14ac:dyDescent="0.25">
      <c r="A394" s="54" t="s">
        <v>4523</v>
      </c>
      <c r="B394" s="54">
        <v>367</v>
      </c>
      <c r="C394" s="55" t="s">
        <v>1222</v>
      </c>
      <c r="D394" s="55" t="s">
        <v>15</v>
      </c>
      <c r="E394" s="55" t="s">
        <v>1223</v>
      </c>
      <c r="F394" s="54">
        <f>+VLOOKUP(C394,'Anexo_GL '!$B$9:$O$1882,4,0)</f>
        <v>1662.6843800000001</v>
      </c>
      <c r="G394" s="54"/>
      <c r="H394" s="54">
        <f>+VLOOKUP(C394,'Anexo_GL '!$B$9:$O$1882,5,0)</f>
        <v>7377.8305250000003</v>
      </c>
      <c r="I394" s="54">
        <f>+VLOOKUP(C394,'Anexo_GL '!$B$9:$O$1882,6,0)</f>
        <v>7261.1627800000006</v>
      </c>
      <c r="J394" s="54">
        <f>+VLOOKUP(C394,'Anexo_GL '!$B$9:$O$1882,7,0)</f>
        <v>0</v>
      </c>
      <c r="K394" s="54"/>
      <c r="L394" s="56">
        <f>+VLOOKUP(C394,'Anexo_GL '!$B$9:$O$1882,8,0)</f>
        <v>22.536223546555377</v>
      </c>
      <c r="M394" s="54"/>
      <c r="N394" s="56" t="str">
        <f>+VLOOKUP(C394,'Anexo_GL '!$B$9:$O$1882,9,0)</f>
        <v>Si Cumple</v>
      </c>
      <c r="O394" s="54"/>
      <c r="P394" s="54">
        <f>+VLOOKUP(C394,'Anexo_GL '!$B$9:$O$1882,11,0)</f>
        <v>5905.46749</v>
      </c>
      <c r="Q394" s="54">
        <f>+VLOOKUP(C394,'Anexo_GL '!$B$9:$O$1882,12,0)</f>
        <v>2294.4714100000001</v>
      </c>
      <c r="R394" s="54">
        <f>+VLOOKUP(C394,'Anexo_GL '!$B$9:$O$1882,13,0)</f>
        <v>3610.9960799999999</v>
      </c>
      <c r="S394" s="54" t="str">
        <f>+VLOOKUP(C394,'Anexo_GL '!$B$9:$O$1882,14,0)</f>
        <v>Si Cumple</v>
      </c>
    </row>
    <row r="395" spans="1:19" x14ac:dyDescent="0.25">
      <c r="A395" s="54" t="s">
        <v>4524</v>
      </c>
      <c r="B395" s="54">
        <v>368</v>
      </c>
      <c r="C395" s="55" t="s">
        <v>1224</v>
      </c>
      <c r="D395" s="55" t="s">
        <v>15</v>
      </c>
      <c r="E395" s="55" t="s">
        <v>1225</v>
      </c>
      <c r="F395" s="54">
        <f>+VLOOKUP(C395,'Anexo_GL '!$B$9:$O$1882,4,0)</f>
        <v>774.86955</v>
      </c>
      <c r="G395" s="54"/>
      <c r="H395" s="54">
        <f>+VLOOKUP(C395,'Anexo_GL '!$B$9:$O$1882,5,0)</f>
        <v>6992.3670400000001</v>
      </c>
      <c r="I395" s="54">
        <f>+VLOOKUP(C395,'Anexo_GL '!$B$9:$O$1882,6,0)</f>
        <v>6489.8241200000002</v>
      </c>
      <c r="J395" s="54">
        <f>+VLOOKUP(C395,'Anexo_GL '!$B$9:$O$1882,7,0)</f>
        <v>0</v>
      </c>
      <c r="K395" s="54"/>
      <c r="L395" s="56">
        <f>+VLOOKUP(C395,'Anexo_GL '!$B$9:$O$1882,8,0)</f>
        <v>11.081648683018791</v>
      </c>
      <c r="M395" s="54"/>
      <c r="N395" s="56" t="str">
        <f>+VLOOKUP(C395,'Anexo_GL '!$B$9:$O$1882,9,0)</f>
        <v>Si Cumple</v>
      </c>
      <c r="O395" s="54"/>
      <c r="P395" s="54">
        <f>+VLOOKUP(C395,'Anexo_GL '!$B$9:$O$1882,11,0)</f>
        <v>5871.2080900000001</v>
      </c>
      <c r="Q395" s="54">
        <f>+VLOOKUP(C395,'Anexo_GL '!$B$9:$O$1882,12,0)</f>
        <v>1845.4379300000003</v>
      </c>
      <c r="R395" s="54">
        <f>+VLOOKUP(C395,'Anexo_GL '!$B$9:$O$1882,13,0)</f>
        <v>4025.7701599999996</v>
      </c>
      <c r="S395" s="54" t="str">
        <f>+VLOOKUP(C395,'Anexo_GL '!$B$9:$O$1882,14,0)</f>
        <v>Si Cumple</v>
      </c>
    </row>
    <row r="396" spans="1:19" x14ac:dyDescent="0.25">
      <c r="A396" s="54" t="s">
        <v>4525</v>
      </c>
      <c r="B396" s="54">
        <v>369</v>
      </c>
      <c r="C396" s="55" t="s">
        <v>1226</v>
      </c>
      <c r="D396" s="55" t="s">
        <v>15</v>
      </c>
      <c r="E396" s="55" t="s">
        <v>1227</v>
      </c>
      <c r="F396" s="54">
        <f>+VLOOKUP(C396,'Anexo_GL '!$B$9:$O$1882,4,0)</f>
        <v>113.35347999999999</v>
      </c>
      <c r="G396" s="54"/>
      <c r="H396" s="54">
        <f>+VLOOKUP(C396,'Anexo_GL '!$B$9:$O$1882,5,0)</f>
        <v>4985.898540000001</v>
      </c>
      <c r="I396" s="54">
        <f>+VLOOKUP(C396,'Anexo_GL '!$B$9:$O$1882,6,0)</f>
        <v>3838.6898200000001</v>
      </c>
      <c r="J396" s="54">
        <f>+VLOOKUP(C396,'Anexo_GL '!$B$9:$O$1882,7,0)</f>
        <v>0</v>
      </c>
      <c r="K396" s="54"/>
      <c r="L396" s="56">
        <f>+VLOOKUP(C396,'Anexo_GL '!$B$9:$O$1882,8,0)</f>
        <v>2.2734814816348021</v>
      </c>
      <c r="M396" s="54"/>
      <c r="N396" s="56" t="str">
        <f>+VLOOKUP(C396,'Anexo_GL '!$B$9:$O$1882,9,0)</f>
        <v>Si Cumple</v>
      </c>
      <c r="O396" s="54"/>
      <c r="P396" s="54">
        <f>+VLOOKUP(C396,'Anexo_GL '!$B$9:$O$1882,11,0)</f>
        <v>3678.0315100000003</v>
      </c>
      <c r="Q396" s="54">
        <f>+VLOOKUP(C396,'Anexo_GL '!$B$9:$O$1882,12,0)</f>
        <v>2040.1095</v>
      </c>
      <c r="R396" s="54">
        <f>+VLOOKUP(C396,'Anexo_GL '!$B$9:$O$1882,13,0)</f>
        <v>1637.9220100000002</v>
      </c>
      <c r="S396" s="54" t="str">
        <f>+VLOOKUP(C396,'Anexo_GL '!$B$9:$O$1882,14,0)</f>
        <v>Si Cumple</v>
      </c>
    </row>
    <row r="397" spans="1:19" x14ac:dyDescent="0.25">
      <c r="A397" s="54" t="s">
        <v>4526</v>
      </c>
      <c r="B397" s="54">
        <v>370</v>
      </c>
      <c r="C397" s="55" t="s">
        <v>1228</v>
      </c>
      <c r="D397" s="55" t="s">
        <v>15</v>
      </c>
      <c r="E397" s="55" t="s">
        <v>1229</v>
      </c>
      <c r="F397" s="54">
        <f>+VLOOKUP(C397,'Anexo_GL '!$B$9:$O$1882,4,0)</f>
        <v>40.186599999999999</v>
      </c>
      <c r="G397" s="54"/>
      <c r="H397" s="54">
        <f>+VLOOKUP(C397,'Anexo_GL '!$B$9:$O$1882,5,0)</f>
        <v>2258.7383100000002</v>
      </c>
      <c r="I397" s="54">
        <f>+VLOOKUP(C397,'Anexo_GL '!$B$9:$O$1882,6,0)</f>
        <v>1212.1500699999999</v>
      </c>
      <c r="J397" s="54">
        <f>+VLOOKUP(C397,'Anexo_GL '!$B$9:$O$1882,7,0)</f>
        <v>0</v>
      </c>
      <c r="K397" s="54"/>
      <c r="L397" s="56">
        <f>+VLOOKUP(C397,'Anexo_GL '!$B$9:$O$1882,8,0)</f>
        <v>1.7791613938668263</v>
      </c>
      <c r="M397" s="54"/>
      <c r="N397" s="56" t="str">
        <f>+VLOOKUP(C397,'Anexo_GL '!$B$9:$O$1882,9,0)</f>
        <v>Si Cumple</v>
      </c>
      <c r="O397" s="54"/>
      <c r="P397" s="54">
        <f>+VLOOKUP(C397,'Anexo_GL '!$B$9:$O$1882,11,0)</f>
        <v>1864.6024899999998</v>
      </c>
      <c r="Q397" s="54">
        <f>+VLOOKUP(C397,'Anexo_GL '!$B$9:$O$1882,12,0)</f>
        <v>1313.1693500000001</v>
      </c>
      <c r="R397" s="54">
        <f>+VLOOKUP(C397,'Anexo_GL '!$B$9:$O$1882,13,0)</f>
        <v>551.43313999999964</v>
      </c>
      <c r="S397" s="54" t="str">
        <f>+VLOOKUP(C397,'Anexo_GL '!$B$9:$O$1882,14,0)</f>
        <v>Si Cumple</v>
      </c>
    </row>
    <row r="398" spans="1:19" x14ac:dyDescent="0.25">
      <c r="A398" s="54" t="s">
        <v>4527</v>
      </c>
      <c r="B398" s="54">
        <v>371</v>
      </c>
      <c r="C398" s="55" t="s">
        <v>1230</v>
      </c>
      <c r="D398" s="55" t="s">
        <v>15</v>
      </c>
      <c r="E398" s="55" t="s">
        <v>1231</v>
      </c>
      <c r="F398" s="54">
        <f>+VLOOKUP(C398,'Anexo_GL '!$B$9:$O$1882,4,0)</f>
        <v>1256.30133</v>
      </c>
      <c r="G398" s="54"/>
      <c r="H398" s="54">
        <f>+VLOOKUP(C398,'Anexo_GL '!$B$9:$O$1882,5,0)</f>
        <v>16218.71717</v>
      </c>
      <c r="I398" s="54">
        <f>+VLOOKUP(C398,'Anexo_GL '!$B$9:$O$1882,6,0)</f>
        <v>15359.71695</v>
      </c>
      <c r="J398" s="54">
        <f>+VLOOKUP(C398,'Anexo_GL '!$B$9:$O$1882,7,0)</f>
        <v>0</v>
      </c>
      <c r="K398" s="54"/>
      <c r="L398" s="56">
        <f>+VLOOKUP(C398,'Anexo_GL '!$B$9:$O$1882,8,0)</f>
        <v>7.7459969048834472</v>
      </c>
      <c r="M398" s="54"/>
      <c r="N398" s="56" t="str">
        <f>+VLOOKUP(C398,'Anexo_GL '!$B$9:$O$1882,9,0)</f>
        <v>Si Cumple</v>
      </c>
      <c r="O398" s="54"/>
      <c r="P398" s="54">
        <f>+VLOOKUP(C398,'Anexo_GL '!$B$9:$O$1882,11,0)</f>
        <v>13363.24289</v>
      </c>
      <c r="Q398" s="54">
        <f>+VLOOKUP(C398,'Anexo_GL '!$B$9:$O$1882,12,0)</f>
        <v>6164.7751799999996</v>
      </c>
      <c r="R398" s="54">
        <f>+VLOOKUP(C398,'Anexo_GL '!$B$9:$O$1882,13,0)</f>
        <v>7198.467709999999</v>
      </c>
      <c r="S398" s="54" t="str">
        <f>+VLOOKUP(C398,'Anexo_GL '!$B$9:$O$1882,14,0)</f>
        <v>Si Cumple</v>
      </c>
    </row>
    <row r="399" spans="1:19" x14ac:dyDescent="0.25">
      <c r="A399" s="54" t="s">
        <v>4528</v>
      </c>
      <c r="B399" s="54">
        <v>372</v>
      </c>
      <c r="C399" s="55" t="s">
        <v>1232</v>
      </c>
      <c r="D399" s="55" t="s">
        <v>15</v>
      </c>
      <c r="E399" s="55" t="s">
        <v>1233</v>
      </c>
      <c r="F399" s="54">
        <f>+VLOOKUP(C399,'Anexo_GL '!$B$9:$O$1882,4,0)</f>
        <v>867.54879999999991</v>
      </c>
      <c r="G399" s="54"/>
      <c r="H399" s="54">
        <f>+VLOOKUP(C399,'Anexo_GL '!$B$9:$O$1882,5,0)</f>
        <v>14057.154112500004</v>
      </c>
      <c r="I399" s="54">
        <f>+VLOOKUP(C399,'Anexo_GL '!$B$9:$O$1882,6,0)</f>
        <v>3482.3905499999996</v>
      </c>
      <c r="J399" s="54">
        <f>+VLOOKUP(C399,'Anexo_GL '!$B$9:$O$1882,7,0)</f>
        <v>0</v>
      </c>
      <c r="K399" s="54"/>
      <c r="L399" s="56">
        <f>+VLOOKUP(C399,'Anexo_GL '!$B$9:$O$1882,8,0)</f>
        <v>6.1715820503707208</v>
      </c>
      <c r="M399" s="54"/>
      <c r="N399" s="56" t="str">
        <f>+VLOOKUP(C399,'Anexo_GL '!$B$9:$O$1882,9,0)</f>
        <v>Si Cumple</v>
      </c>
      <c r="O399" s="54"/>
      <c r="P399" s="54">
        <f>+VLOOKUP(C399,'Anexo_GL '!$B$9:$O$1882,11,0)</f>
        <v>7093.7652700000017</v>
      </c>
      <c r="Q399" s="54">
        <f>+VLOOKUP(C399,'Anexo_GL '!$B$9:$O$1882,12,0)</f>
        <v>7434.3751600000005</v>
      </c>
      <c r="R399" s="54">
        <f>+VLOOKUP(C399,'Anexo_GL '!$B$9:$O$1882,13,0)</f>
        <v>-340.60988999999876</v>
      </c>
      <c r="S399" s="54" t="str">
        <f>+VLOOKUP(C399,'Anexo_GL '!$B$9:$O$1882,14,0)</f>
        <v>No Cumple</v>
      </c>
    </row>
    <row r="400" spans="1:19" x14ac:dyDescent="0.25">
      <c r="A400" s="54" t="s">
        <v>4529</v>
      </c>
      <c r="B400" s="54">
        <v>373</v>
      </c>
      <c r="C400" s="55" t="s">
        <v>1234</v>
      </c>
      <c r="D400" s="55" t="s">
        <v>15</v>
      </c>
      <c r="E400" s="55" t="s">
        <v>1235</v>
      </c>
      <c r="F400" s="54">
        <f>+VLOOKUP(C400,'Anexo_GL '!$B$9:$O$1882,4,0)</f>
        <v>340.06640999999996</v>
      </c>
      <c r="G400" s="54"/>
      <c r="H400" s="54">
        <f>+VLOOKUP(C400,'Anexo_GL '!$B$9:$O$1882,5,0)</f>
        <v>6450.1055675000007</v>
      </c>
      <c r="I400" s="54">
        <f>+VLOOKUP(C400,'Anexo_GL '!$B$9:$O$1882,6,0)</f>
        <v>5030.9302400000006</v>
      </c>
      <c r="J400" s="54">
        <f>+VLOOKUP(C400,'Anexo_GL '!$B$9:$O$1882,7,0)</f>
        <v>0</v>
      </c>
      <c r="K400" s="54"/>
      <c r="L400" s="56">
        <f>+VLOOKUP(C400,'Anexo_GL '!$B$9:$O$1882,8,0)</f>
        <v>5.2722611504761225</v>
      </c>
      <c r="M400" s="54"/>
      <c r="N400" s="56" t="str">
        <f>+VLOOKUP(C400,'Anexo_GL '!$B$9:$O$1882,9,0)</f>
        <v>Si Cumple</v>
      </c>
      <c r="O400" s="54"/>
      <c r="P400" s="54">
        <f>+VLOOKUP(C400,'Anexo_GL '!$B$9:$O$1882,11,0)</f>
        <v>6358.1964700000008</v>
      </c>
      <c r="Q400" s="54">
        <f>+VLOOKUP(C400,'Anexo_GL '!$B$9:$O$1882,12,0)</f>
        <v>2167.1296900000002</v>
      </c>
      <c r="R400" s="54">
        <f>+VLOOKUP(C400,'Anexo_GL '!$B$9:$O$1882,13,0)</f>
        <v>4191.0667800000001</v>
      </c>
      <c r="S400" s="54" t="str">
        <f>+VLOOKUP(C400,'Anexo_GL '!$B$9:$O$1882,14,0)</f>
        <v>Si Cumple</v>
      </c>
    </row>
    <row r="401" spans="1:19" x14ac:dyDescent="0.25">
      <c r="A401" s="54" t="s">
        <v>4530</v>
      </c>
      <c r="B401" s="54">
        <v>374</v>
      </c>
      <c r="C401" s="55" t="s">
        <v>1236</v>
      </c>
      <c r="D401" s="55" t="s">
        <v>15</v>
      </c>
      <c r="E401" s="55" t="s">
        <v>1237</v>
      </c>
      <c r="F401" s="54">
        <f>+VLOOKUP(C401,'Anexo_GL '!$B$9:$O$1882,4,0)</f>
        <v>642.02030000000002</v>
      </c>
      <c r="G401" s="54"/>
      <c r="H401" s="54">
        <f>+VLOOKUP(C401,'Anexo_GL '!$B$9:$O$1882,5,0)</f>
        <v>8132.2507625000007</v>
      </c>
      <c r="I401" s="54">
        <f>+VLOOKUP(C401,'Anexo_GL '!$B$9:$O$1882,6,0)</f>
        <v>6321.6723499999998</v>
      </c>
      <c r="J401" s="54">
        <f>+VLOOKUP(C401,'Anexo_GL '!$B$9:$O$1882,7,0)</f>
        <v>0</v>
      </c>
      <c r="K401" s="54"/>
      <c r="L401" s="56">
        <f>+VLOOKUP(C401,'Anexo_GL '!$B$9:$O$1882,8,0)</f>
        <v>7.8947430268693708</v>
      </c>
      <c r="M401" s="54"/>
      <c r="N401" s="56" t="str">
        <f>+VLOOKUP(C401,'Anexo_GL '!$B$9:$O$1882,9,0)</f>
        <v>Si Cumple</v>
      </c>
      <c r="O401" s="54"/>
      <c r="P401" s="54">
        <f>+VLOOKUP(C401,'Anexo_GL '!$B$9:$O$1882,11,0)</f>
        <v>8379.707440000002</v>
      </c>
      <c r="Q401" s="54">
        <f>+VLOOKUP(C401,'Anexo_GL '!$B$9:$O$1882,12,0)</f>
        <v>3148.3515300000004</v>
      </c>
      <c r="R401" s="54">
        <f>+VLOOKUP(C401,'Anexo_GL '!$B$9:$O$1882,13,0)</f>
        <v>5231.3559100000011</v>
      </c>
      <c r="S401" s="54" t="str">
        <f>+VLOOKUP(C401,'Anexo_GL '!$B$9:$O$1882,14,0)</f>
        <v>Si Cumple</v>
      </c>
    </row>
    <row r="402" spans="1:19" x14ac:dyDescent="0.25">
      <c r="A402" s="54" t="s">
        <v>4531</v>
      </c>
      <c r="B402" s="54">
        <v>375</v>
      </c>
      <c r="C402" s="55" t="s">
        <v>1238</v>
      </c>
      <c r="D402" s="55" t="s">
        <v>15</v>
      </c>
      <c r="E402" s="55" t="s">
        <v>1239</v>
      </c>
      <c r="F402" s="54">
        <f>+VLOOKUP(C402,'Anexo_GL '!$B$9:$O$1882,4,0)</f>
        <v>36.065899999999992</v>
      </c>
      <c r="G402" s="54"/>
      <c r="H402" s="54">
        <f>+VLOOKUP(C402,'Anexo_GL '!$B$9:$O$1882,5,0)</f>
        <v>2283.2881874999998</v>
      </c>
      <c r="I402" s="54">
        <f>+VLOOKUP(C402,'Anexo_GL '!$B$9:$O$1882,6,0)</f>
        <v>1299.71685</v>
      </c>
      <c r="J402" s="54">
        <f>+VLOOKUP(C402,'Anexo_GL '!$B$9:$O$1882,7,0)</f>
        <v>0</v>
      </c>
      <c r="K402" s="54"/>
      <c r="L402" s="56">
        <f>+VLOOKUP(C402,'Anexo_GL '!$B$9:$O$1882,8,0)</f>
        <v>1.5795596980462192</v>
      </c>
      <c r="M402" s="54"/>
      <c r="N402" s="56" t="str">
        <f>+VLOOKUP(C402,'Anexo_GL '!$B$9:$O$1882,9,0)</f>
        <v>Si Cumple</v>
      </c>
      <c r="O402" s="54"/>
      <c r="P402" s="54">
        <f>+VLOOKUP(C402,'Anexo_GL '!$B$9:$O$1882,11,0)</f>
        <v>2249.0565099999999</v>
      </c>
      <c r="Q402" s="54">
        <f>+VLOOKUP(C402,'Anexo_GL '!$B$9:$O$1882,12,0)</f>
        <v>645.85576000000003</v>
      </c>
      <c r="R402" s="54">
        <f>+VLOOKUP(C402,'Anexo_GL '!$B$9:$O$1882,13,0)</f>
        <v>1603.2007499999997</v>
      </c>
      <c r="S402" s="54" t="str">
        <f>+VLOOKUP(C402,'Anexo_GL '!$B$9:$O$1882,14,0)</f>
        <v>Si Cumple</v>
      </c>
    </row>
    <row r="403" spans="1:19" x14ac:dyDescent="0.25">
      <c r="A403" s="54" t="s">
        <v>4532</v>
      </c>
      <c r="B403" s="54">
        <v>376</v>
      </c>
      <c r="C403" s="55" t="s">
        <v>1240</v>
      </c>
      <c r="D403" s="55" t="s">
        <v>15</v>
      </c>
      <c r="E403" s="55" t="s">
        <v>1241</v>
      </c>
      <c r="F403" s="54">
        <f>+VLOOKUP(C403,'Anexo_GL '!$B$9:$O$1882,4,0)</f>
        <v>451.62357999999995</v>
      </c>
      <c r="G403" s="54"/>
      <c r="H403" s="54">
        <f>+VLOOKUP(C403,'Anexo_GL '!$B$9:$O$1882,5,0)</f>
        <v>6655.1995324999998</v>
      </c>
      <c r="I403" s="54">
        <f>+VLOOKUP(C403,'Anexo_GL '!$B$9:$O$1882,6,0)</f>
        <v>3826.9203700000003</v>
      </c>
      <c r="J403" s="54">
        <f>+VLOOKUP(C403,'Anexo_GL '!$B$9:$O$1882,7,0)</f>
        <v>0</v>
      </c>
      <c r="K403" s="54"/>
      <c r="L403" s="56">
        <f>+VLOOKUP(C403,'Anexo_GL '!$B$9:$O$1882,8,0)</f>
        <v>6.7860261408323144</v>
      </c>
      <c r="M403" s="54"/>
      <c r="N403" s="56" t="str">
        <f>+VLOOKUP(C403,'Anexo_GL '!$B$9:$O$1882,9,0)</f>
        <v>Si Cumple</v>
      </c>
      <c r="O403" s="54"/>
      <c r="P403" s="54">
        <f>+VLOOKUP(C403,'Anexo_GL '!$B$9:$O$1882,11,0)</f>
        <v>4821.3874000000005</v>
      </c>
      <c r="Q403" s="54">
        <f>+VLOOKUP(C403,'Anexo_GL '!$B$9:$O$1882,12,0)</f>
        <v>2411.6719600000001</v>
      </c>
      <c r="R403" s="54">
        <f>+VLOOKUP(C403,'Anexo_GL '!$B$9:$O$1882,13,0)</f>
        <v>2409.7154400000004</v>
      </c>
      <c r="S403" s="54" t="str">
        <f>+VLOOKUP(C403,'Anexo_GL '!$B$9:$O$1882,14,0)</f>
        <v>Si Cumple</v>
      </c>
    </row>
    <row r="404" spans="1:19" x14ac:dyDescent="0.25">
      <c r="A404" s="54" t="s">
        <v>4533</v>
      </c>
      <c r="B404" s="54">
        <v>377</v>
      </c>
      <c r="C404" s="55" t="s">
        <v>1242</v>
      </c>
      <c r="D404" s="55" t="s">
        <v>15</v>
      </c>
      <c r="E404" s="55" t="s">
        <v>1243</v>
      </c>
      <c r="F404" s="54">
        <f>+VLOOKUP(C404,'Anexo_GL '!$B$9:$O$1882,4,0)</f>
        <v>260.31916000000001</v>
      </c>
      <c r="G404" s="54"/>
      <c r="H404" s="54">
        <f>+VLOOKUP(C404,'Anexo_GL '!$B$9:$O$1882,5,0)</f>
        <v>1654.8521049999999</v>
      </c>
      <c r="I404" s="54">
        <f>+VLOOKUP(C404,'Anexo_GL '!$B$9:$O$1882,6,0)</f>
        <v>557.82011999999997</v>
      </c>
      <c r="J404" s="54">
        <f>+VLOOKUP(C404,'Anexo_GL '!$B$9:$O$1882,7,0)</f>
        <v>0</v>
      </c>
      <c r="K404" s="54"/>
      <c r="L404" s="56">
        <f>+VLOOKUP(C404,'Anexo_GL '!$B$9:$O$1882,8,0)</f>
        <v>15.730660112373004</v>
      </c>
      <c r="M404" s="54"/>
      <c r="N404" s="56" t="str">
        <f>+VLOOKUP(C404,'Anexo_GL '!$B$9:$O$1882,9,0)</f>
        <v>Si Cumple</v>
      </c>
      <c r="O404" s="54"/>
      <c r="P404" s="54">
        <f>+VLOOKUP(C404,'Anexo_GL '!$B$9:$O$1882,11,0)</f>
        <v>1231.27899</v>
      </c>
      <c r="Q404" s="54">
        <f>+VLOOKUP(C404,'Anexo_GL '!$B$9:$O$1882,12,0)</f>
        <v>689.51517999999999</v>
      </c>
      <c r="R404" s="54">
        <f>+VLOOKUP(C404,'Anexo_GL '!$B$9:$O$1882,13,0)</f>
        <v>541.76381000000003</v>
      </c>
      <c r="S404" s="54" t="str">
        <f>+VLOOKUP(C404,'Anexo_GL '!$B$9:$O$1882,14,0)</f>
        <v>Si Cumple</v>
      </c>
    </row>
    <row r="405" spans="1:19" x14ac:dyDescent="0.25">
      <c r="A405" s="54" t="s">
        <v>4534</v>
      </c>
      <c r="B405" s="54">
        <v>378</v>
      </c>
      <c r="C405" s="55" t="s">
        <v>1244</v>
      </c>
      <c r="D405" s="55" t="s">
        <v>15</v>
      </c>
      <c r="E405" s="55" t="s">
        <v>1245</v>
      </c>
      <c r="F405" s="54">
        <f>+VLOOKUP(C405,'Anexo_GL '!$B$9:$O$1882,4,0)</f>
        <v>644.69376</v>
      </c>
      <c r="G405" s="54"/>
      <c r="H405" s="54">
        <f>+VLOOKUP(C405,'Anexo_GL '!$B$9:$O$1882,5,0)</f>
        <v>10439.566994999999</v>
      </c>
      <c r="I405" s="54">
        <f>+VLOOKUP(C405,'Anexo_GL '!$B$9:$O$1882,6,0)</f>
        <v>11922.02615</v>
      </c>
      <c r="J405" s="54">
        <f>+VLOOKUP(C405,'Anexo_GL '!$B$9:$O$1882,7,0)</f>
        <v>0</v>
      </c>
      <c r="K405" s="54"/>
      <c r="L405" s="56">
        <f>+VLOOKUP(C405,'Anexo_GL '!$B$9:$O$1882,8,0)</f>
        <v>5.4075855218619866</v>
      </c>
      <c r="M405" s="54"/>
      <c r="N405" s="56" t="str">
        <f>+VLOOKUP(C405,'Anexo_GL '!$B$9:$O$1882,9,0)</f>
        <v>Si Cumple</v>
      </c>
      <c r="O405" s="54"/>
      <c r="P405" s="54">
        <f>+VLOOKUP(C405,'Anexo_GL '!$B$9:$O$1882,11,0)</f>
        <v>5257.9642599999997</v>
      </c>
      <c r="Q405" s="54">
        <f>+VLOOKUP(C405,'Anexo_GL '!$B$9:$O$1882,12,0)</f>
        <v>3714.3861100000004</v>
      </c>
      <c r="R405" s="54">
        <f>+VLOOKUP(C405,'Anexo_GL '!$B$9:$O$1882,13,0)</f>
        <v>1543.5781499999994</v>
      </c>
      <c r="S405" s="54" t="str">
        <f>+VLOOKUP(C405,'Anexo_GL '!$B$9:$O$1882,14,0)</f>
        <v>Si Cumple</v>
      </c>
    </row>
    <row r="406" spans="1:19" x14ac:dyDescent="0.25">
      <c r="A406" s="54" t="s">
        <v>4535</v>
      </c>
      <c r="B406" s="54">
        <v>379</v>
      </c>
      <c r="C406" s="55" t="s">
        <v>1246</v>
      </c>
      <c r="D406" s="55" t="s">
        <v>15</v>
      </c>
      <c r="E406" s="55" t="s">
        <v>1247</v>
      </c>
      <c r="F406" s="54">
        <f>+VLOOKUP(C406,'Anexo_GL '!$B$9:$O$1882,4,0)</f>
        <v>405.73647</v>
      </c>
      <c r="G406" s="54"/>
      <c r="H406" s="54">
        <f>+VLOOKUP(C406,'Anexo_GL '!$B$9:$O$1882,5,0)</f>
        <v>7955.171185000002</v>
      </c>
      <c r="I406" s="54">
        <f>+VLOOKUP(C406,'Anexo_GL '!$B$9:$O$1882,6,0)</f>
        <v>6743.4828499999994</v>
      </c>
      <c r="J406" s="54">
        <f>+VLOOKUP(C406,'Anexo_GL '!$B$9:$O$1882,7,0)</f>
        <v>0</v>
      </c>
      <c r="K406" s="54"/>
      <c r="L406" s="56">
        <f>+VLOOKUP(C406,'Anexo_GL '!$B$9:$O$1882,8,0)</f>
        <v>5.1002858463315377</v>
      </c>
      <c r="M406" s="54"/>
      <c r="N406" s="56" t="str">
        <f>+VLOOKUP(C406,'Anexo_GL '!$B$9:$O$1882,9,0)</f>
        <v>Si Cumple</v>
      </c>
      <c r="O406" s="54"/>
      <c r="P406" s="54">
        <f>+VLOOKUP(C406,'Anexo_GL '!$B$9:$O$1882,11,0)</f>
        <v>7003.6928399999997</v>
      </c>
      <c r="Q406" s="54">
        <f>+VLOOKUP(C406,'Anexo_GL '!$B$9:$O$1882,12,0)</f>
        <v>2493.01566</v>
      </c>
      <c r="R406" s="54">
        <f>+VLOOKUP(C406,'Anexo_GL '!$B$9:$O$1882,13,0)</f>
        <v>4510.6771799999997</v>
      </c>
      <c r="S406" s="54" t="str">
        <f>+VLOOKUP(C406,'Anexo_GL '!$B$9:$O$1882,14,0)</f>
        <v>Si Cumple</v>
      </c>
    </row>
    <row r="407" spans="1:19" x14ac:dyDescent="0.25">
      <c r="A407" s="54" t="s">
        <v>4536</v>
      </c>
      <c r="B407" s="54">
        <v>380</v>
      </c>
      <c r="C407" s="55" t="s">
        <v>1248</v>
      </c>
      <c r="D407" s="55" t="s">
        <v>15</v>
      </c>
      <c r="E407" s="55" t="s">
        <v>1249</v>
      </c>
      <c r="F407" s="54">
        <f>+VLOOKUP(C407,'Anexo_GL '!$B$9:$O$1882,4,0)</f>
        <v>494.42263000000003</v>
      </c>
      <c r="G407" s="54"/>
      <c r="H407" s="54">
        <f>+VLOOKUP(C407,'Anexo_GL '!$B$9:$O$1882,5,0)</f>
        <v>6485.7820999999994</v>
      </c>
      <c r="I407" s="54">
        <f>+VLOOKUP(C407,'Anexo_GL '!$B$9:$O$1882,6,0)</f>
        <v>6206.5793100000001</v>
      </c>
      <c r="J407" s="54">
        <f>+VLOOKUP(C407,'Anexo_GL '!$B$9:$O$1882,7,0)</f>
        <v>0</v>
      </c>
      <c r="K407" s="54"/>
      <c r="L407" s="56">
        <f>+VLOOKUP(C407,'Anexo_GL '!$B$9:$O$1882,8,0)</f>
        <v>7.6231767021590198</v>
      </c>
      <c r="M407" s="54"/>
      <c r="N407" s="56" t="str">
        <f>+VLOOKUP(C407,'Anexo_GL '!$B$9:$O$1882,9,0)</f>
        <v>Si Cumple</v>
      </c>
      <c r="O407" s="54"/>
      <c r="P407" s="54">
        <f>+VLOOKUP(C407,'Anexo_GL '!$B$9:$O$1882,11,0)</f>
        <v>5972.8098600000003</v>
      </c>
      <c r="Q407" s="54">
        <f>+VLOOKUP(C407,'Anexo_GL '!$B$9:$O$1882,12,0)</f>
        <v>2278.52387</v>
      </c>
      <c r="R407" s="54">
        <f>+VLOOKUP(C407,'Anexo_GL '!$B$9:$O$1882,13,0)</f>
        <v>3694.2859900000003</v>
      </c>
      <c r="S407" s="54" t="str">
        <f>+VLOOKUP(C407,'Anexo_GL '!$B$9:$O$1882,14,0)</f>
        <v>Si Cumple</v>
      </c>
    </row>
    <row r="408" spans="1:19" x14ac:dyDescent="0.25">
      <c r="A408" s="54" t="s">
        <v>4537</v>
      </c>
      <c r="B408" s="54">
        <v>381</v>
      </c>
      <c r="C408" s="55" t="s">
        <v>1250</v>
      </c>
      <c r="D408" s="55" t="s">
        <v>15</v>
      </c>
      <c r="E408" s="55" t="s">
        <v>1251</v>
      </c>
      <c r="F408" s="54">
        <f>+VLOOKUP(C408,'Anexo_GL '!$B$9:$O$1882,4,0)</f>
        <v>83.455660000000009</v>
      </c>
      <c r="G408" s="54"/>
      <c r="H408" s="54">
        <f>+VLOOKUP(C408,'Anexo_GL '!$B$9:$O$1882,5,0)</f>
        <v>2104.2079899999999</v>
      </c>
      <c r="I408" s="54">
        <f>+VLOOKUP(C408,'Anexo_GL '!$B$9:$O$1882,6,0)</f>
        <v>1165.6328399999998</v>
      </c>
      <c r="J408" s="54">
        <f>+VLOOKUP(C408,'Anexo_GL '!$B$9:$O$1882,7,0)</f>
        <v>0</v>
      </c>
      <c r="K408" s="54"/>
      <c r="L408" s="56">
        <f>+VLOOKUP(C408,'Anexo_GL '!$B$9:$O$1882,8,0)</f>
        <v>3.9661316940441811</v>
      </c>
      <c r="M408" s="54"/>
      <c r="N408" s="56" t="str">
        <f>+VLOOKUP(C408,'Anexo_GL '!$B$9:$O$1882,9,0)</f>
        <v>Si Cumple</v>
      </c>
      <c r="O408" s="54"/>
      <c r="P408" s="54">
        <f>+VLOOKUP(C408,'Anexo_GL '!$B$9:$O$1882,11,0)</f>
        <v>1795.2405000000001</v>
      </c>
      <c r="Q408" s="54">
        <f>+VLOOKUP(C408,'Anexo_GL '!$B$9:$O$1882,12,0)</f>
        <v>814.80598999999995</v>
      </c>
      <c r="R408" s="54">
        <f>+VLOOKUP(C408,'Anexo_GL '!$B$9:$O$1882,13,0)</f>
        <v>980.43451000000005</v>
      </c>
      <c r="S408" s="54" t="str">
        <f>+VLOOKUP(C408,'Anexo_GL '!$B$9:$O$1882,14,0)</f>
        <v>Si Cumple</v>
      </c>
    </row>
    <row r="409" spans="1:19" x14ac:dyDescent="0.25">
      <c r="A409" s="54" t="s">
        <v>4538</v>
      </c>
      <c r="B409" s="54">
        <v>382</v>
      </c>
      <c r="C409" s="55" t="s">
        <v>1252</v>
      </c>
      <c r="D409" s="55" t="s">
        <v>15</v>
      </c>
      <c r="E409" s="55" t="s">
        <v>1253</v>
      </c>
      <c r="F409" s="54">
        <f>+VLOOKUP(C409,'Anexo_GL '!$B$9:$O$1882,4,0)</f>
        <v>20.271889999999996</v>
      </c>
      <c r="G409" s="54"/>
      <c r="H409" s="54">
        <f>+VLOOKUP(C409,'Anexo_GL '!$B$9:$O$1882,5,0)</f>
        <v>4134.6029775000006</v>
      </c>
      <c r="I409" s="54">
        <f>+VLOOKUP(C409,'Anexo_GL '!$B$9:$O$1882,6,0)</f>
        <v>2717.5608500000003</v>
      </c>
      <c r="J409" s="54">
        <f>+VLOOKUP(C409,'Anexo_GL '!$B$9:$O$1882,7,0)</f>
        <v>0</v>
      </c>
      <c r="K409" s="54"/>
      <c r="L409" s="56">
        <f>+VLOOKUP(C409,'Anexo_GL '!$B$9:$O$1882,8,0)</f>
        <v>0.49029834570131936</v>
      </c>
      <c r="M409" s="54"/>
      <c r="N409" s="56" t="str">
        <f>+VLOOKUP(C409,'Anexo_GL '!$B$9:$O$1882,9,0)</f>
        <v>Si Cumple</v>
      </c>
      <c r="O409" s="54"/>
      <c r="P409" s="54">
        <f>+VLOOKUP(C409,'Anexo_GL '!$B$9:$O$1882,11,0)</f>
        <v>3039.0404399999998</v>
      </c>
      <c r="Q409" s="54">
        <f>+VLOOKUP(C409,'Anexo_GL '!$B$9:$O$1882,12,0)</f>
        <v>1494.40102</v>
      </c>
      <c r="R409" s="54">
        <f>+VLOOKUP(C409,'Anexo_GL '!$B$9:$O$1882,13,0)</f>
        <v>1544.63942</v>
      </c>
      <c r="S409" s="54" t="str">
        <f>+VLOOKUP(C409,'Anexo_GL '!$B$9:$O$1882,14,0)</f>
        <v>Si Cumple</v>
      </c>
    </row>
    <row r="410" spans="1:19" x14ac:dyDescent="0.25">
      <c r="A410" s="54" t="s">
        <v>4539</v>
      </c>
      <c r="B410" s="54">
        <v>383</v>
      </c>
      <c r="C410" s="55" t="s">
        <v>1254</v>
      </c>
      <c r="D410" s="55" t="s">
        <v>15</v>
      </c>
      <c r="E410" s="55" t="s">
        <v>1255</v>
      </c>
      <c r="F410" s="54">
        <f>+VLOOKUP(C410,'Anexo_GL '!$B$9:$O$1882,4,0)</f>
        <v>4757.0673100000004</v>
      </c>
      <c r="G410" s="54"/>
      <c r="H410" s="54">
        <f>+VLOOKUP(C410,'Anexo_GL '!$B$9:$O$1882,5,0)</f>
        <v>3041.1240549999998</v>
      </c>
      <c r="I410" s="54">
        <f>+VLOOKUP(C410,'Anexo_GL '!$B$9:$O$1882,6,0)</f>
        <v>2406.4388799999997</v>
      </c>
      <c r="J410" s="54">
        <f>+VLOOKUP(C410,'Anexo_GL '!$B$9:$O$1882,7,0)</f>
        <v>0</v>
      </c>
      <c r="K410" s="54"/>
      <c r="L410" s="56">
        <f>+VLOOKUP(C410,'Anexo_GL '!$B$9:$O$1882,8,0)</f>
        <v>156.42463852070648</v>
      </c>
      <c r="M410" s="54"/>
      <c r="N410" s="56" t="str">
        <f>+VLOOKUP(C410,'Anexo_GL '!$B$9:$O$1882,9,0)</f>
        <v>No Cumple</v>
      </c>
      <c r="O410" s="54"/>
      <c r="P410" s="54">
        <f>+VLOOKUP(C410,'Anexo_GL '!$B$9:$O$1882,11,0)</f>
        <v>1132.94947</v>
      </c>
      <c r="Q410" s="54">
        <f>+VLOOKUP(C410,'Anexo_GL '!$B$9:$O$1882,12,0)</f>
        <v>1334.9745500000001</v>
      </c>
      <c r="R410" s="54">
        <f>+VLOOKUP(C410,'Anexo_GL '!$B$9:$O$1882,13,0)</f>
        <v>-202.02508000000009</v>
      </c>
      <c r="S410" s="54" t="str">
        <f>+VLOOKUP(C410,'Anexo_GL '!$B$9:$O$1882,14,0)</f>
        <v>No Cumple</v>
      </c>
    </row>
    <row r="411" spans="1:19" x14ac:dyDescent="0.25">
      <c r="A411" s="54" t="s">
        <v>4540</v>
      </c>
      <c r="B411" s="54">
        <v>384</v>
      </c>
      <c r="C411" s="55" t="s">
        <v>1256</v>
      </c>
      <c r="D411" s="55" t="s">
        <v>15</v>
      </c>
      <c r="E411" s="55" t="s">
        <v>1257</v>
      </c>
      <c r="F411" s="54">
        <f>+VLOOKUP(C411,'Anexo_GL '!$B$9:$O$1882,4,0)</f>
        <v>73.771470000000008</v>
      </c>
      <c r="G411" s="54"/>
      <c r="H411" s="54">
        <f>+VLOOKUP(C411,'Anexo_GL '!$B$9:$O$1882,5,0)</f>
        <v>3157.8686524999994</v>
      </c>
      <c r="I411" s="54">
        <f>+VLOOKUP(C411,'Anexo_GL '!$B$9:$O$1882,6,0)</f>
        <v>2300.5799900000002</v>
      </c>
      <c r="J411" s="54">
        <f>+VLOOKUP(C411,'Anexo_GL '!$B$9:$O$1882,7,0)</f>
        <v>0</v>
      </c>
      <c r="K411" s="54"/>
      <c r="L411" s="56">
        <f>+VLOOKUP(C411,'Anexo_GL '!$B$9:$O$1882,8,0)</f>
        <v>2.3361158464142302</v>
      </c>
      <c r="M411" s="54"/>
      <c r="N411" s="56" t="str">
        <f>+VLOOKUP(C411,'Anexo_GL '!$B$9:$O$1882,9,0)</f>
        <v>Si Cumple</v>
      </c>
      <c r="O411" s="54"/>
      <c r="P411" s="54">
        <f>+VLOOKUP(C411,'Anexo_GL '!$B$9:$O$1882,11,0)</f>
        <v>2638.5081700000001</v>
      </c>
      <c r="Q411" s="54">
        <f>+VLOOKUP(C411,'Anexo_GL '!$B$9:$O$1882,12,0)</f>
        <v>1087.30305</v>
      </c>
      <c r="R411" s="54">
        <f>+VLOOKUP(C411,'Anexo_GL '!$B$9:$O$1882,13,0)</f>
        <v>1551.2051199999999</v>
      </c>
      <c r="S411" s="54" t="str">
        <f>+VLOOKUP(C411,'Anexo_GL '!$B$9:$O$1882,14,0)</f>
        <v>Si Cumple</v>
      </c>
    </row>
    <row r="412" spans="1:19" x14ac:dyDescent="0.25">
      <c r="A412" s="54" t="s">
        <v>4541</v>
      </c>
      <c r="B412" s="54">
        <v>385</v>
      </c>
      <c r="C412" s="55" t="s">
        <v>1258</v>
      </c>
      <c r="D412" s="55" t="s">
        <v>15</v>
      </c>
      <c r="E412" s="55" t="s">
        <v>1259</v>
      </c>
      <c r="F412" s="54">
        <f>+VLOOKUP(C412,'Anexo_GL '!$B$9:$O$1882,4,0)</f>
        <v>3581.4577399999998</v>
      </c>
      <c r="G412" s="54"/>
      <c r="H412" s="54">
        <f>+VLOOKUP(C412,'Anexo_GL '!$B$9:$O$1882,5,0)</f>
        <v>16177.676219999996</v>
      </c>
      <c r="I412" s="54">
        <f>+VLOOKUP(C412,'Anexo_GL '!$B$9:$O$1882,6,0)</f>
        <v>6307.1597299999994</v>
      </c>
      <c r="J412" s="54">
        <f>+VLOOKUP(C412,'Anexo_GL '!$B$9:$O$1882,7,0)</f>
        <v>0</v>
      </c>
      <c r="K412" s="54"/>
      <c r="L412" s="56">
        <f>+VLOOKUP(C412,'Anexo_GL '!$B$9:$O$1882,8,0)</f>
        <v>22.138270610041921</v>
      </c>
      <c r="M412" s="54"/>
      <c r="N412" s="56" t="str">
        <f>+VLOOKUP(C412,'Anexo_GL '!$B$9:$O$1882,9,0)</f>
        <v>Si Cumple</v>
      </c>
      <c r="O412" s="54"/>
      <c r="P412" s="54">
        <f>+VLOOKUP(C412,'Anexo_GL '!$B$9:$O$1882,11,0)</f>
        <v>8090.7342699999999</v>
      </c>
      <c r="Q412" s="54">
        <f>+VLOOKUP(C412,'Anexo_GL '!$B$9:$O$1882,12,0)</f>
        <v>6326.7605899999999</v>
      </c>
      <c r="R412" s="54">
        <f>+VLOOKUP(C412,'Anexo_GL '!$B$9:$O$1882,13,0)</f>
        <v>1763.9736799999996</v>
      </c>
      <c r="S412" s="54" t="str">
        <f>+VLOOKUP(C412,'Anexo_GL '!$B$9:$O$1882,14,0)</f>
        <v>Si Cumple</v>
      </c>
    </row>
    <row r="413" spans="1:19" x14ac:dyDescent="0.25">
      <c r="A413" s="54" t="s">
        <v>4542</v>
      </c>
      <c r="B413" s="54">
        <v>386</v>
      </c>
      <c r="C413" s="55" t="s">
        <v>1260</v>
      </c>
      <c r="D413" s="55" t="s">
        <v>15</v>
      </c>
      <c r="E413" s="55" t="s">
        <v>1261</v>
      </c>
      <c r="F413" s="54">
        <f>+VLOOKUP(C413,'Anexo_GL '!$B$9:$O$1882,4,0)</f>
        <v>91.048599999999993</v>
      </c>
      <c r="G413" s="54"/>
      <c r="H413" s="54">
        <f>+VLOOKUP(C413,'Anexo_GL '!$B$9:$O$1882,5,0)</f>
        <v>2821.6017725000002</v>
      </c>
      <c r="I413" s="54">
        <f>+VLOOKUP(C413,'Anexo_GL '!$B$9:$O$1882,6,0)</f>
        <v>1637.7786599999999</v>
      </c>
      <c r="J413" s="54">
        <f>+VLOOKUP(C413,'Anexo_GL '!$B$9:$O$1882,7,0)</f>
        <v>0</v>
      </c>
      <c r="K413" s="54"/>
      <c r="L413" s="56">
        <f>+VLOOKUP(C413,'Anexo_GL '!$B$9:$O$1882,8,0)</f>
        <v>3.2268408989312825</v>
      </c>
      <c r="M413" s="54"/>
      <c r="N413" s="56" t="str">
        <f>+VLOOKUP(C413,'Anexo_GL '!$B$9:$O$1882,9,0)</f>
        <v>Si Cumple</v>
      </c>
      <c r="O413" s="54"/>
      <c r="P413" s="54">
        <f>+VLOOKUP(C413,'Anexo_GL '!$B$9:$O$1882,11,0)</f>
        <v>1736.8142799999998</v>
      </c>
      <c r="Q413" s="54">
        <f>+VLOOKUP(C413,'Anexo_GL '!$B$9:$O$1882,12,0)</f>
        <v>779.48659000000009</v>
      </c>
      <c r="R413" s="54">
        <f>+VLOOKUP(C413,'Anexo_GL '!$B$9:$O$1882,13,0)</f>
        <v>957.32768999999973</v>
      </c>
      <c r="S413" s="54" t="str">
        <f>+VLOOKUP(C413,'Anexo_GL '!$B$9:$O$1882,14,0)</f>
        <v>Si Cumple</v>
      </c>
    </row>
    <row r="414" spans="1:19" x14ac:dyDescent="0.25">
      <c r="A414" s="54" t="s">
        <v>4543</v>
      </c>
      <c r="B414" s="54">
        <v>387</v>
      </c>
      <c r="C414" s="55" t="s">
        <v>1262</v>
      </c>
      <c r="D414" s="55" t="s">
        <v>15</v>
      </c>
      <c r="E414" s="55" t="s">
        <v>1263</v>
      </c>
      <c r="F414" s="54">
        <f>+VLOOKUP(C414,'Anexo_GL '!$B$9:$O$1882,4,0)</f>
        <v>262.18200000000002</v>
      </c>
      <c r="G414" s="54"/>
      <c r="H414" s="54">
        <f>+VLOOKUP(C414,'Anexo_GL '!$B$9:$O$1882,5,0)</f>
        <v>1103.9646349999998</v>
      </c>
      <c r="I414" s="54">
        <f>+VLOOKUP(C414,'Anexo_GL '!$B$9:$O$1882,6,0)</f>
        <v>194.30504999999999</v>
      </c>
      <c r="J414" s="54">
        <f>+VLOOKUP(C414,'Anexo_GL '!$B$9:$O$1882,7,0)</f>
        <v>0</v>
      </c>
      <c r="K414" s="54"/>
      <c r="L414" s="56">
        <f>+VLOOKUP(C414,'Anexo_GL '!$B$9:$O$1882,8,0)</f>
        <v>23.749130333328118</v>
      </c>
      <c r="M414" s="54"/>
      <c r="N414" s="56" t="str">
        <f>+VLOOKUP(C414,'Anexo_GL '!$B$9:$O$1882,9,0)</f>
        <v>Si Cumple</v>
      </c>
      <c r="O414" s="54"/>
      <c r="P414" s="54">
        <f>+VLOOKUP(C414,'Anexo_GL '!$B$9:$O$1882,11,0)</f>
        <v>565.64161000000001</v>
      </c>
      <c r="Q414" s="54">
        <f>+VLOOKUP(C414,'Anexo_GL '!$B$9:$O$1882,12,0)</f>
        <v>540.79712000000006</v>
      </c>
      <c r="R414" s="54">
        <f>+VLOOKUP(C414,'Anexo_GL '!$B$9:$O$1882,13,0)</f>
        <v>24.844489999999873</v>
      </c>
      <c r="S414" s="54" t="str">
        <f>+VLOOKUP(C414,'Anexo_GL '!$B$9:$O$1882,14,0)</f>
        <v>Si Cumple</v>
      </c>
    </row>
    <row r="415" spans="1:19" x14ac:dyDescent="0.25">
      <c r="A415" s="54" t="s">
        <v>4544</v>
      </c>
      <c r="B415" s="54">
        <v>388</v>
      </c>
      <c r="C415" s="55" t="s">
        <v>1264</v>
      </c>
      <c r="D415" s="55" t="s">
        <v>15</v>
      </c>
      <c r="E415" s="55" t="s">
        <v>1265</v>
      </c>
      <c r="F415" s="54">
        <f>+VLOOKUP(C415,'Anexo_GL '!$B$9:$O$1882,4,0)</f>
        <v>1293.48982</v>
      </c>
      <c r="G415" s="54"/>
      <c r="H415" s="54">
        <f>+VLOOKUP(C415,'Anexo_GL '!$B$9:$O$1882,5,0)</f>
        <v>3428.5600449999997</v>
      </c>
      <c r="I415" s="54">
        <f>+VLOOKUP(C415,'Anexo_GL '!$B$9:$O$1882,6,0)</f>
        <v>2215.3811000000001</v>
      </c>
      <c r="J415" s="54">
        <f>+VLOOKUP(C415,'Anexo_GL '!$B$9:$O$1882,7,0)</f>
        <v>0</v>
      </c>
      <c r="K415" s="54"/>
      <c r="L415" s="56">
        <f>+VLOOKUP(C415,'Anexo_GL '!$B$9:$O$1882,8,0)</f>
        <v>37.726911677873218</v>
      </c>
      <c r="M415" s="54"/>
      <c r="N415" s="56" t="str">
        <f>+VLOOKUP(C415,'Anexo_GL '!$B$9:$O$1882,9,0)</f>
        <v>Si Cumple</v>
      </c>
      <c r="O415" s="54"/>
      <c r="P415" s="54">
        <f>+VLOOKUP(C415,'Anexo_GL '!$B$9:$O$1882,11,0)</f>
        <v>872.71739000000014</v>
      </c>
      <c r="Q415" s="54">
        <f>+VLOOKUP(C415,'Anexo_GL '!$B$9:$O$1882,12,0)</f>
        <v>588.54578000000004</v>
      </c>
      <c r="R415" s="54">
        <f>+VLOOKUP(C415,'Anexo_GL '!$B$9:$O$1882,13,0)</f>
        <v>284.1716100000001</v>
      </c>
      <c r="S415" s="54" t="str">
        <f>+VLOOKUP(C415,'Anexo_GL '!$B$9:$O$1882,14,0)</f>
        <v>Si Cumple</v>
      </c>
    </row>
    <row r="416" spans="1:19" x14ac:dyDescent="0.25">
      <c r="A416" s="54" t="s">
        <v>4545</v>
      </c>
      <c r="B416" s="54">
        <v>389</v>
      </c>
      <c r="C416" s="55" t="s">
        <v>1266</v>
      </c>
      <c r="D416" s="55" t="s">
        <v>15</v>
      </c>
      <c r="E416" s="55" t="s">
        <v>1267</v>
      </c>
      <c r="F416" s="54">
        <f>+VLOOKUP(C416,'Anexo_GL '!$B$9:$O$1882,4,0)</f>
        <v>2178.8765899999999</v>
      </c>
      <c r="G416" s="54"/>
      <c r="H416" s="54">
        <f>+VLOOKUP(C416,'Anexo_GL '!$B$9:$O$1882,5,0)</f>
        <v>2877.0738249999999</v>
      </c>
      <c r="I416" s="54">
        <f>+VLOOKUP(C416,'Anexo_GL '!$B$9:$O$1882,6,0)</f>
        <v>2280.79556</v>
      </c>
      <c r="J416" s="54">
        <f>+VLOOKUP(C416,'Anexo_GL '!$B$9:$O$1882,7,0)</f>
        <v>0</v>
      </c>
      <c r="K416" s="54"/>
      <c r="L416" s="56">
        <f>+VLOOKUP(C416,'Anexo_GL '!$B$9:$O$1882,8,0)</f>
        <v>75.732383752787442</v>
      </c>
      <c r="M416" s="54"/>
      <c r="N416" s="56" t="str">
        <f>+VLOOKUP(C416,'Anexo_GL '!$B$9:$O$1882,9,0)</f>
        <v>Si Cumple</v>
      </c>
      <c r="O416" s="54"/>
      <c r="P416" s="54">
        <f>+VLOOKUP(C416,'Anexo_GL '!$B$9:$O$1882,11,0)</f>
        <v>1979.1993600000003</v>
      </c>
      <c r="Q416" s="54">
        <f>+VLOOKUP(C416,'Anexo_GL '!$B$9:$O$1882,12,0)</f>
        <v>798.84417000000008</v>
      </c>
      <c r="R416" s="54">
        <f>+VLOOKUP(C416,'Anexo_GL '!$B$9:$O$1882,13,0)</f>
        <v>1180.3551900000004</v>
      </c>
      <c r="S416" s="54" t="str">
        <f>+VLOOKUP(C416,'Anexo_GL '!$B$9:$O$1882,14,0)</f>
        <v>Si Cumple</v>
      </c>
    </row>
    <row r="417" spans="1:19" x14ac:dyDescent="0.25">
      <c r="A417" s="54" t="s">
        <v>4546</v>
      </c>
      <c r="B417" s="54">
        <v>390</v>
      </c>
      <c r="C417" s="55" t="s">
        <v>1268</v>
      </c>
      <c r="D417" s="55" t="s">
        <v>15</v>
      </c>
      <c r="E417" s="55" t="s">
        <v>1269</v>
      </c>
      <c r="F417" s="54">
        <f>+VLOOKUP(C417,'Anexo_GL '!$B$9:$O$1882,4,0)</f>
        <v>715.76751000000002</v>
      </c>
      <c r="G417" s="54"/>
      <c r="H417" s="54">
        <f>+VLOOKUP(C417,'Anexo_GL '!$B$9:$O$1882,5,0)</f>
        <v>2354.0815124999999</v>
      </c>
      <c r="I417" s="54">
        <f>+VLOOKUP(C417,'Anexo_GL '!$B$9:$O$1882,6,0)</f>
        <v>1468.27882</v>
      </c>
      <c r="J417" s="54">
        <f>+VLOOKUP(C417,'Anexo_GL '!$B$9:$O$1882,7,0)</f>
        <v>0</v>
      </c>
      <c r="K417" s="54"/>
      <c r="L417" s="56">
        <f>+VLOOKUP(C417,'Anexo_GL '!$B$9:$O$1882,8,0)</f>
        <v>30.40538342446203</v>
      </c>
      <c r="M417" s="54"/>
      <c r="N417" s="56" t="str">
        <f>+VLOOKUP(C417,'Anexo_GL '!$B$9:$O$1882,9,0)</f>
        <v>Si Cumple</v>
      </c>
      <c r="O417" s="54"/>
      <c r="P417" s="54">
        <f>+VLOOKUP(C417,'Anexo_GL '!$B$9:$O$1882,11,0)</f>
        <v>1487.6199799999999</v>
      </c>
      <c r="Q417" s="54">
        <f>+VLOOKUP(C417,'Anexo_GL '!$B$9:$O$1882,12,0)</f>
        <v>574.04459999999995</v>
      </c>
      <c r="R417" s="54">
        <f>+VLOOKUP(C417,'Anexo_GL '!$B$9:$O$1882,13,0)</f>
        <v>913.57538</v>
      </c>
      <c r="S417" s="54" t="str">
        <f>+VLOOKUP(C417,'Anexo_GL '!$B$9:$O$1882,14,0)</f>
        <v>Si Cumple</v>
      </c>
    </row>
    <row r="418" spans="1:19" x14ac:dyDescent="0.25">
      <c r="A418" s="54" t="s">
        <v>4547</v>
      </c>
      <c r="B418" s="54">
        <v>391</v>
      </c>
      <c r="C418" s="55" t="s">
        <v>1270</v>
      </c>
      <c r="D418" s="55" t="s">
        <v>15</v>
      </c>
      <c r="E418" s="55" t="s">
        <v>1271</v>
      </c>
      <c r="F418" s="54">
        <f>+VLOOKUP(C418,'Anexo_GL '!$B$9:$O$1882,4,0)</f>
        <v>197.83160999999998</v>
      </c>
      <c r="G418" s="54"/>
      <c r="H418" s="54">
        <f>+VLOOKUP(C418,'Anexo_GL '!$B$9:$O$1882,5,0)</f>
        <v>2409.0590450000004</v>
      </c>
      <c r="I418" s="54">
        <f>+VLOOKUP(C418,'Anexo_GL '!$B$9:$O$1882,6,0)</f>
        <v>1196.0461200000002</v>
      </c>
      <c r="J418" s="54">
        <f>+VLOOKUP(C418,'Anexo_GL '!$B$9:$O$1882,7,0)</f>
        <v>0</v>
      </c>
      <c r="K418" s="54"/>
      <c r="L418" s="56">
        <f>+VLOOKUP(C418,'Anexo_GL '!$B$9:$O$1882,8,0)</f>
        <v>8.2119867676385638</v>
      </c>
      <c r="M418" s="54"/>
      <c r="N418" s="56" t="str">
        <f>+VLOOKUP(C418,'Anexo_GL '!$B$9:$O$1882,9,0)</f>
        <v>Si Cumple</v>
      </c>
      <c r="O418" s="54"/>
      <c r="P418" s="54">
        <f>+VLOOKUP(C418,'Anexo_GL '!$B$9:$O$1882,11,0)</f>
        <v>1881.2209500000001</v>
      </c>
      <c r="Q418" s="54">
        <f>+VLOOKUP(C418,'Anexo_GL '!$B$9:$O$1882,12,0)</f>
        <v>803.12103000000002</v>
      </c>
      <c r="R418" s="54">
        <f>+VLOOKUP(C418,'Anexo_GL '!$B$9:$O$1882,13,0)</f>
        <v>1078.0999200000001</v>
      </c>
      <c r="S418" s="54" t="str">
        <f>+VLOOKUP(C418,'Anexo_GL '!$B$9:$O$1882,14,0)</f>
        <v>Si Cumple</v>
      </c>
    </row>
    <row r="419" spans="1:19" x14ac:dyDescent="0.25">
      <c r="A419" s="54" t="s">
        <v>4548</v>
      </c>
      <c r="B419" s="54">
        <v>392</v>
      </c>
      <c r="C419" s="55" t="s">
        <v>1272</v>
      </c>
      <c r="D419" s="55" t="s">
        <v>15</v>
      </c>
      <c r="E419" s="55" t="s">
        <v>1273</v>
      </c>
      <c r="F419" s="54">
        <f>+VLOOKUP(C419,'Anexo_GL '!$B$9:$O$1882,4,0)</f>
        <v>66.671379999999999</v>
      </c>
      <c r="G419" s="54"/>
      <c r="H419" s="54">
        <f>+VLOOKUP(C419,'Anexo_GL '!$B$9:$O$1882,5,0)</f>
        <v>1205.239155</v>
      </c>
      <c r="I419" s="54">
        <f>+VLOOKUP(C419,'Anexo_GL '!$B$9:$O$1882,6,0)</f>
        <v>369.58647999999999</v>
      </c>
      <c r="J419" s="54">
        <f>+VLOOKUP(C419,'Anexo_GL '!$B$9:$O$1882,7,0)</f>
        <v>0</v>
      </c>
      <c r="K419" s="54"/>
      <c r="L419" s="56">
        <f>+VLOOKUP(C419,'Anexo_GL '!$B$9:$O$1882,8,0)</f>
        <v>5.5317967163122903</v>
      </c>
      <c r="M419" s="54"/>
      <c r="N419" s="56" t="str">
        <f>+VLOOKUP(C419,'Anexo_GL '!$B$9:$O$1882,9,0)</f>
        <v>Si Cumple</v>
      </c>
      <c r="O419" s="54"/>
      <c r="P419" s="54">
        <f>+VLOOKUP(C419,'Anexo_GL '!$B$9:$O$1882,11,0)</f>
        <v>606.61917999999991</v>
      </c>
      <c r="Q419" s="54">
        <f>+VLOOKUP(C419,'Anexo_GL '!$B$9:$O$1882,12,0)</f>
        <v>607.95765000000006</v>
      </c>
      <c r="R419" s="54">
        <f>+VLOOKUP(C419,'Anexo_GL '!$B$9:$O$1882,13,0)</f>
        <v>-1.3384700000000884</v>
      </c>
      <c r="S419" s="54" t="str">
        <f>+VLOOKUP(C419,'Anexo_GL '!$B$9:$O$1882,14,0)</f>
        <v>No Cumple</v>
      </c>
    </row>
    <row r="420" spans="1:19" x14ac:dyDescent="0.25">
      <c r="A420" s="54" t="s">
        <v>4549</v>
      </c>
      <c r="B420" s="54">
        <v>393</v>
      </c>
      <c r="C420" s="55" t="s">
        <v>1274</v>
      </c>
      <c r="D420" s="55" t="s">
        <v>15</v>
      </c>
      <c r="E420" s="55" t="s">
        <v>1275</v>
      </c>
      <c r="F420" s="54">
        <f>+VLOOKUP(C420,'Anexo_GL '!$B$9:$O$1882,4,0)</f>
        <v>1064.81468</v>
      </c>
      <c r="G420" s="54"/>
      <c r="H420" s="54">
        <f>+VLOOKUP(C420,'Anexo_GL '!$B$9:$O$1882,5,0)</f>
        <v>7674.8836499999989</v>
      </c>
      <c r="I420" s="54">
        <f>+VLOOKUP(C420,'Anexo_GL '!$B$9:$O$1882,6,0)</f>
        <v>5507.6187800000007</v>
      </c>
      <c r="J420" s="54">
        <f>+VLOOKUP(C420,'Anexo_GL '!$B$9:$O$1882,7,0)</f>
        <v>0</v>
      </c>
      <c r="K420" s="54"/>
      <c r="L420" s="56">
        <f>+VLOOKUP(C420,'Anexo_GL '!$B$9:$O$1882,8,0)</f>
        <v>13.874017230215602</v>
      </c>
      <c r="M420" s="54"/>
      <c r="N420" s="56" t="str">
        <f>+VLOOKUP(C420,'Anexo_GL '!$B$9:$O$1882,9,0)</f>
        <v>Si Cumple</v>
      </c>
      <c r="O420" s="54"/>
      <c r="P420" s="54">
        <f>+VLOOKUP(C420,'Anexo_GL '!$B$9:$O$1882,11,0)</f>
        <v>2762.7892299999999</v>
      </c>
      <c r="Q420" s="54">
        <f>+VLOOKUP(C420,'Anexo_GL '!$B$9:$O$1882,12,0)</f>
        <v>1717.8110499999998</v>
      </c>
      <c r="R420" s="54">
        <f>+VLOOKUP(C420,'Anexo_GL '!$B$9:$O$1882,13,0)</f>
        <v>1044.9781800000001</v>
      </c>
      <c r="S420" s="54" t="str">
        <f>+VLOOKUP(C420,'Anexo_GL '!$B$9:$O$1882,14,0)</f>
        <v>Si Cumple</v>
      </c>
    </row>
    <row r="421" spans="1:19" x14ac:dyDescent="0.25">
      <c r="A421" s="54" t="s">
        <v>4550</v>
      </c>
      <c r="B421" s="54">
        <v>394</v>
      </c>
      <c r="C421" s="55" t="s">
        <v>1276</v>
      </c>
      <c r="D421" s="55" t="s">
        <v>15</v>
      </c>
      <c r="E421" s="55" t="s">
        <v>1277</v>
      </c>
      <c r="F421" s="54">
        <f>+VLOOKUP(C421,'Anexo_GL '!$B$9:$O$1882,4,0)</f>
        <v>162.27339000000001</v>
      </c>
      <c r="G421" s="54"/>
      <c r="H421" s="54">
        <f>+VLOOKUP(C421,'Anexo_GL '!$B$9:$O$1882,5,0)</f>
        <v>1976.2033399999998</v>
      </c>
      <c r="I421" s="54">
        <f>+VLOOKUP(C421,'Anexo_GL '!$B$9:$O$1882,6,0)</f>
        <v>1266.23397</v>
      </c>
      <c r="J421" s="54">
        <f>+VLOOKUP(C421,'Anexo_GL '!$B$9:$O$1882,7,0)</f>
        <v>0</v>
      </c>
      <c r="K421" s="54"/>
      <c r="L421" s="56">
        <f>+VLOOKUP(C421,'Anexo_GL '!$B$9:$O$1882,8,0)</f>
        <v>8.211371103137596</v>
      </c>
      <c r="M421" s="54"/>
      <c r="N421" s="56" t="str">
        <f>+VLOOKUP(C421,'Anexo_GL '!$B$9:$O$1882,9,0)</f>
        <v>Si Cumple</v>
      </c>
      <c r="O421" s="54"/>
      <c r="P421" s="54">
        <f>+VLOOKUP(C421,'Anexo_GL '!$B$9:$O$1882,11,0)</f>
        <v>1697.8142399999999</v>
      </c>
      <c r="Q421" s="54">
        <f>+VLOOKUP(C421,'Anexo_GL '!$B$9:$O$1882,12,0)</f>
        <v>1017.2181599999999</v>
      </c>
      <c r="R421" s="54">
        <f>+VLOOKUP(C421,'Anexo_GL '!$B$9:$O$1882,13,0)</f>
        <v>680.59608000000003</v>
      </c>
      <c r="S421" s="54" t="str">
        <f>+VLOOKUP(C421,'Anexo_GL '!$B$9:$O$1882,14,0)</f>
        <v>Si Cumple</v>
      </c>
    </row>
    <row r="422" spans="1:19" x14ac:dyDescent="0.25">
      <c r="A422" s="54" t="s">
        <v>4551</v>
      </c>
      <c r="B422" s="54">
        <v>395</v>
      </c>
      <c r="C422" s="55" t="s">
        <v>1278</v>
      </c>
      <c r="D422" s="55" t="s">
        <v>15</v>
      </c>
      <c r="E422" s="55" t="s">
        <v>1279</v>
      </c>
      <c r="F422" s="54">
        <f>+VLOOKUP(C422,'Anexo_GL '!$B$9:$O$1882,4,0)</f>
        <v>38.07826</v>
      </c>
      <c r="G422" s="54"/>
      <c r="H422" s="54">
        <f>+VLOOKUP(C422,'Anexo_GL '!$B$9:$O$1882,5,0)</f>
        <v>1058.7899699999998</v>
      </c>
      <c r="I422" s="54">
        <f>+VLOOKUP(C422,'Anexo_GL '!$B$9:$O$1882,6,0)</f>
        <v>342.88928000000004</v>
      </c>
      <c r="J422" s="54">
        <f>+VLOOKUP(C422,'Anexo_GL '!$B$9:$O$1882,7,0)</f>
        <v>0</v>
      </c>
      <c r="K422" s="54"/>
      <c r="L422" s="56">
        <f>+VLOOKUP(C422,'Anexo_GL '!$B$9:$O$1882,8,0)</f>
        <v>3.5963940988220742</v>
      </c>
      <c r="M422" s="54"/>
      <c r="N422" s="56" t="str">
        <f>+VLOOKUP(C422,'Anexo_GL '!$B$9:$O$1882,9,0)</f>
        <v>Si Cumple</v>
      </c>
      <c r="O422" s="54"/>
      <c r="P422" s="54">
        <f>+VLOOKUP(C422,'Anexo_GL '!$B$9:$O$1882,11,0)</f>
        <v>635.4403299999999</v>
      </c>
      <c r="Q422" s="54">
        <f>+VLOOKUP(C422,'Anexo_GL '!$B$9:$O$1882,12,0)</f>
        <v>514.58554000000004</v>
      </c>
      <c r="R422" s="54">
        <f>+VLOOKUP(C422,'Anexo_GL '!$B$9:$O$1882,13,0)</f>
        <v>120.85478999999992</v>
      </c>
      <c r="S422" s="54" t="str">
        <f>+VLOOKUP(C422,'Anexo_GL '!$B$9:$O$1882,14,0)</f>
        <v>Si Cumple</v>
      </c>
    </row>
    <row r="423" spans="1:19" x14ac:dyDescent="0.25">
      <c r="A423" s="54" t="s">
        <v>4552</v>
      </c>
      <c r="B423" s="54">
        <v>396</v>
      </c>
      <c r="C423" s="55" t="s">
        <v>1280</v>
      </c>
      <c r="D423" s="55" t="s">
        <v>15</v>
      </c>
      <c r="E423" s="55" t="s">
        <v>1281</v>
      </c>
      <c r="F423" s="54">
        <f>+VLOOKUP(C423,'Anexo_GL '!$B$9:$O$1882,4,0)</f>
        <v>211.74316000000002</v>
      </c>
      <c r="G423" s="54"/>
      <c r="H423" s="54">
        <f>+VLOOKUP(C423,'Anexo_GL '!$B$9:$O$1882,5,0)</f>
        <v>1948.8693274999998</v>
      </c>
      <c r="I423" s="54">
        <f>+VLOOKUP(C423,'Anexo_GL '!$B$9:$O$1882,6,0)</f>
        <v>286.15320000000003</v>
      </c>
      <c r="J423" s="54">
        <f>+VLOOKUP(C423,'Anexo_GL '!$B$9:$O$1882,7,0)</f>
        <v>0</v>
      </c>
      <c r="K423" s="54"/>
      <c r="L423" s="56">
        <f>+VLOOKUP(C423,'Anexo_GL '!$B$9:$O$1882,8,0)</f>
        <v>10.864923420577565</v>
      </c>
      <c r="M423" s="54"/>
      <c r="N423" s="56" t="str">
        <f>+VLOOKUP(C423,'Anexo_GL '!$B$9:$O$1882,9,0)</f>
        <v>Si Cumple</v>
      </c>
      <c r="O423" s="54"/>
      <c r="P423" s="54">
        <f>+VLOOKUP(C423,'Anexo_GL '!$B$9:$O$1882,11,0)</f>
        <v>739.42529000000002</v>
      </c>
      <c r="Q423" s="54">
        <f>+VLOOKUP(C423,'Anexo_GL '!$B$9:$O$1882,12,0)</f>
        <v>558.83398999999997</v>
      </c>
      <c r="R423" s="54">
        <f>+VLOOKUP(C423,'Anexo_GL '!$B$9:$O$1882,13,0)</f>
        <v>180.59130000000005</v>
      </c>
      <c r="S423" s="54" t="str">
        <f>+VLOOKUP(C423,'Anexo_GL '!$B$9:$O$1882,14,0)</f>
        <v>Si Cumple</v>
      </c>
    </row>
    <row r="424" spans="1:19" x14ac:dyDescent="0.25">
      <c r="A424" s="54" t="s">
        <v>4553</v>
      </c>
      <c r="B424" s="54">
        <v>397</v>
      </c>
      <c r="C424" s="55" t="s">
        <v>1282</v>
      </c>
      <c r="D424" s="55" t="s">
        <v>15</v>
      </c>
      <c r="E424" s="55" t="s">
        <v>1283</v>
      </c>
      <c r="F424" s="54">
        <f>+VLOOKUP(C424,'Anexo_GL '!$B$9:$O$1882,4,0)</f>
        <v>1727.0026599999999</v>
      </c>
      <c r="G424" s="54"/>
      <c r="H424" s="54">
        <f>+VLOOKUP(C424,'Anexo_GL '!$B$9:$O$1882,5,0)</f>
        <v>6446.3756249999988</v>
      </c>
      <c r="I424" s="54">
        <f>+VLOOKUP(C424,'Anexo_GL '!$B$9:$O$1882,6,0)</f>
        <v>6162.7196199999989</v>
      </c>
      <c r="J424" s="54">
        <f>+VLOOKUP(C424,'Anexo_GL '!$B$9:$O$1882,7,0)</f>
        <v>0</v>
      </c>
      <c r="K424" s="54"/>
      <c r="L424" s="56">
        <f>+VLOOKUP(C424,'Anexo_GL '!$B$9:$O$1882,8,0)</f>
        <v>26.790289000573097</v>
      </c>
      <c r="M424" s="54"/>
      <c r="N424" s="56" t="str">
        <f>+VLOOKUP(C424,'Anexo_GL '!$B$9:$O$1882,9,0)</f>
        <v>Si Cumple</v>
      </c>
      <c r="O424" s="54"/>
      <c r="P424" s="54">
        <f>+VLOOKUP(C424,'Anexo_GL '!$B$9:$O$1882,11,0)</f>
        <v>2740.7275399999999</v>
      </c>
      <c r="Q424" s="54">
        <f>+VLOOKUP(C424,'Anexo_GL '!$B$9:$O$1882,12,0)</f>
        <v>2448.3298599999998</v>
      </c>
      <c r="R424" s="54">
        <f>+VLOOKUP(C424,'Anexo_GL '!$B$9:$O$1882,13,0)</f>
        <v>292.39768000000015</v>
      </c>
      <c r="S424" s="54" t="str">
        <f>+VLOOKUP(C424,'Anexo_GL '!$B$9:$O$1882,14,0)</f>
        <v>Si Cumple</v>
      </c>
    </row>
    <row r="425" spans="1:19" x14ac:dyDescent="0.25">
      <c r="A425" s="54" t="s">
        <v>4554</v>
      </c>
      <c r="B425" s="54">
        <v>398</v>
      </c>
      <c r="C425" s="55" t="s">
        <v>1284</v>
      </c>
      <c r="D425" s="55" t="s">
        <v>15</v>
      </c>
      <c r="E425" s="55" t="s">
        <v>1285</v>
      </c>
      <c r="F425" s="54">
        <f>+VLOOKUP(C425,'Anexo_GL '!$B$9:$O$1882,4,0)</f>
        <v>155.96095000000003</v>
      </c>
      <c r="G425" s="54"/>
      <c r="H425" s="54">
        <f>+VLOOKUP(C425,'Anexo_GL '!$B$9:$O$1882,5,0)</f>
        <v>1530.7672175</v>
      </c>
      <c r="I425" s="54">
        <f>+VLOOKUP(C425,'Anexo_GL '!$B$9:$O$1882,6,0)</f>
        <v>849.76303000000007</v>
      </c>
      <c r="J425" s="54">
        <f>+VLOOKUP(C425,'Anexo_GL '!$B$9:$O$1882,7,0)</f>
        <v>0</v>
      </c>
      <c r="K425" s="54"/>
      <c r="L425" s="56">
        <f>+VLOOKUP(C425,'Anexo_GL '!$B$9:$O$1882,8,0)</f>
        <v>10.18841716866072</v>
      </c>
      <c r="M425" s="54"/>
      <c r="N425" s="56" t="str">
        <f>+VLOOKUP(C425,'Anexo_GL '!$B$9:$O$1882,9,0)</f>
        <v>Si Cumple</v>
      </c>
      <c r="O425" s="54"/>
      <c r="P425" s="54">
        <f>+VLOOKUP(C425,'Anexo_GL '!$B$9:$O$1882,11,0)</f>
        <v>1059.0903900000001</v>
      </c>
      <c r="Q425" s="54">
        <f>+VLOOKUP(C425,'Anexo_GL '!$B$9:$O$1882,12,0)</f>
        <v>733.93783000000008</v>
      </c>
      <c r="R425" s="54">
        <f>+VLOOKUP(C425,'Anexo_GL '!$B$9:$O$1882,13,0)</f>
        <v>325.15256000000005</v>
      </c>
      <c r="S425" s="54" t="str">
        <f>+VLOOKUP(C425,'Anexo_GL '!$B$9:$O$1882,14,0)</f>
        <v>Si Cumple</v>
      </c>
    </row>
    <row r="426" spans="1:19" x14ac:dyDescent="0.25">
      <c r="A426" s="54" t="s">
        <v>4555</v>
      </c>
      <c r="B426" s="54">
        <v>399</v>
      </c>
      <c r="C426" s="55" t="s">
        <v>1286</v>
      </c>
      <c r="D426" s="55" t="s">
        <v>15</v>
      </c>
      <c r="E426" s="55" t="s">
        <v>1287</v>
      </c>
      <c r="F426" s="54">
        <f>+VLOOKUP(C426,'Anexo_GL '!$B$9:$O$1882,4,0)</f>
        <v>5432.3349200000002</v>
      </c>
      <c r="G426" s="54"/>
      <c r="H426" s="54">
        <f>+VLOOKUP(C426,'Anexo_GL '!$B$9:$O$1882,5,0)</f>
        <v>25281.370554999998</v>
      </c>
      <c r="I426" s="54">
        <f>+VLOOKUP(C426,'Anexo_GL '!$B$9:$O$1882,6,0)</f>
        <v>3420.1021399999995</v>
      </c>
      <c r="J426" s="54">
        <f>+VLOOKUP(C426,'Anexo_GL '!$B$9:$O$1882,7,0)</f>
        <v>0</v>
      </c>
      <c r="K426" s="54"/>
      <c r="L426" s="56">
        <f>+VLOOKUP(C426,'Anexo_GL '!$B$9:$O$1882,8,0)</f>
        <v>21.487501669191055</v>
      </c>
      <c r="M426" s="54"/>
      <c r="N426" s="56" t="str">
        <f>+VLOOKUP(C426,'Anexo_GL '!$B$9:$O$1882,9,0)</f>
        <v>Si Cumple</v>
      </c>
      <c r="O426" s="54"/>
      <c r="P426" s="54">
        <f>+VLOOKUP(C426,'Anexo_GL '!$B$9:$O$1882,11,0)</f>
        <v>19836.145359999999</v>
      </c>
      <c r="Q426" s="54">
        <f>+VLOOKUP(C426,'Anexo_GL '!$B$9:$O$1882,12,0)</f>
        <v>15798.058550000002</v>
      </c>
      <c r="R426" s="54">
        <f>+VLOOKUP(C426,'Anexo_GL '!$B$9:$O$1882,13,0)</f>
        <v>4038.0868099999989</v>
      </c>
      <c r="S426" s="54" t="str">
        <f>+VLOOKUP(C426,'Anexo_GL '!$B$9:$O$1882,14,0)</f>
        <v>Si Cumple</v>
      </c>
    </row>
    <row r="427" spans="1:19" x14ac:dyDescent="0.25">
      <c r="A427" s="54" t="s">
        <v>4556</v>
      </c>
      <c r="B427" s="54">
        <v>400</v>
      </c>
      <c r="C427" s="55" t="s">
        <v>1288</v>
      </c>
      <c r="D427" s="55" t="s">
        <v>15</v>
      </c>
      <c r="E427" s="55" t="s">
        <v>1289</v>
      </c>
      <c r="F427" s="54">
        <f>+VLOOKUP(C427,'Anexo_GL '!$B$9:$O$1882,4,0)</f>
        <v>179.58473999999998</v>
      </c>
      <c r="G427" s="54"/>
      <c r="H427" s="54">
        <f>+VLOOKUP(C427,'Anexo_GL '!$B$9:$O$1882,5,0)</f>
        <v>1570.0734500000001</v>
      </c>
      <c r="I427" s="54">
        <f>+VLOOKUP(C427,'Anexo_GL '!$B$9:$O$1882,6,0)</f>
        <v>1001.8190900000001</v>
      </c>
      <c r="J427" s="54">
        <f>+VLOOKUP(C427,'Anexo_GL '!$B$9:$O$1882,7,0)</f>
        <v>0</v>
      </c>
      <c r="K427" s="54"/>
      <c r="L427" s="56">
        <f>+VLOOKUP(C427,'Anexo_GL '!$B$9:$O$1882,8,0)</f>
        <v>11.437983363135015</v>
      </c>
      <c r="M427" s="54"/>
      <c r="N427" s="56" t="str">
        <f>+VLOOKUP(C427,'Anexo_GL '!$B$9:$O$1882,9,0)</f>
        <v>Si Cumple</v>
      </c>
      <c r="O427" s="54"/>
      <c r="P427" s="54">
        <f>+VLOOKUP(C427,'Anexo_GL '!$B$9:$O$1882,11,0)</f>
        <v>819.01014999999995</v>
      </c>
      <c r="Q427" s="54">
        <f>+VLOOKUP(C427,'Anexo_GL '!$B$9:$O$1882,12,0)</f>
        <v>627.37366000000009</v>
      </c>
      <c r="R427" s="54">
        <f>+VLOOKUP(C427,'Anexo_GL '!$B$9:$O$1882,13,0)</f>
        <v>191.63648999999987</v>
      </c>
      <c r="S427" s="54" t="str">
        <f>+VLOOKUP(C427,'Anexo_GL '!$B$9:$O$1882,14,0)</f>
        <v>Si Cumple</v>
      </c>
    </row>
    <row r="428" spans="1:19" x14ac:dyDescent="0.25">
      <c r="A428" s="54" t="s">
        <v>4557</v>
      </c>
      <c r="B428" s="54">
        <v>401</v>
      </c>
      <c r="C428" s="55" t="s">
        <v>1290</v>
      </c>
      <c r="D428" s="55" t="s">
        <v>15</v>
      </c>
      <c r="E428" s="55" t="s">
        <v>1291</v>
      </c>
      <c r="F428" s="54">
        <f>+VLOOKUP(C428,'Anexo_GL '!$B$9:$O$1882,4,0)</f>
        <v>449.08931999999999</v>
      </c>
      <c r="G428" s="54"/>
      <c r="H428" s="54">
        <f>+VLOOKUP(C428,'Anexo_GL '!$B$9:$O$1882,5,0)</f>
        <v>3766.7582599999996</v>
      </c>
      <c r="I428" s="54">
        <f>+VLOOKUP(C428,'Anexo_GL '!$B$9:$O$1882,6,0)</f>
        <v>2933.2736600000003</v>
      </c>
      <c r="J428" s="54">
        <f>+VLOOKUP(C428,'Anexo_GL '!$B$9:$O$1882,7,0)</f>
        <v>0</v>
      </c>
      <c r="K428" s="54"/>
      <c r="L428" s="56">
        <f>+VLOOKUP(C428,'Anexo_GL '!$B$9:$O$1882,8,0)</f>
        <v>11.92243539408871</v>
      </c>
      <c r="M428" s="54"/>
      <c r="N428" s="56" t="str">
        <f>+VLOOKUP(C428,'Anexo_GL '!$B$9:$O$1882,9,0)</f>
        <v>Si Cumple</v>
      </c>
      <c r="O428" s="54"/>
      <c r="P428" s="54">
        <f>+VLOOKUP(C428,'Anexo_GL '!$B$9:$O$1882,11,0)</f>
        <v>2912.7429899999997</v>
      </c>
      <c r="Q428" s="54">
        <f>+VLOOKUP(C428,'Anexo_GL '!$B$9:$O$1882,12,0)</f>
        <v>1422.27963</v>
      </c>
      <c r="R428" s="54">
        <f>+VLOOKUP(C428,'Anexo_GL '!$B$9:$O$1882,13,0)</f>
        <v>1490.46336</v>
      </c>
      <c r="S428" s="54" t="str">
        <f>+VLOOKUP(C428,'Anexo_GL '!$B$9:$O$1882,14,0)</f>
        <v>Si Cumple</v>
      </c>
    </row>
    <row r="429" spans="1:19" x14ac:dyDescent="0.25">
      <c r="A429" s="54" t="s">
        <v>4558</v>
      </c>
      <c r="B429" s="54">
        <v>402</v>
      </c>
      <c r="C429" s="55" t="s">
        <v>1292</v>
      </c>
      <c r="D429" s="55" t="s">
        <v>15</v>
      </c>
      <c r="E429" s="55" t="s">
        <v>1293</v>
      </c>
      <c r="F429" s="54">
        <f>+VLOOKUP(C429,'Anexo_GL '!$B$9:$O$1882,4,0)</f>
        <v>269.41432000000003</v>
      </c>
      <c r="G429" s="54"/>
      <c r="H429" s="54">
        <f>+VLOOKUP(C429,'Anexo_GL '!$B$9:$O$1882,5,0)</f>
        <v>3467.7658025000005</v>
      </c>
      <c r="I429" s="54">
        <f>+VLOOKUP(C429,'Anexo_GL '!$B$9:$O$1882,6,0)</f>
        <v>2014.5690400000001</v>
      </c>
      <c r="J429" s="54">
        <f>+VLOOKUP(C429,'Anexo_GL '!$B$9:$O$1882,7,0)</f>
        <v>0</v>
      </c>
      <c r="K429" s="54"/>
      <c r="L429" s="56">
        <f>+VLOOKUP(C429,'Anexo_GL '!$B$9:$O$1882,8,0)</f>
        <v>7.7691036633953878</v>
      </c>
      <c r="M429" s="54"/>
      <c r="N429" s="56" t="str">
        <f>+VLOOKUP(C429,'Anexo_GL '!$B$9:$O$1882,9,0)</f>
        <v>Si Cumple</v>
      </c>
      <c r="O429" s="54"/>
      <c r="P429" s="54">
        <f>+VLOOKUP(C429,'Anexo_GL '!$B$9:$O$1882,11,0)</f>
        <v>2095.09013</v>
      </c>
      <c r="Q429" s="54">
        <f>+VLOOKUP(C429,'Anexo_GL '!$B$9:$O$1882,12,0)</f>
        <v>1022.5566100000001</v>
      </c>
      <c r="R429" s="54">
        <f>+VLOOKUP(C429,'Anexo_GL '!$B$9:$O$1882,13,0)</f>
        <v>1072.53352</v>
      </c>
      <c r="S429" s="54" t="str">
        <f>+VLOOKUP(C429,'Anexo_GL '!$B$9:$O$1882,14,0)</f>
        <v>Si Cumple</v>
      </c>
    </row>
    <row r="430" spans="1:19" x14ac:dyDescent="0.25">
      <c r="A430" s="54" t="s">
        <v>4559</v>
      </c>
      <c r="B430" s="54">
        <v>403</v>
      </c>
      <c r="C430" s="55" t="s">
        <v>1294</v>
      </c>
      <c r="D430" s="55" t="s">
        <v>15</v>
      </c>
      <c r="E430" s="55" t="s">
        <v>1295</v>
      </c>
      <c r="F430" s="54">
        <f>+VLOOKUP(C430,'Anexo_GL '!$B$9:$O$1882,4,0)</f>
        <v>250.03593999999998</v>
      </c>
      <c r="G430" s="54"/>
      <c r="H430" s="54">
        <f>+VLOOKUP(C430,'Anexo_GL '!$B$9:$O$1882,5,0)</f>
        <v>7950.1244024999996</v>
      </c>
      <c r="I430" s="54">
        <f>+VLOOKUP(C430,'Anexo_GL '!$B$9:$O$1882,6,0)</f>
        <v>9272.9284400000015</v>
      </c>
      <c r="J430" s="54">
        <f>+VLOOKUP(C430,'Anexo_GL '!$B$9:$O$1882,7,0)</f>
        <v>0</v>
      </c>
      <c r="K430" s="54"/>
      <c r="L430" s="56">
        <f>+VLOOKUP(C430,'Anexo_GL '!$B$9:$O$1882,8,0)</f>
        <v>2.6964075223684132</v>
      </c>
      <c r="M430" s="54"/>
      <c r="N430" s="56" t="str">
        <f>+VLOOKUP(C430,'Anexo_GL '!$B$9:$O$1882,9,0)</f>
        <v>Si Cumple</v>
      </c>
      <c r="O430" s="54"/>
      <c r="P430" s="54">
        <f>+VLOOKUP(C430,'Anexo_GL '!$B$9:$O$1882,11,0)</f>
        <v>6264.8698600000007</v>
      </c>
      <c r="Q430" s="54">
        <f>+VLOOKUP(C430,'Anexo_GL '!$B$9:$O$1882,12,0)</f>
        <v>1869.72246</v>
      </c>
      <c r="R430" s="54">
        <f>+VLOOKUP(C430,'Anexo_GL '!$B$9:$O$1882,13,0)</f>
        <v>4395.1474000000007</v>
      </c>
      <c r="S430" s="54" t="str">
        <f>+VLOOKUP(C430,'Anexo_GL '!$B$9:$O$1882,14,0)</f>
        <v>Si Cumple</v>
      </c>
    </row>
    <row r="431" spans="1:19" x14ac:dyDescent="0.25">
      <c r="A431" s="54" t="s">
        <v>4560</v>
      </c>
      <c r="B431" s="54">
        <v>404</v>
      </c>
      <c r="C431" s="55" t="s">
        <v>1296</v>
      </c>
      <c r="D431" s="55" t="s">
        <v>15</v>
      </c>
      <c r="E431" s="55" t="s">
        <v>1297</v>
      </c>
      <c r="F431" s="54">
        <f>+VLOOKUP(C431,'Anexo_GL '!$B$9:$O$1882,4,0)</f>
        <v>378.76102999999995</v>
      </c>
      <c r="G431" s="54"/>
      <c r="H431" s="54">
        <f>+VLOOKUP(C431,'Anexo_GL '!$B$9:$O$1882,5,0)</f>
        <v>1956.4796674999998</v>
      </c>
      <c r="I431" s="54">
        <f>+VLOOKUP(C431,'Anexo_GL '!$B$9:$O$1882,6,0)</f>
        <v>1333.5128099999999</v>
      </c>
      <c r="J431" s="54">
        <f>+VLOOKUP(C431,'Anexo_GL '!$B$9:$O$1882,7,0)</f>
        <v>0</v>
      </c>
      <c r="K431" s="54"/>
      <c r="L431" s="56">
        <f>+VLOOKUP(C431,'Anexo_GL '!$B$9:$O$1882,8,0)</f>
        <v>19.359313377582037</v>
      </c>
      <c r="M431" s="54"/>
      <c r="N431" s="56" t="str">
        <f>+VLOOKUP(C431,'Anexo_GL '!$B$9:$O$1882,9,0)</f>
        <v>Si Cumple</v>
      </c>
      <c r="O431" s="54"/>
      <c r="P431" s="54">
        <f>+VLOOKUP(C431,'Anexo_GL '!$B$9:$O$1882,11,0)</f>
        <v>1337.43435</v>
      </c>
      <c r="Q431" s="54">
        <f>+VLOOKUP(C431,'Anexo_GL '!$B$9:$O$1882,12,0)</f>
        <v>629.4388899999999</v>
      </c>
      <c r="R431" s="54">
        <f>+VLOOKUP(C431,'Anexo_GL '!$B$9:$O$1882,13,0)</f>
        <v>707.99546000000021</v>
      </c>
      <c r="S431" s="54" t="str">
        <f>+VLOOKUP(C431,'Anexo_GL '!$B$9:$O$1882,14,0)</f>
        <v>Si Cumple</v>
      </c>
    </row>
    <row r="432" spans="1:19" x14ac:dyDescent="0.25">
      <c r="A432" s="54" t="s">
        <v>4561</v>
      </c>
      <c r="B432" s="54">
        <v>405</v>
      </c>
      <c r="C432" s="55" t="s">
        <v>1298</v>
      </c>
      <c r="D432" s="55" t="s">
        <v>15</v>
      </c>
      <c r="E432" s="55" t="s">
        <v>641</v>
      </c>
      <c r="F432" s="54">
        <f>+VLOOKUP(C432,'Anexo_GL '!$B$9:$O$1882,4,0)</f>
        <v>343.01472999999999</v>
      </c>
      <c r="G432" s="54"/>
      <c r="H432" s="54">
        <f>+VLOOKUP(C432,'Anexo_GL '!$B$9:$O$1882,5,0)</f>
        <v>1853.1811475</v>
      </c>
      <c r="I432" s="54">
        <f>+VLOOKUP(C432,'Anexo_GL '!$B$9:$O$1882,6,0)</f>
        <v>892.93817000000001</v>
      </c>
      <c r="J432" s="54">
        <f>+VLOOKUP(C432,'Anexo_GL '!$B$9:$O$1882,7,0)</f>
        <v>0</v>
      </c>
      <c r="K432" s="54"/>
      <c r="L432" s="56">
        <f>+VLOOKUP(C432,'Anexo_GL '!$B$9:$O$1882,8,0)</f>
        <v>18.509508930777638</v>
      </c>
      <c r="M432" s="54"/>
      <c r="N432" s="56" t="str">
        <f>+VLOOKUP(C432,'Anexo_GL '!$B$9:$O$1882,9,0)</f>
        <v>Si Cumple</v>
      </c>
      <c r="O432" s="54"/>
      <c r="P432" s="54">
        <f>+VLOOKUP(C432,'Anexo_GL '!$B$9:$O$1882,11,0)</f>
        <v>1367.6027099999999</v>
      </c>
      <c r="Q432" s="54">
        <f>+VLOOKUP(C432,'Anexo_GL '!$B$9:$O$1882,12,0)</f>
        <v>1048.9698500000002</v>
      </c>
      <c r="R432" s="54">
        <f>+VLOOKUP(C432,'Anexo_GL '!$B$9:$O$1882,13,0)</f>
        <v>318.63285999999988</v>
      </c>
      <c r="S432" s="54" t="str">
        <f>+VLOOKUP(C432,'Anexo_GL '!$B$9:$O$1882,14,0)</f>
        <v>Si Cumple</v>
      </c>
    </row>
    <row r="433" spans="1:19" x14ac:dyDescent="0.25">
      <c r="A433" s="54" t="s">
        <v>4562</v>
      </c>
      <c r="B433" s="54">
        <v>406</v>
      </c>
      <c r="C433" s="55" t="s">
        <v>1299</v>
      </c>
      <c r="D433" s="55" t="s">
        <v>15</v>
      </c>
      <c r="E433" s="55" t="s">
        <v>1300</v>
      </c>
      <c r="F433" s="54">
        <f>+VLOOKUP(C433,'Anexo_GL '!$B$9:$O$1882,4,0)</f>
        <v>1428.1565900000003</v>
      </c>
      <c r="G433" s="54"/>
      <c r="H433" s="54">
        <f>+VLOOKUP(C433,'Anexo_GL '!$B$9:$O$1882,5,0)</f>
        <v>2886.5267225000002</v>
      </c>
      <c r="I433" s="54">
        <f>+VLOOKUP(C433,'Anexo_GL '!$B$9:$O$1882,6,0)</f>
        <v>2602.6151</v>
      </c>
      <c r="J433" s="54">
        <f>+VLOOKUP(C433,'Anexo_GL '!$B$9:$O$1882,7,0)</f>
        <v>0</v>
      </c>
      <c r="K433" s="54"/>
      <c r="L433" s="56">
        <f>+VLOOKUP(C433,'Anexo_GL '!$B$9:$O$1882,8,0)</f>
        <v>49.476645369944265</v>
      </c>
      <c r="M433" s="54"/>
      <c r="N433" s="56" t="str">
        <f>+VLOOKUP(C433,'Anexo_GL '!$B$9:$O$1882,9,0)</f>
        <v>Si Cumple</v>
      </c>
      <c r="O433" s="54"/>
      <c r="P433" s="54">
        <f>+VLOOKUP(C433,'Anexo_GL '!$B$9:$O$1882,11,0)</f>
        <v>1938.21399</v>
      </c>
      <c r="Q433" s="54">
        <f>+VLOOKUP(C433,'Anexo_GL '!$B$9:$O$1882,12,0)</f>
        <v>634.9738000000001</v>
      </c>
      <c r="R433" s="54">
        <f>+VLOOKUP(C433,'Anexo_GL '!$B$9:$O$1882,13,0)</f>
        <v>1303.24019</v>
      </c>
      <c r="S433" s="54" t="str">
        <f>+VLOOKUP(C433,'Anexo_GL '!$B$9:$O$1882,14,0)</f>
        <v>Si Cumple</v>
      </c>
    </row>
    <row r="434" spans="1:19" x14ac:dyDescent="0.25">
      <c r="A434" s="54" t="s">
        <v>4563</v>
      </c>
      <c r="B434" s="54">
        <v>407</v>
      </c>
      <c r="C434" s="55" t="s">
        <v>1301</v>
      </c>
      <c r="D434" s="55" t="s">
        <v>15</v>
      </c>
      <c r="E434" s="55" t="s">
        <v>1302</v>
      </c>
      <c r="F434" s="54">
        <f>+VLOOKUP(C434,'Anexo_GL '!$B$9:$O$1882,4,0)</f>
        <v>241.38762</v>
      </c>
      <c r="G434" s="54"/>
      <c r="H434" s="54">
        <f>+VLOOKUP(C434,'Anexo_GL '!$B$9:$O$1882,5,0)</f>
        <v>2042.4172599999999</v>
      </c>
      <c r="I434" s="54">
        <f>+VLOOKUP(C434,'Anexo_GL '!$B$9:$O$1882,6,0)</f>
        <v>879.38378</v>
      </c>
      <c r="J434" s="54">
        <f>+VLOOKUP(C434,'Anexo_GL '!$B$9:$O$1882,7,0)</f>
        <v>0</v>
      </c>
      <c r="K434" s="54"/>
      <c r="L434" s="56">
        <f>+VLOOKUP(C434,'Anexo_GL '!$B$9:$O$1882,8,0)</f>
        <v>11.818722095993255</v>
      </c>
      <c r="M434" s="54"/>
      <c r="N434" s="56" t="str">
        <f>+VLOOKUP(C434,'Anexo_GL '!$B$9:$O$1882,9,0)</f>
        <v>Si Cumple</v>
      </c>
      <c r="O434" s="54"/>
      <c r="P434" s="54">
        <f>+VLOOKUP(C434,'Anexo_GL '!$B$9:$O$1882,11,0)</f>
        <v>1357.3934199999999</v>
      </c>
      <c r="Q434" s="54">
        <f>+VLOOKUP(C434,'Anexo_GL '!$B$9:$O$1882,12,0)</f>
        <v>955.82591999999988</v>
      </c>
      <c r="R434" s="54">
        <f>+VLOOKUP(C434,'Anexo_GL '!$B$9:$O$1882,13,0)</f>
        <v>401.5675</v>
      </c>
      <c r="S434" s="54" t="str">
        <f>+VLOOKUP(C434,'Anexo_GL '!$B$9:$O$1882,14,0)</f>
        <v>Si Cumple</v>
      </c>
    </row>
    <row r="435" spans="1:19" x14ac:dyDescent="0.25">
      <c r="A435" s="54" t="s">
        <v>4564</v>
      </c>
      <c r="B435" s="54">
        <v>408</v>
      </c>
      <c r="C435" s="55" t="s">
        <v>1303</v>
      </c>
      <c r="D435" s="55" t="s">
        <v>15</v>
      </c>
      <c r="E435" s="55" t="s">
        <v>1304</v>
      </c>
      <c r="F435" s="54">
        <f>+VLOOKUP(C435,'Anexo_GL '!$B$9:$O$1882,4,0)</f>
        <v>705.14400000000001</v>
      </c>
      <c r="G435" s="54"/>
      <c r="H435" s="54">
        <f>+VLOOKUP(C435,'Anexo_GL '!$B$9:$O$1882,5,0)</f>
        <v>1820.3336724999999</v>
      </c>
      <c r="I435" s="54">
        <f>+VLOOKUP(C435,'Anexo_GL '!$B$9:$O$1882,6,0)</f>
        <v>1234.7876000000001</v>
      </c>
      <c r="J435" s="54">
        <f>+VLOOKUP(C435,'Anexo_GL '!$B$9:$O$1882,7,0)</f>
        <v>0</v>
      </c>
      <c r="K435" s="54"/>
      <c r="L435" s="56">
        <f>+VLOOKUP(C435,'Anexo_GL '!$B$9:$O$1882,8,0)</f>
        <v>38.737073903136299</v>
      </c>
      <c r="M435" s="54"/>
      <c r="N435" s="56" t="str">
        <f>+VLOOKUP(C435,'Anexo_GL '!$B$9:$O$1882,9,0)</f>
        <v>Si Cumple</v>
      </c>
      <c r="O435" s="54"/>
      <c r="P435" s="54">
        <f>+VLOOKUP(C435,'Anexo_GL '!$B$9:$O$1882,11,0)</f>
        <v>1227.2650899999999</v>
      </c>
      <c r="Q435" s="54">
        <f>+VLOOKUP(C435,'Anexo_GL '!$B$9:$O$1882,12,0)</f>
        <v>712.80562999999995</v>
      </c>
      <c r="R435" s="54">
        <f>+VLOOKUP(C435,'Anexo_GL '!$B$9:$O$1882,13,0)</f>
        <v>514.45945999999981</v>
      </c>
      <c r="S435" s="54" t="str">
        <f>+VLOOKUP(C435,'Anexo_GL '!$B$9:$O$1882,14,0)</f>
        <v>Si Cumple</v>
      </c>
    </row>
    <row r="436" spans="1:19" x14ac:dyDescent="0.25">
      <c r="A436" s="54" t="s">
        <v>4565</v>
      </c>
      <c r="B436" s="54">
        <v>409</v>
      </c>
      <c r="C436" s="55" t="s">
        <v>1305</v>
      </c>
      <c r="D436" s="55" t="s">
        <v>15</v>
      </c>
      <c r="E436" s="55" t="s">
        <v>1306</v>
      </c>
      <c r="F436" s="54">
        <f>+VLOOKUP(C436,'Anexo_GL '!$B$9:$O$1882,4,0)</f>
        <v>116.09150000000001</v>
      </c>
      <c r="G436" s="54"/>
      <c r="H436" s="54">
        <f>+VLOOKUP(C436,'Anexo_GL '!$B$9:$O$1882,5,0)</f>
        <v>2781.7104300000001</v>
      </c>
      <c r="I436" s="54">
        <f>+VLOOKUP(C436,'Anexo_GL '!$B$9:$O$1882,6,0)</f>
        <v>1415.60232</v>
      </c>
      <c r="J436" s="54">
        <f>+VLOOKUP(C436,'Anexo_GL '!$B$9:$O$1882,7,0)</f>
        <v>0</v>
      </c>
      <c r="K436" s="54"/>
      <c r="L436" s="56">
        <f>+VLOOKUP(C436,'Anexo_GL '!$B$9:$O$1882,8,0)</f>
        <v>4.1733855094327703</v>
      </c>
      <c r="M436" s="54"/>
      <c r="N436" s="56" t="str">
        <f>+VLOOKUP(C436,'Anexo_GL '!$B$9:$O$1882,9,0)</f>
        <v>Si Cumple</v>
      </c>
      <c r="O436" s="54"/>
      <c r="P436" s="54">
        <f>+VLOOKUP(C436,'Anexo_GL '!$B$9:$O$1882,11,0)</f>
        <v>2258.0837200000001</v>
      </c>
      <c r="Q436" s="54">
        <f>+VLOOKUP(C436,'Anexo_GL '!$B$9:$O$1882,12,0)</f>
        <v>1119.0302999999999</v>
      </c>
      <c r="R436" s="54">
        <f>+VLOOKUP(C436,'Anexo_GL '!$B$9:$O$1882,13,0)</f>
        <v>1139.0534200000004</v>
      </c>
      <c r="S436" s="54" t="str">
        <f>+VLOOKUP(C436,'Anexo_GL '!$B$9:$O$1882,14,0)</f>
        <v>Si Cumple</v>
      </c>
    </row>
    <row r="437" spans="1:19" x14ac:dyDescent="0.25">
      <c r="A437" s="54" t="s">
        <v>4566</v>
      </c>
      <c r="B437" s="54">
        <v>410</v>
      </c>
      <c r="C437" s="55" t="s">
        <v>1307</v>
      </c>
      <c r="D437" s="55" t="s">
        <v>15</v>
      </c>
      <c r="E437" s="55" t="s">
        <v>1308</v>
      </c>
      <c r="F437" s="54">
        <f>+VLOOKUP(C437,'Anexo_GL '!$B$9:$O$1882,4,0)</f>
        <v>34.027680000000004</v>
      </c>
      <c r="G437" s="54"/>
      <c r="H437" s="54">
        <f>+VLOOKUP(C437,'Anexo_GL '!$B$9:$O$1882,5,0)</f>
        <v>1400.7949499999997</v>
      </c>
      <c r="I437" s="54">
        <f>+VLOOKUP(C437,'Anexo_GL '!$B$9:$O$1882,6,0)</f>
        <v>872.11894999999993</v>
      </c>
      <c r="J437" s="54">
        <f>+VLOOKUP(C437,'Anexo_GL '!$B$9:$O$1882,7,0)</f>
        <v>0</v>
      </c>
      <c r="K437" s="54"/>
      <c r="L437" s="56">
        <f>+VLOOKUP(C437,'Anexo_GL '!$B$9:$O$1882,8,0)</f>
        <v>2.4291692370821303</v>
      </c>
      <c r="M437" s="54"/>
      <c r="N437" s="56" t="str">
        <f>+VLOOKUP(C437,'Anexo_GL '!$B$9:$O$1882,9,0)</f>
        <v>Si Cumple</v>
      </c>
      <c r="O437" s="54"/>
      <c r="P437" s="54">
        <f>+VLOOKUP(C437,'Anexo_GL '!$B$9:$O$1882,11,0)</f>
        <v>533.76483000000007</v>
      </c>
      <c r="Q437" s="54">
        <f>+VLOOKUP(C437,'Anexo_GL '!$B$9:$O$1882,12,0)</f>
        <v>481.90993000000003</v>
      </c>
      <c r="R437" s="54">
        <f>+VLOOKUP(C437,'Anexo_GL '!$B$9:$O$1882,13,0)</f>
        <v>51.854900000000022</v>
      </c>
      <c r="S437" s="54" t="str">
        <f>+VLOOKUP(C437,'Anexo_GL '!$B$9:$O$1882,14,0)</f>
        <v>Si Cumple</v>
      </c>
    </row>
    <row r="438" spans="1:19" x14ac:dyDescent="0.25">
      <c r="A438" s="54" t="s">
        <v>4567</v>
      </c>
      <c r="B438" s="54">
        <v>411</v>
      </c>
      <c r="C438" s="55" t="s">
        <v>1309</v>
      </c>
      <c r="D438" s="55" t="s">
        <v>15</v>
      </c>
      <c r="E438" s="55" t="s">
        <v>1310</v>
      </c>
      <c r="F438" s="54">
        <f>+VLOOKUP(C438,'Anexo_GL '!$B$9:$O$1882,4,0)</f>
        <v>63.384759999999993</v>
      </c>
      <c r="G438" s="54"/>
      <c r="H438" s="54">
        <f>+VLOOKUP(C438,'Anexo_GL '!$B$9:$O$1882,5,0)</f>
        <v>2496.1722425000007</v>
      </c>
      <c r="I438" s="54">
        <f>+VLOOKUP(C438,'Anexo_GL '!$B$9:$O$1882,6,0)</f>
        <v>1281.46208</v>
      </c>
      <c r="J438" s="54">
        <f>+VLOOKUP(C438,'Anexo_GL '!$B$9:$O$1882,7,0)</f>
        <v>0</v>
      </c>
      <c r="K438" s="54"/>
      <c r="L438" s="56">
        <f>+VLOOKUP(C438,'Anexo_GL '!$B$9:$O$1882,8,0)</f>
        <v>2.5392782966177854</v>
      </c>
      <c r="M438" s="54"/>
      <c r="N438" s="56" t="str">
        <f>+VLOOKUP(C438,'Anexo_GL '!$B$9:$O$1882,9,0)</f>
        <v>Si Cumple</v>
      </c>
      <c r="O438" s="54"/>
      <c r="P438" s="54">
        <f>+VLOOKUP(C438,'Anexo_GL '!$B$9:$O$1882,11,0)</f>
        <v>1483.8404700000001</v>
      </c>
      <c r="Q438" s="54">
        <f>+VLOOKUP(C438,'Anexo_GL '!$B$9:$O$1882,12,0)</f>
        <v>954.60554999999999</v>
      </c>
      <c r="R438" s="54">
        <f>+VLOOKUP(C438,'Anexo_GL '!$B$9:$O$1882,13,0)</f>
        <v>529.2349200000001</v>
      </c>
      <c r="S438" s="54" t="str">
        <f>+VLOOKUP(C438,'Anexo_GL '!$B$9:$O$1882,14,0)</f>
        <v>Si Cumple</v>
      </c>
    </row>
    <row r="439" spans="1:19" x14ac:dyDescent="0.25">
      <c r="A439" s="54" t="s">
        <v>4568</v>
      </c>
      <c r="B439" s="54">
        <v>412</v>
      </c>
      <c r="C439" s="55" t="s">
        <v>1311</v>
      </c>
      <c r="D439" s="55" t="s">
        <v>15</v>
      </c>
      <c r="E439" s="55" t="s">
        <v>1312</v>
      </c>
      <c r="F439" s="54">
        <f>+VLOOKUP(C439,'Anexo_GL '!$B$9:$O$1882,4,0)</f>
        <v>160.36704999999998</v>
      </c>
      <c r="G439" s="54"/>
      <c r="H439" s="54">
        <f>+VLOOKUP(C439,'Anexo_GL '!$B$9:$O$1882,5,0)</f>
        <v>3003.3931300000004</v>
      </c>
      <c r="I439" s="54">
        <f>+VLOOKUP(C439,'Anexo_GL '!$B$9:$O$1882,6,0)</f>
        <v>1655.7962399999999</v>
      </c>
      <c r="J439" s="54">
        <f>+VLOOKUP(C439,'Anexo_GL '!$B$9:$O$1882,7,0)</f>
        <v>0</v>
      </c>
      <c r="K439" s="54"/>
      <c r="L439" s="56">
        <f>+VLOOKUP(C439,'Anexo_GL '!$B$9:$O$1882,8,0)</f>
        <v>5.3395290945478049</v>
      </c>
      <c r="M439" s="54"/>
      <c r="N439" s="56" t="str">
        <f>+VLOOKUP(C439,'Anexo_GL '!$B$9:$O$1882,9,0)</f>
        <v>Si Cumple</v>
      </c>
      <c r="O439" s="54"/>
      <c r="P439" s="54">
        <f>+VLOOKUP(C439,'Anexo_GL '!$B$9:$O$1882,11,0)</f>
        <v>2453.7525799999999</v>
      </c>
      <c r="Q439" s="54">
        <f>+VLOOKUP(C439,'Anexo_GL '!$B$9:$O$1882,12,0)</f>
        <v>1048.0631800000001</v>
      </c>
      <c r="R439" s="54">
        <f>+VLOOKUP(C439,'Anexo_GL '!$B$9:$O$1882,13,0)</f>
        <v>1405.6894</v>
      </c>
      <c r="S439" s="54" t="str">
        <f>+VLOOKUP(C439,'Anexo_GL '!$B$9:$O$1882,14,0)</f>
        <v>Si Cumple</v>
      </c>
    </row>
    <row r="440" spans="1:19" x14ac:dyDescent="0.25">
      <c r="A440" s="54" t="s">
        <v>4569</v>
      </c>
      <c r="B440" s="54">
        <v>413</v>
      </c>
      <c r="C440" s="55" t="s">
        <v>1313</v>
      </c>
      <c r="D440" s="55" t="s">
        <v>15</v>
      </c>
      <c r="E440" s="55" t="s">
        <v>1314</v>
      </c>
      <c r="F440" s="54">
        <f>+VLOOKUP(C440,'Anexo_GL '!$B$9:$O$1882,4,0)</f>
        <v>79.627649999999974</v>
      </c>
      <c r="G440" s="54"/>
      <c r="H440" s="54">
        <f>+VLOOKUP(C440,'Anexo_GL '!$B$9:$O$1882,5,0)</f>
        <v>1605.1163674999998</v>
      </c>
      <c r="I440" s="54">
        <f>+VLOOKUP(C440,'Anexo_GL '!$B$9:$O$1882,6,0)</f>
        <v>1137.1689799999999</v>
      </c>
      <c r="J440" s="54">
        <f>+VLOOKUP(C440,'Anexo_GL '!$B$9:$O$1882,7,0)</f>
        <v>0</v>
      </c>
      <c r="K440" s="54"/>
      <c r="L440" s="56">
        <f>+VLOOKUP(C440,'Anexo_GL '!$B$9:$O$1882,8,0)</f>
        <v>4.9608646209259959</v>
      </c>
      <c r="M440" s="54"/>
      <c r="N440" s="56" t="str">
        <f>+VLOOKUP(C440,'Anexo_GL '!$B$9:$O$1882,9,0)</f>
        <v>Si Cumple</v>
      </c>
      <c r="O440" s="54"/>
      <c r="P440" s="54">
        <f>+VLOOKUP(C440,'Anexo_GL '!$B$9:$O$1882,11,0)</f>
        <v>698.16630999999995</v>
      </c>
      <c r="Q440" s="54">
        <f>+VLOOKUP(C440,'Anexo_GL '!$B$9:$O$1882,12,0)</f>
        <v>678.84283000000005</v>
      </c>
      <c r="R440" s="54">
        <f>+VLOOKUP(C440,'Anexo_GL '!$B$9:$O$1882,13,0)</f>
        <v>19.323479999999865</v>
      </c>
      <c r="S440" s="54" t="str">
        <f>+VLOOKUP(C440,'Anexo_GL '!$B$9:$O$1882,14,0)</f>
        <v>Si Cumple</v>
      </c>
    </row>
    <row r="441" spans="1:19" x14ac:dyDescent="0.25">
      <c r="A441" s="54" t="s">
        <v>4570</v>
      </c>
      <c r="B441" s="54">
        <v>414</v>
      </c>
      <c r="C441" s="55" t="s">
        <v>1315</v>
      </c>
      <c r="D441" s="55" t="s">
        <v>15</v>
      </c>
      <c r="E441" s="55" t="s">
        <v>1316</v>
      </c>
      <c r="F441" s="54">
        <f>+VLOOKUP(C441,'Anexo_GL '!$B$9:$O$1882,4,0)</f>
        <v>157.28364999999999</v>
      </c>
      <c r="G441" s="54"/>
      <c r="H441" s="54">
        <f>+VLOOKUP(C441,'Anexo_GL '!$B$9:$O$1882,5,0)</f>
        <v>3466.4756499999994</v>
      </c>
      <c r="I441" s="54">
        <f>+VLOOKUP(C441,'Anexo_GL '!$B$9:$O$1882,6,0)</f>
        <v>3021.5256100000001</v>
      </c>
      <c r="J441" s="54">
        <f>+VLOOKUP(C441,'Anexo_GL '!$B$9:$O$1882,7,0)</f>
        <v>0</v>
      </c>
      <c r="K441" s="54"/>
      <c r="L441" s="56">
        <f>+VLOOKUP(C441,'Anexo_GL '!$B$9:$O$1882,8,0)</f>
        <v>4.5372783737857798</v>
      </c>
      <c r="M441" s="54"/>
      <c r="N441" s="56" t="str">
        <f>+VLOOKUP(C441,'Anexo_GL '!$B$9:$O$1882,9,0)</f>
        <v>Si Cumple</v>
      </c>
      <c r="O441" s="54"/>
      <c r="P441" s="54">
        <f>+VLOOKUP(C441,'Anexo_GL '!$B$9:$O$1882,11,0)</f>
        <v>2780.0401300000003</v>
      </c>
      <c r="Q441" s="54">
        <f>+VLOOKUP(C441,'Anexo_GL '!$B$9:$O$1882,12,0)</f>
        <v>1179.4598900000001</v>
      </c>
      <c r="R441" s="54">
        <f>+VLOOKUP(C441,'Anexo_GL '!$B$9:$O$1882,13,0)</f>
        <v>1600.5802400000002</v>
      </c>
      <c r="S441" s="54" t="str">
        <f>+VLOOKUP(C441,'Anexo_GL '!$B$9:$O$1882,14,0)</f>
        <v>Si Cumple</v>
      </c>
    </row>
    <row r="442" spans="1:19" x14ac:dyDescent="0.25">
      <c r="A442" s="54" t="s">
        <v>4571</v>
      </c>
      <c r="B442" s="54">
        <v>415</v>
      </c>
      <c r="C442" s="55" t="s">
        <v>1317</v>
      </c>
      <c r="D442" s="55" t="s">
        <v>15</v>
      </c>
      <c r="E442" s="55" t="s">
        <v>1318</v>
      </c>
      <c r="F442" s="54">
        <f>+VLOOKUP(C442,'Anexo_GL '!$B$9:$O$1882,4,0)</f>
        <v>231.79660000000001</v>
      </c>
      <c r="G442" s="54"/>
      <c r="H442" s="54">
        <f>+VLOOKUP(C442,'Anexo_GL '!$B$9:$O$1882,5,0)</f>
        <v>3838.2948700000006</v>
      </c>
      <c r="I442" s="54">
        <f>+VLOOKUP(C442,'Anexo_GL '!$B$9:$O$1882,6,0)</f>
        <v>3466.1497899999999</v>
      </c>
      <c r="J442" s="54">
        <f>+VLOOKUP(C442,'Anexo_GL '!$B$9:$O$1882,7,0)</f>
        <v>0</v>
      </c>
      <c r="K442" s="54"/>
      <c r="L442" s="56">
        <f>+VLOOKUP(C442,'Anexo_GL '!$B$9:$O$1882,8,0)</f>
        <v>6.0390513978411455</v>
      </c>
      <c r="M442" s="54"/>
      <c r="N442" s="56" t="str">
        <f>+VLOOKUP(C442,'Anexo_GL '!$B$9:$O$1882,9,0)</f>
        <v>Si Cumple</v>
      </c>
      <c r="O442" s="54"/>
      <c r="P442" s="54">
        <f>+VLOOKUP(C442,'Anexo_GL '!$B$9:$O$1882,11,0)</f>
        <v>1428.81169</v>
      </c>
      <c r="Q442" s="54">
        <f>+VLOOKUP(C442,'Anexo_GL '!$B$9:$O$1882,12,0)</f>
        <v>680.90008000000012</v>
      </c>
      <c r="R442" s="54">
        <f>+VLOOKUP(C442,'Anexo_GL '!$B$9:$O$1882,13,0)</f>
        <v>747.91160999999988</v>
      </c>
      <c r="S442" s="54" t="str">
        <f>+VLOOKUP(C442,'Anexo_GL '!$B$9:$O$1882,14,0)</f>
        <v>Si Cumple</v>
      </c>
    </row>
    <row r="443" spans="1:19" x14ac:dyDescent="0.25">
      <c r="A443" s="54" t="s">
        <v>4572</v>
      </c>
      <c r="B443" s="54">
        <v>416</v>
      </c>
      <c r="C443" s="55" t="s">
        <v>1319</v>
      </c>
      <c r="D443" s="55" t="s">
        <v>15</v>
      </c>
      <c r="E443" s="55" t="s">
        <v>1320</v>
      </c>
      <c r="F443" s="54">
        <f>+VLOOKUP(C443,'Anexo_GL '!$B$9:$O$1882,4,0)</f>
        <v>232.99917000000002</v>
      </c>
      <c r="G443" s="54"/>
      <c r="H443" s="54">
        <f>+VLOOKUP(C443,'Anexo_GL '!$B$9:$O$1882,5,0)</f>
        <v>1590.0587825000002</v>
      </c>
      <c r="I443" s="54">
        <f>+VLOOKUP(C443,'Anexo_GL '!$B$9:$O$1882,6,0)</f>
        <v>819.75543999999991</v>
      </c>
      <c r="J443" s="54">
        <f>+VLOOKUP(C443,'Anexo_GL '!$B$9:$O$1882,7,0)</f>
        <v>0</v>
      </c>
      <c r="K443" s="54"/>
      <c r="L443" s="56">
        <f>+VLOOKUP(C443,'Anexo_GL '!$B$9:$O$1882,8,0)</f>
        <v>14.653494107536241</v>
      </c>
      <c r="M443" s="54"/>
      <c r="N443" s="56" t="str">
        <f>+VLOOKUP(C443,'Anexo_GL '!$B$9:$O$1882,9,0)</f>
        <v>Si Cumple</v>
      </c>
      <c r="O443" s="54"/>
      <c r="P443" s="54">
        <f>+VLOOKUP(C443,'Anexo_GL '!$B$9:$O$1882,11,0)</f>
        <v>1487.71829</v>
      </c>
      <c r="Q443" s="54">
        <f>+VLOOKUP(C443,'Anexo_GL '!$B$9:$O$1882,12,0)</f>
        <v>1109.1048799999999</v>
      </c>
      <c r="R443" s="54">
        <f>+VLOOKUP(C443,'Anexo_GL '!$B$9:$O$1882,13,0)</f>
        <v>378.61341000000016</v>
      </c>
      <c r="S443" s="54" t="str">
        <f>+VLOOKUP(C443,'Anexo_GL '!$B$9:$O$1882,14,0)</f>
        <v>Si Cumple</v>
      </c>
    </row>
    <row r="444" spans="1:19" x14ac:dyDescent="0.25">
      <c r="A444" s="54" t="s">
        <v>4573</v>
      </c>
      <c r="B444" s="54">
        <v>417</v>
      </c>
      <c r="C444" s="55" t="s">
        <v>1321</v>
      </c>
      <c r="D444" s="55" t="s">
        <v>15</v>
      </c>
      <c r="E444" s="55" t="s">
        <v>1322</v>
      </c>
      <c r="F444" s="54">
        <f>+VLOOKUP(C444,'Anexo_GL '!$B$9:$O$1882,4,0)</f>
        <v>234.12141999999997</v>
      </c>
      <c r="G444" s="54"/>
      <c r="H444" s="54">
        <f>+VLOOKUP(C444,'Anexo_GL '!$B$9:$O$1882,5,0)</f>
        <v>4170.5781475000013</v>
      </c>
      <c r="I444" s="54">
        <f>+VLOOKUP(C444,'Anexo_GL '!$B$9:$O$1882,6,0)</f>
        <v>3419.7625499999999</v>
      </c>
      <c r="J444" s="54">
        <f>+VLOOKUP(C444,'Anexo_GL '!$B$9:$O$1882,7,0)</f>
        <v>0</v>
      </c>
      <c r="K444" s="54"/>
      <c r="L444" s="56">
        <f>+VLOOKUP(C444,'Anexo_GL '!$B$9:$O$1882,8,0)</f>
        <v>5.613644241154935</v>
      </c>
      <c r="M444" s="54"/>
      <c r="N444" s="56" t="str">
        <f>+VLOOKUP(C444,'Anexo_GL '!$B$9:$O$1882,9,0)</f>
        <v>Si Cumple</v>
      </c>
      <c r="O444" s="54"/>
      <c r="P444" s="54">
        <f>+VLOOKUP(C444,'Anexo_GL '!$B$9:$O$1882,11,0)</f>
        <v>3227.7349199999999</v>
      </c>
      <c r="Q444" s="54">
        <f>+VLOOKUP(C444,'Anexo_GL '!$B$9:$O$1882,12,0)</f>
        <v>1441.71073</v>
      </c>
      <c r="R444" s="54">
        <f>+VLOOKUP(C444,'Anexo_GL '!$B$9:$O$1882,13,0)</f>
        <v>1786.0241899999999</v>
      </c>
      <c r="S444" s="54" t="str">
        <f>+VLOOKUP(C444,'Anexo_GL '!$B$9:$O$1882,14,0)</f>
        <v>Si Cumple</v>
      </c>
    </row>
    <row r="445" spans="1:19" x14ac:dyDescent="0.25">
      <c r="A445" s="54" t="s">
        <v>4574</v>
      </c>
      <c r="B445" s="54">
        <v>418</v>
      </c>
      <c r="C445" s="55" t="s">
        <v>1323</v>
      </c>
      <c r="D445" s="55" t="s">
        <v>15</v>
      </c>
      <c r="E445" s="55" t="s">
        <v>1324</v>
      </c>
      <c r="F445" s="54">
        <f>+VLOOKUP(C445,'Anexo_GL '!$B$9:$O$1882,4,0)</f>
        <v>4199.0024100000001</v>
      </c>
      <c r="G445" s="54"/>
      <c r="H445" s="54">
        <f>+VLOOKUP(C445,'Anexo_GL '!$B$9:$O$1882,5,0)</f>
        <v>91188.054284999991</v>
      </c>
      <c r="I445" s="54">
        <f>+VLOOKUP(C445,'Anexo_GL '!$B$9:$O$1882,6,0)</f>
        <v>90199.918189999997</v>
      </c>
      <c r="J445" s="54">
        <f>+VLOOKUP(C445,'Anexo_GL '!$B$9:$O$1882,7,0)</f>
        <v>0</v>
      </c>
      <c r="K445" s="54"/>
      <c r="L445" s="56">
        <f>+VLOOKUP(C445,'Anexo_GL '!$B$9:$O$1882,8,0)</f>
        <v>4.6047724594236863</v>
      </c>
      <c r="M445" s="54"/>
      <c r="N445" s="56" t="str">
        <f>+VLOOKUP(C445,'Anexo_GL '!$B$9:$O$1882,9,0)</f>
        <v>Si Cumple</v>
      </c>
      <c r="O445" s="54"/>
      <c r="P445" s="54">
        <f>+VLOOKUP(C445,'Anexo_GL '!$B$9:$O$1882,11,0)</f>
        <v>78253.70799000001</v>
      </c>
      <c r="Q445" s="54">
        <f>+VLOOKUP(C445,'Anexo_GL '!$B$9:$O$1882,12,0)</f>
        <v>24593.118630000004</v>
      </c>
      <c r="R445" s="54">
        <f>+VLOOKUP(C445,'Anexo_GL '!$B$9:$O$1882,13,0)</f>
        <v>53660.589360000005</v>
      </c>
      <c r="S445" s="54" t="str">
        <f>+VLOOKUP(C445,'Anexo_GL '!$B$9:$O$1882,14,0)</f>
        <v>Si Cumple</v>
      </c>
    </row>
    <row r="446" spans="1:19" x14ac:dyDescent="0.25">
      <c r="A446" s="54" t="s">
        <v>4575</v>
      </c>
      <c r="B446" s="54">
        <v>419</v>
      </c>
      <c r="C446" s="55" t="s">
        <v>1325</v>
      </c>
      <c r="D446" s="55" t="s">
        <v>15</v>
      </c>
      <c r="E446" s="55" t="s">
        <v>1326</v>
      </c>
      <c r="F446" s="54">
        <f>+VLOOKUP(C446,'Anexo_GL '!$B$9:$O$1882,4,0)</f>
        <v>3795.8379399999999</v>
      </c>
      <c r="G446" s="54"/>
      <c r="H446" s="54">
        <f>+VLOOKUP(C446,'Anexo_GL '!$B$9:$O$1882,5,0)</f>
        <v>13660.629812499999</v>
      </c>
      <c r="I446" s="54">
        <f>+VLOOKUP(C446,'Anexo_GL '!$B$9:$O$1882,6,0)</f>
        <v>3025.06979</v>
      </c>
      <c r="J446" s="54">
        <f>+VLOOKUP(C446,'Anexo_GL '!$B$9:$O$1882,7,0)</f>
        <v>0</v>
      </c>
      <c r="K446" s="54"/>
      <c r="L446" s="56">
        <f>+VLOOKUP(C446,'Anexo_GL '!$B$9:$O$1882,8,0)</f>
        <v>27.786697920228121</v>
      </c>
      <c r="M446" s="54"/>
      <c r="N446" s="56" t="str">
        <f>+VLOOKUP(C446,'Anexo_GL '!$B$9:$O$1882,9,0)</f>
        <v>Si Cumple</v>
      </c>
      <c r="O446" s="54"/>
      <c r="P446" s="54">
        <f>+VLOOKUP(C446,'Anexo_GL '!$B$9:$O$1882,11,0)</f>
        <v>4476.5225899999996</v>
      </c>
      <c r="Q446" s="54">
        <f>+VLOOKUP(C446,'Anexo_GL '!$B$9:$O$1882,12,0)</f>
        <v>2856.2887000000001</v>
      </c>
      <c r="R446" s="54">
        <f>+VLOOKUP(C446,'Anexo_GL '!$B$9:$O$1882,13,0)</f>
        <v>1620.2338899999997</v>
      </c>
      <c r="S446" s="54" t="str">
        <f>+VLOOKUP(C446,'Anexo_GL '!$B$9:$O$1882,14,0)</f>
        <v>Si Cumple</v>
      </c>
    </row>
    <row r="447" spans="1:19" x14ac:dyDescent="0.25">
      <c r="A447" s="54" t="s">
        <v>4576</v>
      </c>
      <c r="B447" s="54">
        <v>420</v>
      </c>
      <c r="C447" s="55" t="s">
        <v>1327</v>
      </c>
      <c r="D447" s="55" t="s">
        <v>15</v>
      </c>
      <c r="E447" s="55" t="s">
        <v>1328</v>
      </c>
      <c r="F447" s="54">
        <f>+VLOOKUP(C447,'Anexo_GL '!$B$9:$O$1882,4,0)</f>
        <v>88.720869999999991</v>
      </c>
      <c r="G447" s="54"/>
      <c r="H447" s="54">
        <f>+VLOOKUP(C447,'Anexo_GL '!$B$9:$O$1882,5,0)</f>
        <v>3063.5270699999996</v>
      </c>
      <c r="I447" s="54">
        <f>+VLOOKUP(C447,'Anexo_GL '!$B$9:$O$1882,6,0)</f>
        <v>1155.65022</v>
      </c>
      <c r="J447" s="54">
        <f>+VLOOKUP(C447,'Anexo_GL '!$B$9:$O$1882,7,0)</f>
        <v>0</v>
      </c>
      <c r="K447" s="54"/>
      <c r="L447" s="56">
        <f>+VLOOKUP(C447,'Anexo_GL '!$B$9:$O$1882,8,0)</f>
        <v>2.8960367567439187</v>
      </c>
      <c r="M447" s="54"/>
      <c r="N447" s="56" t="str">
        <f>+VLOOKUP(C447,'Anexo_GL '!$B$9:$O$1882,9,0)</f>
        <v>Si Cumple</v>
      </c>
      <c r="O447" s="54"/>
      <c r="P447" s="54">
        <f>+VLOOKUP(C447,'Anexo_GL '!$B$9:$O$1882,11,0)</f>
        <v>1336.9631200000001</v>
      </c>
      <c r="Q447" s="54">
        <f>+VLOOKUP(C447,'Anexo_GL '!$B$9:$O$1882,12,0)</f>
        <v>685.68448000000001</v>
      </c>
      <c r="R447" s="54">
        <f>+VLOOKUP(C447,'Anexo_GL '!$B$9:$O$1882,13,0)</f>
        <v>651.27864000000011</v>
      </c>
      <c r="S447" s="54" t="str">
        <f>+VLOOKUP(C447,'Anexo_GL '!$B$9:$O$1882,14,0)</f>
        <v>Si Cumple</v>
      </c>
    </row>
    <row r="448" spans="1:19" x14ac:dyDescent="0.25">
      <c r="A448" s="54" t="s">
        <v>4577</v>
      </c>
      <c r="B448" s="54">
        <v>421</v>
      </c>
      <c r="C448" s="55" t="s">
        <v>1329</v>
      </c>
      <c r="D448" s="55" t="s">
        <v>15</v>
      </c>
      <c r="E448" s="55" t="s">
        <v>1330</v>
      </c>
      <c r="F448" s="54">
        <f>+VLOOKUP(C448,'Anexo_GL '!$B$9:$O$1882,4,0)</f>
        <v>1207.6952099999999</v>
      </c>
      <c r="G448" s="54"/>
      <c r="H448" s="54">
        <f>+VLOOKUP(C448,'Anexo_GL '!$B$9:$O$1882,5,0)</f>
        <v>7601.4687625000006</v>
      </c>
      <c r="I448" s="54">
        <f>+VLOOKUP(C448,'Anexo_GL '!$B$9:$O$1882,6,0)</f>
        <v>5129.4461600000004</v>
      </c>
      <c r="J448" s="54">
        <f>+VLOOKUP(C448,'Anexo_GL '!$B$9:$O$1882,7,0)</f>
        <v>0</v>
      </c>
      <c r="K448" s="54"/>
      <c r="L448" s="56">
        <f>+VLOOKUP(C448,'Anexo_GL '!$B$9:$O$1882,8,0)</f>
        <v>15.8876560271861</v>
      </c>
      <c r="M448" s="54"/>
      <c r="N448" s="56" t="str">
        <f>+VLOOKUP(C448,'Anexo_GL '!$B$9:$O$1882,9,0)</f>
        <v>Si Cumple</v>
      </c>
      <c r="O448" s="54"/>
      <c r="P448" s="54">
        <f>+VLOOKUP(C448,'Anexo_GL '!$B$9:$O$1882,11,0)</f>
        <v>6365.0649199999998</v>
      </c>
      <c r="Q448" s="54">
        <f>+VLOOKUP(C448,'Anexo_GL '!$B$9:$O$1882,12,0)</f>
        <v>2121.5635700000003</v>
      </c>
      <c r="R448" s="54">
        <f>+VLOOKUP(C448,'Anexo_GL '!$B$9:$O$1882,13,0)</f>
        <v>4243.5013499999995</v>
      </c>
      <c r="S448" s="54" t="str">
        <f>+VLOOKUP(C448,'Anexo_GL '!$B$9:$O$1882,14,0)</f>
        <v>Si Cumple</v>
      </c>
    </row>
    <row r="449" spans="1:19" x14ac:dyDescent="0.25">
      <c r="A449" s="54" t="s">
        <v>4578</v>
      </c>
      <c r="B449" s="54">
        <v>422</v>
      </c>
      <c r="C449" s="55" t="s">
        <v>1331</v>
      </c>
      <c r="D449" s="55" t="s">
        <v>15</v>
      </c>
      <c r="E449" s="55" t="s">
        <v>1332</v>
      </c>
      <c r="F449" s="54">
        <f>+VLOOKUP(C449,'Anexo_GL '!$B$9:$O$1882,4,0)</f>
        <v>432.12128999999993</v>
      </c>
      <c r="G449" s="54"/>
      <c r="H449" s="54">
        <f>+VLOOKUP(C449,'Anexo_GL '!$B$9:$O$1882,5,0)</f>
        <v>2357.0211200000003</v>
      </c>
      <c r="I449" s="54">
        <f>+VLOOKUP(C449,'Anexo_GL '!$B$9:$O$1882,6,0)</f>
        <v>1274.6954900000001</v>
      </c>
      <c r="J449" s="54">
        <f>+VLOOKUP(C449,'Anexo_GL '!$B$9:$O$1882,7,0)</f>
        <v>0</v>
      </c>
      <c r="K449" s="54"/>
      <c r="L449" s="56">
        <f>+VLOOKUP(C449,'Anexo_GL '!$B$9:$O$1882,8,0)</f>
        <v>18.333365209727091</v>
      </c>
      <c r="M449" s="54"/>
      <c r="N449" s="56" t="str">
        <f>+VLOOKUP(C449,'Anexo_GL '!$B$9:$O$1882,9,0)</f>
        <v>Si Cumple</v>
      </c>
      <c r="O449" s="54"/>
      <c r="P449" s="54">
        <f>+VLOOKUP(C449,'Anexo_GL '!$B$9:$O$1882,11,0)</f>
        <v>1352.9398200000001</v>
      </c>
      <c r="Q449" s="54">
        <f>+VLOOKUP(C449,'Anexo_GL '!$B$9:$O$1882,12,0)</f>
        <v>595.77025000000003</v>
      </c>
      <c r="R449" s="54">
        <f>+VLOOKUP(C449,'Anexo_GL '!$B$9:$O$1882,13,0)</f>
        <v>757.16957000000002</v>
      </c>
      <c r="S449" s="54" t="str">
        <f>+VLOOKUP(C449,'Anexo_GL '!$B$9:$O$1882,14,0)</f>
        <v>Si Cumple</v>
      </c>
    </row>
    <row r="450" spans="1:19" x14ac:dyDescent="0.25">
      <c r="A450" s="54" t="s">
        <v>4579</v>
      </c>
      <c r="B450" s="54">
        <v>423</v>
      </c>
      <c r="C450" s="55" t="s">
        <v>1333</v>
      </c>
      <c r="D450" s="55" t="s">
        <v>15</v>
      </c>
      <c r="E450" s="55" t="s">
        <v>1334</v>
      </c>
      <c r="F450" s="54">
        <f>+VLOOKUP(C450,'Anexo_GL '!$B$9:$O$1882,4,0)</f>
        <v>32.259549999999997</v>
      </c>
      <c r="G450" s="54"/>
      <c r="H450" s="54">
        <f>+VLOOKUP(C450,'Anexo_GL '!$B$9:$O$1882,5,0)</f>
        <v>1289.1991624999998</v>
      </c>
      <c r="I450" s="54">
        <f>+VLOOKUP(C450,'Anexo_GL '!$B$9:$O$1882,6,0)</f>
        <v>639.88485000000003</v>
      </c>
      <c r="J450" s="54">
        <f>+VLOOKUP(C450,'Anexo_GL '!$B$9:$O$1882,7,0)</f>
        <v>0</v>
      </c>
      <c r="K450" s="54"/>
      <c r="L450" s="56">
        <f>+VLOOKUP(C450,'Anexo_GL '!$B$9:$O$1882,8,0)</f>
        <v>2.5022937447029254</v>
      </c>
      <c r="M450" s="54"/>
      <c r="N450" s="56" t="str">
        <f>+VLOOKUP(C450,'Anexo_GL '!$B$9:$O$1882,9,0)</f>
        <v>Si Cumple</v>
      </c>
      <c r="O450" s="54"/>
      <c r="P450" s="54">
        <f>+VLOOKUP(C450,'Anexo_GL '!$B$9:$O$1882,11,0)</f>
        <v>944.24073999999996</v>
      </c>
      <c r="Q450" s="54">
        <f>+VLOOKUP(C450,'Anexo_GL '!$B$9:$O$1882,12,0)</f>
        <v>668.69560999999999</v>
      </c>
      <c r="R450" s="54">
        <f>+VLOOKUP(C450,'Anexo_GL '!$B$9:$O$1882,13,0)</f>
        <v>275.54513000000003</v>
      </c>
      <c r="S450" s="54" t="str">
        <f>+VLOOKUP(C450,'Anexo_GL '!$B$9:$O$1882,14,0)</f>
        <v>Si Cumple</v>
      </c>
    </row>
    <row r="451" spans="1:19" x14ac:dyDescent="0.25">
      <c r="A451" s="54" t="s">
        <v>4580</v>
      </c>
      <c r="B451" s="54">
        <v>424</v>
      </c>
      <c r="C451" s="55" t="s">
        <v>1335</v>
      </c>
      <c r="D451" s="55" t="s">
        <v>15</v>
      </c>
      <c r="E451" s="55" t="s">
        <v>1336</v>
      </c>
      <c r="F451" s="54">
        <f>+VLOOKUP(C451,'Anexo_GL '!$B$9:$O$1882,4,0)</f>
        <v>584.09149000000014</v>
      </c>
      <c r="G451" s="54"/>
      <c r="H451" s="54">
        <f>+VLOOKUP(C451,'Anexo_GL '!$B$9:$O$1882,5,0)</f>
        <v>7165.9628699999994</v>
      </c>
      <c r="I451" s="54">
        <f>+VLOOKUP(C451,'Anexo_GL '!$B$9:$O$1882,6,0)</f>
        <v>7046.7097200000007</v>
      </c>
      <c r="J451" s="54">
        <f>+VLOOKUP(C451,'Anexo_GL '!$B$9:$O$1882,7,0)</f>
        <v>0</v>
      </c>
      <c r="K451" s="54"/>
      <c r="L451" s="56">
        <f>+VLOOKUP(C451,'Anexo_GL '!$B$9:$O$1882,8,0)</f>
        <v>8.1509142678547004</v>
      </c>
      <c r="M451" s="54"/>
      <c r="N451" s="56" t="str">
        <f>+VLOOKUP(C451,'Anexo_GL '!$B$9:$O$1882,9,0)</f>
        <v>Si Cumple</v>
      </c>
      <c r="O451" s="54"/>
      <c r="P451" s="54">
        <f>+VLOOKUP(C451,'Anexo_GL '!$B$9:$O$1882,11,0)</f>
        <v>5754.9179100000001</v>
      </c>
      <c r="Q451" s="54">
        <f>+VLOOKUP(C451,'Anexo_GL '!$B$9:$O$1882,12,0)</f>
        <v>2287.1717800000001</v>
      </c>
      <c r="R451" s="54">
        <f>+VLOOKUP(C451,'Anexo_GL '!$B$9:$O$1882,13,0)</f>
        <v>3467.74613</v>
      </c>
      <c r="S451" s="54" t="str">
        <f>+VLOOKUP(C451,'Anexo_GL '!$B$9:$O$1882,14,0)</f>
        <v>Si Cumple</v>
      </c>
    </row>
    <row r="452" spans="1:19" x14ac:dyDescent="0.25">
      <c r="A452" s="54" t="s">
        <v>4581</v>
      </c>
      <c r="B452" s="54">
        <v>425</v>
      </c>
      <c r="C452" s="55" t="s">
        <v>1337</v>
      </c>
      <c r="D452" s="55" t="s">
        <v>15</v>
      </c>
      <c r="E452" s="55" t="s">
        <v>1338</v>
      </c>
      <c r="F452" s="54">
        <f>+VLOOKUP(C452,'Anexo_GL '!$B$9:$O$1882,4,0)</f>
        <v>417.16194999999993</v>
      </c>
      <c r="G452" s="54"/>
      <c r="H452" s="54">
        <f>+VLOOKUP(C452,'Anexo_GL '!$B$9:$O$1882,5,0)</f>
        <v>2354.0929000000001</v>
      </c>
      <c r="I452" s="54">
        <f>+VLOOKUP(C452,'Anexo_GL '!$B$9:$O$1882,6,0)</f>
        <v>696.97822999999994</v>
      </c>
      <c r="J452" s="54">
        <f>+VLOOKUP(C452,'Anexo_GL '!$B$9:$O$1882,7,0)</f>
        <v>0</v>
      </c>
      <c r="K452" s="54"/>
      <c r="L452" s="56">
        <f>+VLOOKUP(C452,'Anexo_GL '!$B$9:$O$1882,8,0)</f>
        <v>17.720708898106782</v>
      </c>
      <c r="M452" s="54"/>
      <c r="N452" s="56" t="str">
        <f>+VLOOKUP(C452,'Anexo_GL '!$B$9:$O$1882,9,0)</f>
        <v>Si Cumple</v>
      </c>
      <c r="O452" s="54"/>
      <c r="P452" s="54">
        <f>+VLOOKUP(C452,'Anexo_GL '!$B$9:$O$1882,11,0)</f>
        <v>1025.7977700000001</v>
      </c>
      <c r="Q452" s="54">
        <f>+VLOOKUP(C452,'Anexo_GL '!$B$9:$O$1882,12,0)</f>
        <v>854.58736999999996</v>
      </c>
      <c r="R452" s="54">
        <f>+VLOOKUP(C452,'Anexo_GL '!$B$9:$O$1882,13,0)</f>
        <v>171.21040000000002</v>
      </c>
      <c r="S452" s="54" t="str">
        <f>+VLOOKUP(C452,'Anexo_GL '!$B$9:$O$1882,14,0)</f>
        <v>Si Cumple</v>
      </c>
    </row>
    <row r="453" spans="1:19" x14ac:dyDescent="0.25">
      <c r="A453" s="54" t="s">
        <v>4582</v>
      </c>
      <c r="B453" s="54">
        <v>426</v>
      </c>
      <c r="C453" s="55" t="s">
        <v>1339</v>
      </c>
      <c r="D453" s="55" t="s">
        <v>15</v>
      </c>
      <c r="E453" s="55" t="s">
        <v>1340</v>
      </c>
      <c r="F453" s="54">
        <f>+VLOOKUP(C453,'Anexo_GL '!$B$9:$O$1882,4,0)</f>
        <v>139.92329000000001</v>
      </c>
      <c r="G453" s="54"/>
      <c r="H453" s="54">
        <f>+VLOOKUP(C453,'Anexo_GL '!$B$9:$O$1882,5,0)</f>
        <v>10249.29984</v>
      </c>
      <c r="I453" s="54">
        <f>+VLOOKUP(C453,'Anexo_GL '!$B$9:$O$1882,6,0)</f>
        <v>7540.0629100000006</v>
      </c>
      <c r="J453" s="54">
        <f>+VLOOKUP(C453,'Anexo_GL '!$B$9:$O$1882,7,0)</f>
        <v>0</v>
      </c>
      <c r="K453" s="54"/>
      <c r="L453" s="56">
        <f>+VLOOKUP(C453,'Anexo_GL '!$B$9:$O$1882,8,0)</f>
        <v>1.3651985226729402</v>
      </c>
      <c r="M453" s="54"/>
      <c r="N453" s="56" t="str">
        <f>+VLOOKUP(C453,'Anexo_GL '!$B$9:$O$1882,9,0)</f>
        <v>Si Cumple</v>
      </c>
      <c r="O453" s="54"/>
      <c r="P453" s="54">
        <f>+VLOOKUP(C453,'Anexo_GL '!$B$9:$O$1882,11,0)</f>
        <v>8424.0099000000009</v>
      </c>
      <c r="Q453" s="54">
        <f>+VLOOKUP(C453,'Anexo_GL '!$B$9:$O$1882,12,0)</f>
        <v>2260.9557999999997</v>
      </c>
      <c r="R453" s="54">
        <f>+VLOOKUP(C453,'Anexo_GL '!$B$9:$O$1882,13,0)</f>
        <v>6163.0541000000003</v>
      </c>
      <c r="S453" s="54" t="str">
        <f>+VLOOKUP(C453,'Anexo_GL '!$B$9:$O$1882,14,0)</f>
        <v>Si Cumple</v>
      </c>
    </row>
    <row r="454" spans="1:19" x14ac:dyDescent="0.25">
      <c r="A454" s="54" t="s">
        <v>4583</v>
      </c>
      <c r="B454" s="54">
        <v>427</v>
      </c>
      <c r="C454" s="55" t="s">
        <v>1341</v>
      </c>
      <c r="D454" s="55" t="s">
        <v>15</v>
      </c>
      <c r="E454" s="55" t="s">
        <v>1342</v>
      </c>
      <c r="F454" s="54">
        <f>+VLOOKUP(C454,'Anexo_GL '!$B$9:$O$1882,4,0)</f>
        <v>19796.51742</v>
      </c>
      <c r="G454" s="54"/>
      <c r="H454" s="54">
        <f>+VLOOKUP(C454,'Anexo_GL '!$B$9:$O$1882,5,0)</f>
        <v>44718.706367500003</v>
      </c>
      <c r="I454" s="54">
        <f>+VLOOKUP(C454,'Anexo_GL '!$B$9:$O$1882,6,0)</f>
        <v>38941.122020000003</v>
      </c>
      <c r="J454" s="54">
        <f>+VLOOKUP(C454,'Anexo_GL '!$B$9:$O$1882,7,0)</f>
        <v>0</v>
      </c>
      <c r="K454" s="54"/>
      <c r="L454" s="56">
        <f>+VLOOKUP(C454,'Anexo_GL '!$B$9:$O$1882,8,0)</f>
        <v>44.268985013366624</v>
      </c>
      <c r="M454" s="54"/>
      <c r="N454" s="56" t="str">
        <f>+VLOOKUP(C454,'Anexo_GL '!$B$9:$O$1882,9,0)</f>
        <v>Si Cumple</v>
      </c>
      <c r="O454" s="54"/>
      <c r="P454" s="54">
        <f>+VLOOKUP(C454,'Anexo_GL '!$B$9:$O$1882,11,0)</f>
        <v>34879.052389999997</v>
      </c>
      <c r="Q454" s="54">
        <f>+VLOOKUP(C454,'Anexo_GL '!$B$9:$O$1882,12,0)</f>
        <v>14293.609000000004</v>
      </c>
      <c r="R454" s="54">
        <f>+VLOOKUP(C454,'Anexo_GL '!$B$9:$O$1882,13,0)</f>
        <v>20585.443389999997</v>
      </c>
      <c r="S454" s="54" t="str">
        <f>+VLOOKUP(C454,'Anexo_GL '!$B$9:$O$1882,14,0)</f>
        <v>Si Cumple</v>
      </c>
    </row>
    <row r="455" spans="1:19" x14ac:dyDescent="0.25">
      <c r="A455" s="54" t="s">
        <v>4584</v>
      </c>
      <c r="B455" s="54">
        <v>428</v>
      </c>
      <c r="C455" s="55" t="s">
        <v>1343</v>
      </c>
      <c r="D455" s="55" t="s">
        <v>15</v>
      </c>
      <c r="E455" s="55" t="s">
        <v>1344</v>
      </c>
      <c r="F455" s="54">
        <f>+VLOOKUP(C455,'Anexo_GL '!$B$9:$O$1882,4,0)</f>
        <v>7389.246360000001</v>
      </c>
      <c r="G455" s="54"/>
      <c r="H455" s="54">
        <f>+VLOOKUP(C455,'Anexo_GL '!$B$9:$O$1882,5,0)</f>
        <v>19782.904867500001</v>
      </c>
      <c r="I455" s="54">
        <f>+VLOOKUP(C455,'Anexo_GL '!$B$9:$O$1882,6,0)</f>
        <v>21144.340529999998</v>
      </c>
      <c r="J455" s="54">
        <f>+VLOOKUP(C455,'Anexo_GL '!$B$9:$O$1882,7,0)</f>
        <v>0</v>
      </c>
      <c r="K455" s="54"/>
      <c r="L455" s="56">
        <f>+VLOOKUP(C455,'Anexo_GL '!$B$9:$O$1882,8,0)</f>
        <v>34.946686322593017</v>
      </c>
      <c r="M455" s="54"/>
      <c r="N455" s="56" t="str">
        <f>+VLOOKUP(C455,'Anexo_GL '!$B$9:$O$1882,9,0)</f>
        <v>Si Cumple</v>
      </c>
      <c r="O455" s="54"/>
      <c r="P455" s="54">
        <f>+VLOOKUP(C455,'Anexo_GL '!$B$9:$O$1882,11,0)</f>
        <v>13228.929950000002</v>
      </c>
      <c r="Q455" s="54">
        <f>+VLOOKUP(C455,'Anexo_GL '!$B$9:$O$1882,12,0)</f>
        <v>6698.7550299999994</v>
      </c>
      <c r="R455" s="54">
        <f>+VLOOKUP(C455,'Anexo_GL '!$B$9:$O$1882,13,0)</f>
        <v>6530.1749200000022</v>
      </c>
      <c r="S455" s="54" t="str">
        <f>+VLOOKUP(C455,'Anexo_GL '!$B$9:$O$1882,14,0)</f>
        <v>Si Cumple</v>
      </c>
    </row>
    <row r="456" spans="1:19" x14ac:dyDescent="0.25">
      <c r="A456" s="54" t="s">
        <v>4585</v>
      </c>
      <c r="B456" s="54">
        <v>429</v>
      </c>
      <c r="C456" s="55" t="s">
        <v>1345</v>
      </c>
      <c r="D456" s="55" t="s">
        <v>15</v>
      </c>
      <c r="E456" s="55" t="s">
        <v>1346</v>
      </c>
      <c r="F456" s="54">
        <f>+VLOOKUP(C456,'Anexo_GL '!$B$9:$O$1882,4,0)</f>
        <v>12953.77858</v>
      </c>
      <c r="G456" s="54"/>
      <c r="H456" s="54">
        <f>+VLOOKUP(C456,'Anexo_GL '!$B$9:$O$1882,5,0)</f>
        <v>13446.461347499999</v>
      </c>
      <c r="I456" s="54">
        <f>+VLOOKUP(C456,'Anexo_GL '!$B$9:$O$1882,6,0)</f>
        <v>18704.419919999993</v>
      </c>
      <c r="J456" s="54">
        <f>+VLOOKUP(C456,'Anexo_GL '!$B$9:$O$1882,7,0)</f>
        <v>0</v>
      </c>
      <c r="K456" s="54"/>
      <c r="L456" s="56">
        <f>+VLOOKUP(C456,'Anexo_GL '!$B$9:$O$1882,8,0)</f>
        <v>69.255174100047711</v>
      </c>
      <c r="M456" s="54"/>
      <c r="N456" s="56" t="str">
        <f>+VLOOKUP(C456,'Anexo_GL '!$B$9:$O$1882,9,0)</f>
        <v>Si Cumple</v>
      </c>
      <c r="O456" s="54"/>
      <c r="P456" s="54">
        <f>+VLOOKUP(C456,'Anexo_GL '!$B$9:$O$1882,11,0)</f>
        <v>10452.89049</v>
      </c>
      <c r="Q456" s="54">
        <f>+VLOOKUP(C456,'Anexo_GL '!$B$9:$O$1882,12,0)</f>
        <v>4744.1477599999998</v>
      </c>
      <c r="R456" s="54">
        <f>+VLOOKUP(C456,'Anexo_GL '!$B$9:$O$1882,13,0)</f>
        <v>5708.7427300000008</v>
      </c>
      <c r="S456" s="54" t="str">
        <f>+VLOOKUP(C456,'Anexo_GL '!$B$9:$O$1882,14,0)</f>
        <v>Si Cumple</v>
      </c>
    </row>
    <row r="457" spans="1:19" x14ac:dyDescent="0.25">
      <c r="A457" s="54" t="s">
        <v>4586</v>
      </c>
      <c r="B457" s="54">
        <v>430</v>
      </c>
      <c r="C457" s="55" t="s">
        <v>1347</v>
      </c>
      <c r="D457" s="55" t="s">
        <v>15</v>
      </c>
      <c r="E457" s="55" t="s">
        <v>1348</v>
      </c>
      <c r="F457" s="54">
        <f>+VLOOKUP(C457,'Anexo_GL '!$B$9:$O$1882,4,0)</f>
        <v>17453.651590000001</v>
      </c>
      <c r="G457" s="54"/>
      <c r="H457" s="54">
        <f>+VLOOKUP(C457,'Anexo_GL '!$B$9:$O$1882,5,0)</f>
        <v>20025.802577500006</v>
      </c>
      <c r="I457" s="54">
        <f>+VLOOKUP(C457,'Anexo_GL '!$B$9:$O$1882,6,0)</f>
        <v>17458.04048</v>
      </c>
      <c r="J457" s="54">
        <f>+VLOOKUP(C457,'Anexo_GL '!$B$9:$O$1882,7,0)</f>
        <v>0</v>
      </c>
      <c r="K457" s="54"/>
      <c r="L457" s="56">
        <f>+VLOOKUP(C457,'Anexo_GL '!$B$9:$O$1882,8,0)</f>
        <v>87.155815715521214</v>
      </c>
      <c r="M457" s="54"/>
      <c r="N457" s="56" t="str">
        <f>+VLOOKUP(C457,'Anexo_GL '!$B$9:$O$1882,9,0)</f>
        <v>Si Cumple</v>
      </c>
      <c r="O457" s="54"/>
      <c r="P457" s="54">
        <f>+VLOOKUP(C457,'Anexo_GL '!$B$9:$O$1882,11,0)</f>
        <v>15303.251170000001</v>
      </c>
      <c r="Q457" s="54">
        <f>+VLOOKUP(C457,'Anexo_GL '!$B$9:$O$1882,12,0)</f>
        <v>8249.35419</v>
      </c>
      <c r="R457" s="54">
        <f>+VLOOKUP(C457,'Anexo_GL '!$B$9:$O$1882,13,0)</f>
        <v>7053.8969800000023</v>
      </c>
      <c r="S457" s="54" t="str">
        <f>+VLOOKUP(C457,'Anexo_GL '!$B$9:$O$1882,14,0)</f>
        <v>Si Cumple</v>
      </c>
    </row>
    <row r="458" spans="1:19" x14ac:dyDescent="0.25">
      <c r="A458" s="54" t="s">
        <v>4587</v>
      </c>
      <c r="B458" s="54">
        <v>431</v>
      </c>
      <c r="C458" s="55" t="s">
        <v>1349</v>
      </c>
      <c r="D458" s="55" t="s">
        <v>15</v>
      </c>
      <c r="E458" s="55" t="s">
        <v>1350</v>
      </c>
      <c r="F458" s="54">
        <f>+VLOOKUP(C458,'Anexo_GL '!$B$9:$O$1882,4,0)</f>
        <v>447.53292999999991</v>
      </c>
      <c r="G458" s="54"/>
      <c r="H458" s="54">
        <f>+VLOOKUP(C458,'Anexo_GL '!$B$9:$O$1882,5,0)</f>
        <v>8749.1295024999999</v>
      </c>
      <c r="I458" s="54">
        <f>+VLOOKUP(C458,'Anexo_GL '!$B$9:$O$1882,6,0)</f>
        <v>8499.6059100000002</v>
      </c>
      <c r="J458" s="54">
        <f>+VLOOKUP(C458,'Anexo_GL '!$B$9:$O$1882,7,0)</f>
        <v>0</v>
      </c>
      <c r="K458" s="54"/>
      <c r="L458" s="56">
        <f>+VLOOKUP(C458,'Anexo_GL '!$B$9:$O$1882,8,0)</f>
        <v>5.115170942116249</v>
      </c>
      <c r="M458" s="54"/>
      <c r="N458" s="56" t="str">
        <f>+VLOOKUP(C458,'Anexo_GL '!$B$9:$O$1882,9,0)</f>
        <v>Si Cumple</v>
      </c>
      <c r="O458" s="54"/>
      <c r="P458" s="54">
        <f>+VLOOKUP(C458,'Anexo_GL '!$B$9:$O$1882,11,0)</f>
        <v>6373.1872900000008</v>
      </c>
      <c r="Q458" s="54">
        <f>+VLOOKUP(C458,'Anexo_GL '!$B$9:$O$1882,12,0)</f>
        <v>5129.7666200000003</v>
      </c>
      <c r="R458" s="54">
        <f>+VLOOKUP(C458,'Anexo_GL '!$B$9:$O$1882,13,0)</f>
        <v>1243.4206700000009</v>
      </c>
      <c r="S458" s="54" t="str">
        <f>+VLOOKUP(C458,'Anexo_GL '!$B$9:$O$1882,14,0)</f>
        <v>Si Cumple</v>
      </c>
    </row>
    <row r="459" spans="1:19" x14ac:dyDescent="0.25">
      <c r="A459" s="54" t="s">
        <v>4588</v>
      </c>
      <c r="B459" s="54">
        <v>432</v>
      </c>
      <c r="C459" s="55" t="s">
        <v>1351</v>
      </c>
      <c r="D459" s="55" t="s">
        <v>15</v>
      </c>
      <c r="E459" s="55" t="s">
        <v>1352</v>
      </c>
      <c r="F459" s="54">
        <f>+VLOOKUP(C459,'Anexo_GL '!$B$9:$O$1882,4,0)</f>
        <v>2483.2490499999999</v>
      </c>
      <c r="G459" s="54"/>
      <c r="H459" s="54">
        <f>+VLOOKUP(C459,'Anexo_GL '!$B$9:$O$1882,5,0)</f>
        <v>14317.806147499998</v>
      </c>
      <c r="I459" s="54">
        <f>+VLOOKUP(C459,'Anexo_GL '!$B$9:$O$1882,6,0)</f>
        <v>19428.422860000002</v>
      </c>
      <c r="J459" s="54">
        <f>+VLOOKUP(C459,'Anexo_GL '!$B$9:$O$1882,7,0)</f>
        <v>0</v>
      </c>
      <c r="K459" s="54"/>
      <c r="L459" s="56">
        <f>+VLOOKUP(C459,'Anexo_GL '!$B$9:$O$1882,8,0)</f>
        <v>12.781526673030214</v>
      </c>
      <c r="M459" s="54"/>
      <c r="N459" s="56" t="str">
        <f>+VLOOKUP(C459,'Anexo_GL '!$B$9:$O$1882,9,0)</f>
        <v>Si Cumple</v>
      </c>
      <c r="O459" s="54"/>
      <c r="P459" s="54">
        <f>+VLOOKUP(C459,'Anexo_GL '!$B$9:$O$1882,11,0)</f>
        <v>11109.669149999998</v>
      </c>
      <c r="Q459" s="54">
        <f>+VLOOKUP(C459,'Anexo_GL '!$B$9:$O$1882,12,0)</f>
        <v>5501.9614800000008</v>
      </c>
      <c r="R459" s="54">
        <f>+VLOOKUP(C459,'Anexo_GL '!$B$9:$O$1882,13,0)</f>
        <v>5607.707669999998</v>
      </c>
      <c r="S459" s="54" t="str">
        <f>+VLOOKUP(C459,'Anexo_GL '!$B$9:$O$1882,14,0)</f>
        <v>Si Cumple</v>
      </c>
    </row>
    <row r="460" spans="1:19" x14ac:dyDescent="0.25">
      <c r="A460" s="54" t="s">
        <v>4589</v>
      </c>
      <c r="B460" s="54">
        <v>433</v>
      </c>
      <c r="C460" s="55" t="s">
        <v>1353</v>
      </c>
      <c r="D460" s="55" t="s">
        <v>15</v>
      </c>
      <c r="E460" s="55" t="s">
        <v>1354</v>
      </c>
      <c r="F460" s="54">
        <f>+VLOOKUP(C460,'Anexo_GL '!$B$9:$O$1882,4,0)</f>
        <v>1332.1332000000002</v>
      </c>
      <c r="G460" s="54"/>
      <c r="H460" s="54">
        <f>+VLOOKUP(C460,'Anexo_GL '!$B$9:$O$1882,5,0)</f>
        <v>6041.4529649999995</v>
      </c>
      <c r="I460" s="54">
        <f>+VLOOKUP(C460,'Anexo_GL '!$B$9:$O$1882,6,0)</f>
        <v>2205.1517000000003</v>
      </c>
      <c r="J460" s="54">
        <f>+VLOOKUP(C460,'Anexo_GL '!$B$9:$O$1882,7,0)</f>
        <v>0</v>
      </c>
      <c r="K460" s="54"/>
      <c r="L460" s="56">
        <f>+VLOOKUP(C460,'Anexo_GL '!$B$9:$O$1882,8,0)</f>
        <v>22.049881174569403</v>
      </c>
      <c r="M460" s="54"/>
      <c r="N460" s="56" t="str">
        <f>+VLOOKUP(C460,'Anexo_GL '!$B$9:$O$1882,9,0)</f>
        <v>Si Cumple</v>
      </c>
      <c r="O460" s="54"/>
      <c r="P460" s="54">
        <f>+VLOOKUP(C460,'Anexo_GL '!$B$9:$O$1882,11,0)</f>
        <v>3845.8114500000001</v>
      </c>
      <c r="Q460" s="54">
        <f>+VLOOKUP(C460,'Anexo_GL '!$B$9:$O$1882,12,0)</f>
        <v>2220.07285</v>
      </c>
      <c r="R460" s="54">
        <f>+VLOOKUP(C460,'Anexo_GL '!$B$9:$O$1882,13,0)</f>
        <v>1625.7386000000001</v>
      </c>
      <c r="S460" s="54" t="str">
        <f>+VLOOKUP(C460,'Anexo_GL '!$B$9:$O$1882,14,0)</f>
        <v>Si Cumple</v>
      </c>
    </row>
    <row r="461" spans="1:19" x14ac:dyDescent="0.25">
      <c r="A461" s="54" t="s">
        <v>4590</v>
      </c>
      <c r="B461" s="54">
        <v>434</v>
      </c>
      <c r="C461" s="55" t="s">
        <v>1355</v>
      </c>
      <c r="D461" s="55" t="s">
        <v>15</v>
      </c>
      <c r="E461" s="55" t="s">
        <v>1356</v>
      </c>
      <c r="F461" s="54">
        <f>+VLOOKUP(C461,'Anexo_GL '!$B$9:$O$1882,4,0)</f>
        <v>314.18202000000002</v>
      </c>
      <c r="G461" s="54"/>
      <c r="H461" s="54">
        <f>+VLOOKUP(C461,'Anexo_GL '!$B$9:$O$1882,5,0)</f>
        <v>2844.2511050000003</v>
      </c>
      <c r="I461" s="54">
        <f>+VLOOKUP(C461,'Anexo_GL '!$B$9:$O$1882,6,0)</f>
        <v>2181.30737</v>
      </c>
      <c r="J461" s="54">
        <f>+VLOOKUP(C461,'Anexo_GL '!$B$9:$O$1882,7,0)</f>
        <v>0</v>
      </c>
      <c r="K461" s="54"/>
      <c r="L461" s="56">
        <f>+VLOOKUP(C461,'Anexo_GL '!$B$9:$O$1882,8,0)</f>
        <v>11.046212461610345</v>
      </c>
      <c r="M461" s="54"/>
      <c r="N461" s="56" t="str">
        <f>+VLOOKUP(C461,'Anexo_GL '!$B$9:$O$1882,9,0)</f>
        <v>Si Cumple</v>
      </c>
      <c r="O461" s="54"/>
      <c r="P461" s="54">
        <f>+VLOOKUP(C461,'Anexo_GL '!$B$9:$O$1882,11,0)</f>
        <v>2240.3604999999998</v>
      </c>
      <c r="Q461" s="54">
        <f>+VLOOKUP(C461,'Anexo_GL '!$B$9:$O$1882,12,0)</f>
        <v>1339.21093</v>
      </c>
      <c r="R461" s="54">
        <f>+VLOOKUP(C461,'Anexo_GL '!$B$9:$O$1882,13,0)</f>
        <v>901.14957000000004</v>
      </c>
      <c r="S461" s="54" t="str">
        <f>+VLOOKUP(C461,'Anexo_GL '!$B$9:$O$1882,14,0)</f>
        <v>Si Cumple</v>
      </c>
    </row>
    <row r="462" spans="1:19" x14ac:dyDescent="0.25">
      <c r="A462" s="54" t="s">
        <v>4591</v>
      </c>
      <c r="B462" s="54">
        <v>435</v>
      </c>
      <c r="C462" s="55" t="s">
        <v>1357</v>
      </c>
      <c r="D462" s="55" t="s">
        <v>15</v>
      </c>
      <c r="E462" s="55" t="s">
        <v>1358</v>
      </c>
      <c r="F462" s="54">
        <f>+VLOOKUP(C462,'Anexo_GL '!$B$9:$O$1882,4,0)</f>
        <v>19.667510000000004</v>
      </c>
      <c r="G462" s="54"/>
      <c r="H462" s="54">
        <f>+VLOOKUP(C462,'Anexo_GL '!$B$9:$O$1882,5,0)</f>
        <v>1579.8147524999997</v>
      </c>
      <c r="I462" s="54">
        <f>+VLOOKUP(C462,'Anexo_GL '!$B$9:$O$1882,6,0)</f>
        <v>608.97314999999992</v>
      </c>
      <c r="J462" s="54">
        <f>+VLOOKUP(C462,'Anexo_GL '!$B$9:$O$1882,7,0)</f>
        <v>0</v>
      </c>
      <c r="K462" s="54"/>
      <c r="L462" s="56">
        <f>+VLOOKUP(C462,'Anexo_GL '!$B$9:$O$1882,8,0)</f>
        <v>1.2449250754796966</v>
      </c>
      <c r="M462" s="54"/>
      <c r="N462" s="56" t="str">
        <f>+VLOOKUP(C462,'Anexo_GL '!$B$9:$O$1882,9,0)</f>
        <v>Si Cumple</v>
      </c>
      <c r="O462" s="54"/>
      <c r="P462" s="54">
        <f>+VLOOKUP(C462,'Anexo_GL '!$B$9:$O$1882,11,0)</f>
        <v>1236.3930800000001</v>
      </c>
      <c r="Q462" s="54">
        <f>+VLOOKUP(C462,'Anexo_GL '!$B$9:$O$1882,12,0)</f>
        <v>471.50292000000002</v>
      </c>
      <c r="R462" s="54">
        <f>+VLOOKUP(C462,'Anexo_GL '!$B$9:$O$1882,13,0)</f>
        <v>764.89016000000004</v>
      </c>
      <c r="S462" s="54" t="str">
        <f>+VLOOKUP(C462,'Anexo_GL '!$B$9:$O$1882,14,0)</f>
        <v>Si Cumple</v>
      </c>
    </row>
    <row r="463" spans="1:19" x14ac:dyDescent="0.25">
      <c r="A463" s="54" t="s">
        <v>4592</v>
      </c>
      <c r="B463" s="54">
        <v>436</v>
      </c>
      <c r="C463" s="55" t="s">
        <v>1359</v>
      </c>
      <c r="D463" s="55" t="s">
        <v>15</v>
      </c>
      <c r="E463" s="55" t="s">
        <v>1360</v>
      </c>
      <c r="F463" s="54">
        <f>+VLOOKUP(C463,'Anexo_GL '!$B$9:$O$1882,4,0)</f>
        <v>685.68042000000014</v>
      </c>
      <c r="G463" s="54"/>
      <c r="H463" s="54">
        <f>+VLOOKUP(C463,'Anexo_GL '!$B$9:$O$1882,5,0)</f>
        <v>3389.3106400000006</v>
      </c>
      <c r="I463" s="54">
        <f>+VLOOKUP(C463,'Anexo_GL '!$B$9:$O$1882,6,0)</f>
        <v>2622.1286700000001</v>
      </c>
      <c r="J463" s="54">
        <f>+VLOOKUP(C463,'Anexo_GL '!$B$9:$O$1882,7,0)</f>
        <v>0</v>
      </c>
      <c r="K463" s="54"/>
      <c r="L463" s="56">
        <f>+VLOOKUP(C463,'Anexo_GL '!$B$9:$O$1882,8,0)</f>
        <v>20.230674990593371</v>
      </c>
      <c r="M463" s="54"/>
      <c r="N463" s="56" t="str">
        <f>+VLOOKUP(C463,'Anexo_GL '!$B$9:$O$1882,9,0)</f>
        <v>Si Cumple</v>
      </c>
      <c r="O463" s="54"/>
      <c r="P463" s="54">
        <f>+VLOOKUP(C463,'Anexo_GL '!$B$9:$O$1882,11,0)</f>
        <v>2181.9406600000002</v>
      </c>
      <c r="Q463" s="54">
        <f>+VLOOKUP(C463,'Anexo_GL '!$B$9:$O$1882,12,0)</f>
        <v>1058.7781800000002</v>
      </c>
      <c r="R463" s="54">
        <f>+VLOOKUP(C463,'Anexo_GL '!$B$9:$O$1882,13,0)</f>
        <v>1123.16248</v>
      </c>
      <c r="S463" s="54" t="str">
        <f>+VLOOKUP(C463,'Anexo_GL '!$B$9:$O$1882,14,0)</f>
        <v>Si Cumple</v>
      </c>
    </row>
    <row r="464" spans="1:19" x14ac:dyDescent="0.25">
      <c r="A464" s="54" t="s">
        <v>4593</v>
      </c>
      <c r="B464" s="54">
        <v>437</v>
      </c>
      <c r="C464" s="55" t="s">
        <v>1361</v>
      </c>
      <c r="D464" s="55" t="s">
        <v>15</v>
      </c>
      <c r="E464" s="55" t="s">
        <v>1362</v>
      </c>
      <c r="F464" s="54">
        <f>+VLOOKUP(C464,'Anexo_GL '!$B$9:$O$1882,4,0)</f>
        <v>112.69275999999999</v>
      </c>
      <c r="G464" s="54"/>
      <c r="H464" s="54">
        <f>+VLOOKUP(C464,'Anexo_GL '!$B$9:$O$1882,5,0)</f>
        <v>2000.8096974999999</v>
      </c>
      <c r="I464" s="54">
        <f>+VLOOKUP(C464,'Anexo_GL '!$B$9:$O$1882,6,0)</f>
        <v>1143.6692700000001</v>
      </c>
      <c r="J464" s="54">
        <f>+VLOOKUP(C464,'Anexo_GL '!$B$9:$O$1882,7,0)</f>
        <v>0</v>
      </c>
      <c r="K464" s="54"/>
      <c r="L464" s="56">
        <f>+VLOOKUP(C464,'Anexo_GL '!$B$9:$O$1882,8,0)</f>
        <v>5.632357747006572</v>
      </c>
      <c r="M464" s="54"/>
      <c r="N464" s="56" t="str">
        <f>+VLOOKUP(C464,'Anexo_GL '!$B$9:$O$1882,9,0)</f>
        <v>Si Cumple</v>
      </c>
      <c r="O464" s="54"/>
      <c r="P464" s="54">
        <f>+VLOOKUP(C464,'Anexo_GL '!$B$9:$O$1882,11,0)</f>
        <v>1405.2603800000002</v>
      </c>
      <c r="Q464" s="54">
        <f>+VLOOKUP(C464,'Anexo_GL '!$B$9:$O$1882,12,0)</f>
        <v>772.23946000000001</v>
      </c>
      <c r="R464" s="54">
        <f>+VLOOKUP(C464,'Anexo_GL '!$B$9:$O$1882,13,0)</f>
        <v>633.02092000000016</v>
      </c>
      <c r="S464" s="54" t="str">
        <f>+VLOOKUP(C464,'Anexo_GL '!$B$9:$O$1882,14,0)</f>
        <v>Si Cumple</v>
      </c>
    </row>
    <row r="465" spans="1:19" x14ac:dyDescent="0.25">
      <c r="A465" s="54" t="s">
        <v>4594</v>
      </c>
      <c r="B465" s="54">
        <v>438</v>
      </c>
      <c r="C465" s="55" t="s">
        <v>1363</v>
      </c>
      <c r="D465" s="55" t="s">
        <v>15</v>
      </c>
      <c r="E465" s="55" t="s">
        <v>1364</v>
      </c>
      <c r="F465" s="54">
        <f>+VLOOKUP(C465,'Anexo_GL '!$B$9:$O$1882,4,0)</f>
        <v>161.33267999999998</v>
      </c>
      <c r="G465" s="54"/>
      <c r="H465" s="54">
        <f>+VLOOKUP(C465,'Anexo_GL '!$B$9:$O$1882,5,0)</f>
        <v>5269.0662924999997</v>
      </c>
      <c r="I465" s="54">
        <f>+VLOOKUP(C465,'Anexo_GL '!$B$9:$O$1882,6,0)</f>
        <v>3524.8745800000002</v>
      </c>
      <c r="J465" s="54">
        <f>+VLOOKUP(C465,'Anexo_GL '!$B$9:$O$1882,7,0)</f>
        <v>0</v>
      </c>
      <c r="K465" s="54"/>
      <c r="L465" s="56">
        <f>+VLOOKUP(C465,'Anexo_GL '!$B$9:$O$1882,8,0)</f>
        <v>3.0618836629488091</v>
      </c>
      <c r="M465" s="54"/>
      <c r="N465" s="56" t="str">
        <f>+VLOOKUP(C465,'Anexo_GL '!$B$9:$O$1882,9,0)</f>
        <v>Si Cumple</v>
      </c>
      <c r="O465" s="54"/>
      <c r="P465" s="54">
        <f>+VLOOKUP(C465,'Anexo_GL '!$B$9:$O$1882,11,0)</f>
        <v>4330.085790000001</v>
      </c>
      <c r="Q465" s="54">
        <f>+VLOOKUP(C465,'Anexo_GL '!$B$9:$O$1882,12,0)</f>
        <v>1272.03585</v>
      </c>
      <c r="R465" s="54">
        <f>+VLOOKUP(C465,'Anexo_GL '!$B$9:$O$1882,13,0)</f>
        <v>3058.0499400000008</v>
      </c>
      <c r="S465" s="54" t="str">
        <f>+VLOOKUP(C465,'Anexo_GL '!$B$9:$O$1882,14,0)</f>
        <v>Si Cumple</v>
      </c>
    </row>
    <row r="466" spans="1:19" x14ac:dyDescent="0.25">
      <c r="A466" s="54" t="s">
        <v>4595</v>
      </c>
      <c r="B466" s="54">
        <v>439</v>
      </c>
      <c r="C466" s="55" t="s">
        <v>1365</v>
      </c>
      <c r="D466" s="55" t="s">
        <v>15</v>
      </c>
      <c r="E466" s="55" t="s">
        <v>1366</v>
      </c>
      <c r="F466" s="54">
        <f>+VLOOKUP(C466,'Anexo_GL '!$B$9:$O$1882,4,0)</f>
        <v>319.21527000000003</v>
      </c>
      <c r="G466" s="54"/>
      <c r="H466" s="54">
        <f>+VLOOKUP(C466,'Anexo_GL '!$B$9:$O$1882,5,0)</f>
        <v>1357.6553675000002</v>
      </c>
      <c r="I466" s="54">
        <f>+VLOOKUP(C466,'Anexo_GL '!$B$9:$O$1882,6,0)</f>
        <v>500.57252</v>
      </c>
      <c r="J466" s="54">
        <f>+VLOOKUP(C466,'Anexo_GL '!$B$9:$O$1882,7,0)</f>
        <v>0</v>
      </c>
      <c r="K466" s="54"/>
      <c r="L466" s="56">
        <f>+VLOOKUP(C466,'Anexo_GL '!$B$9:$O$1882,8,0)</f>
        <v>23.51224601187311</v>
      </c>
      <c r="M466" s="54"/>
      <c r="N466" s="56" t="str">
        <f>+VLOOKUP(C466,'Anexo_GL '!$B$9:$O$1882,9,0)</f>
        <v>Si Cumple</v>
      </c>
      <c r="O466" s="54"/>
      <c r="P466" s="54">
        <f>+VLOOKUP(C466,'Anexo_GL '!$B$9:$O$1882,11,0)</f>
        <v>964.23352</v>
      </c>
      <c r="Q466" s="54">
        <f>+VLOOKUP(C466,'Anexo_GL '!$B$9:$O$1882,12,0)</f>
        <v>709.79102</v>
      </c>
      <c r="R466" s="54">
        <f>+VLOOKUP(C466,'Anexo_GL '!$B$9:$O$1882,13,0)</f>
        <v>254.4425</v>
      </c>
      <c r="S466" s="54" t="str">
        <f>+VLOOKUP(C466,'Anexo_GL '!$B$9:$O$1882,14,0)</f>
        <v>Si Cumple</v>
      </c>
    </row>
    <row r="467" spans="1:19" x14ac:dyDescent="0.25">
      <c r="A467" s="54" t="s">
        <v>4596</v>
      </c>
      <c r="B467" s="54">
        <v>440</v>
      </c>
      <c r="C467" s="55" t="s">
        <v>1367</v>
      </c>
      <c r="D467" s="55" t="s">
        <v>15</v>
      </c>
      <c r="E467" s="55" t="s">
        <v>1368</v>
      </c>
      <c r="F467" s="54">
        <f>+VLOOKUP(C467,'Anexo_GL '!$B$9:$O$1882,4,0)</f>
        <v>246.94732000000002</v>
      </c>
      <c r="G467" s="54"/>
      <c r="H467" s="54">
        <f>+VLOOKUP(C467,'Anexo_GL '!$B$9:$O$1882,5,0)</f>
        <v>1127.3323174999998</v>
      </c>
      <c r="I467" s="54">
        <f>+VLOOKUP(C467,'Anexo_GL '!$B$9:$O$1882,6,0)</f>
        <v>389.57302000000004</v>
      </c>
      <c r="J467" s="54">
        <f>+VLOOKUP(C467,'Anexo_GL '!$B$9:$O$1882,7,0)</f>
        <v>0</v>
      </c>
      <c r="K467" s="54"/>
      <c r="L467" s="56">
        <f>+VLOOKUP(C467,'Anexo_GL '!$B$9:$O$1882,8,0)</f>
        <v>21.905459123857685</v>
      </c>
      <c r="M467" s="54"/>
      <c r="N467" s="56" t="str">
        <f>+VLOOKUP(C467,'Anexo_GL '!$B$9:$O$1882,9,0)</f>
        <v>Si Cumple</v>
      </c>
      <c r="O467" s="54"/>
      <c r="P467" s="54">
        <f>+VLOOKUP(C467,'Anexo_GL '!$B$9:$O$1882,11,0)</f>
        <v>744.24240999999995</v>
      </c>
      <c r="Q467" s="54">
        <f>+VLOOKUP(C467,'Anexo_GL '!$B$9:$O$1882,12,0)</f>
        <v>554.17737000000011</v>
      </c>
      <c r="R467" s="54">
        <f>+VLOOKUP(C467,'Anexo_GL '!$B$9:$O$1882,13,0)</f>
        <v>190.06503999999981</v>
      </c>
      <c r="S467" s="54" t="str">
        <f>+VLOOKUP(C467,'Anexo_GL '!$B$9:$O$1882,14,0)</f>
        <v>Si Cumple</v>
      </c>
    </row>
    <row r="468" spans="1:19" x14ac:dyDescent="0.25">
      <c r="A468" s="54" t="s">
        <v>4597</v>
      </c>
      <c r="B468" s="54">
        <v>441</v>
      </c>
      <c r="C468" s="55" t="s">
        <v>1369</v>
      </c>
      <c r="D468" s="55" t="s">
        <v>15</v>
      </c>
      <c r="E468" s="55" t="s">
        <v>1370</v>
      </c>
      <c r="F468" s="54">
        <f>+VLOOKUP(C468,'Anexo_GL '!$B$9:$O$1882,4,0)</f>
        <v>85.296440000000004</v>
      </c>
      <c r="G468" s="54"/>
      <c r="H468" s="54">
        <f>+VLOOKUP(C468,'Anexo_GL '!$B$9:$O$1882,5,0)</f>
        <v>1122.74713</v>
      </c>
      <c r="I468" s="54">
        <f>+VLOOKUP(C468,'Anexo_GL '!$B$9:$O$1882,6,0)</f>
        <v>430.00101000000001</v>
      </c>
      <c r="J468" s="54">
        <f>+VLOOKUP(C468,'Anexo_GL '!$B$9:$O$1882,7,0)</f>
        <v>0</v>
      </c>
      <c r="K468" s="54"/>
      <c r="L468" s="56">
        <f>+VLOOKUP(C468,'Anexo_GL '!$B$9:$O$1882,8,0)</f>
        <v>7.5971193976688234</v>
      </c>
      <c r="M468" s="54"/>
      <c r="N468" s="56" t="str">
        <f>+VLOOKUP(C468,'Anexo_GL '!$B$9:$O$1882,9,0)</f>
        <v>Si Cumple</v>
      </c>
      <c r="O468" s="54"/>
      <c r="P468" s="54">
        <f>+VLOOKUP(C468,'Anexo_GL '!$B$9:$O$1882,11,0)</f>
        <v>779.06573000000003</v>
      </c>
      <c r="Q468" s="54">
        <f>+VLOOKUP(C468,'Anexo_GL '!$B$9:$O$1882,12,0)</f>
        <v>530.23815999999988</v>
      </c>
      <c r="R468" s="54">
        <f>+VLOOKUP(C468,'Anexo_GL '!$B$9:$O$1882,13,0)</f>
        <v>248.82757000000007</v>
      </c>
      <c r="S468" s="54" t="str">
        <f>+VLOOKUP(C468,'Anexo_GL '!$B$9:$O$1882,14,0)</f>
        <v>Si Cumple</v>
      </c>
    </row>
    <row r="469" spans="1:19" x14ac:dyDescent="0.25">
      <c r="A469" s="54" t="s">
        <v>4598</v>
      </c>
      <c r="B469" s="54">
        <v>442</v>
      </c>
      <c r="C469" s="55" t="s">
        <v>1371</v>
      </c>
      <c r="D469" s="55" t="s">
        <v>15</v>
      </c>
      <c r="E469" s="55" t="s">
        <v>1372</v>
      </c>
      <c r="F469" s="54">
        <f>+VLOOKUP(C469,'Anexo_GL '!$B$9:$O$1882,4,0)</f>
        <v>129.84094999999999</v>
      </c>
      <c r="G469" s="54"/>
      <c r="H469" s="54">
        <f>+VLOOKUP(C469,'Anexo_GL '!$B$9:$O$1882,5,0)</f>
        <v>1325.5405050000002</v>
      </c>
      <c r="I469" s="54">
        <f>+VLOOKUP(C469,'Anexo_GL '!$B$9:$O$1882,6,0)</f>
        <v>733.63502000000005</v>
      </c>
      <c r="J469" s="54">
        <f>+VLOOKUP(C469,'Anexo_GL '!$B$9:$O$1882,7,0)</f>
        <v>0</v>
      </c>
      <c r="K469" s="54"/>
      <c r="L469" s="56">
        <f>+VLOOKUP(C469,'Anexo_GL '!$B$9:$O$1882,8,0)</f>
        <v>9.7953211923916257</v>
      </c>
      <c r="M469" s="54"/>
      <c r="N469" s="56" t="str">
        <f>+VLOOKUP(C469,'Anexo_GL '!$B$9:$O$1882,9,0)</f>
        <v>Si Cumple</v>
      </c>
      <c r="O469" s="54"/>
      <c r="P469" s="54">
        <f>+VLOOKUP(C469,'Anexo_GL '!$B$9:$O$1882,11,0)</f>
        <v>496.26616999999999</v>
      </c>
      <c r="Q469" s="54">
        <f>+VLOOKUP(C469,'Anexo_GL '!$B$9:$O$1882,12,0)</f>
        <v>531.44290999999987</v>
      </c>
      <c r="R469" s="54">
        <f>+VLOOKUP(C469,'Anexo_GL '!$B$9:$O$1882,13,0)</f>
        <v>-35.176739999999931</v>
      </c>
      <c r="S469" s="54" t="str">
        <f>+VLOOKUP(C469,'Anexo_GL '!$B$9:$O$1882,14,0)</f>
        <v>No Cumple</v>
      </c>
    </row>
    <row r="470" spans="1:19" x14ac:dyDescent="0.25">
      <c r="A470" s="54" t="s">
        <v>4599</v>
      </c>
      <c r="B470" s="54">
        <v>443</v>
      </c>
      <c r="C470" s="55" t="s">
        <v>1373</v>
      </c>
      <c r="D470" s="55" t="s">
        <v>15</v>
      </c>
      <c r="E470" s="55" t="s">
        <v>1374</v>
      </c>
      <c r="F470" s="54">
        <f>+VLOOKUP(C470,'Anexo_GL '!$B$9:$O$1882,4,0)</f>
        <v>242.05560999999997</v>
      </c>
      <c r="G470" s="54"/>
      <c r="H470" s="54">
        <f>+VLOOKUP(C470,'Anexo_GL '!$B$9:$O$1882,5,0)</f>
        <v>1595.7370274999998</v>
      </c>
      <c r="I470" s="54">
        <f>+VLOOKUP(C470,'Anexo_GL '!$B$9:$O$1882,6,0)</f>
        <v>717.50057000000004</v>
      </c>
      <c r="J470" s="54">
        <f>+VLOOKUP(C470,'Anexo_GL '!$B$9:$O$1882,7,0)</f>
        <v>0</v>
      </c>
      <c r="K470" s="54"/>
      <c r="L470" s="56">
        <f>+VLOOKUP(C470,'Anexo_GL '!$B$9:$O$1882,8,0)</f>
        <v>15.168890978184688</v>
      </c>
      <c r="M470" s="54"/>
      <c r="N470" s="56" t="str">
        <f>+VLOOKUP(C470,'Anexo_GL '!$B$9:$O$1882,9,0)</f>
        <v>Si Cumple</v>
      </c>
      <c r="O470" s="54"/>
      <c r="P470" s="54">
        <f>+VLOOKUP(C470,'Anexo_GL '!$B$9:$O$1882,11,0)</f>
        <v>1487.2876299999998</v>
      </c>
      <c r="Q470" s="54">
        <f>+VLOOKUP(C470,'Anexo_GL '!$B$9:$O$1882,12,0)</f>
        <v>628.68277</v>
      </c>
      <c r="R470" s="54">
        <f>+VLOOKUP(C470,'Anexo_GL '!$B$9:$O$1882,13,0)</f>
        <v>858.60485999999992</v>
      </c>
      <c r="S470" s="54" t="str">
        <f>+VLOOKUP(C470,'Anexo_GL '!$B$9:$O$1882,14,0)</f>
        <v>Si Cumple</v>
      </c>
    </row>
    <row r="471" spans="1:19" x14ac:dyDescent="0.25">
      <c r="A471" s="54" t="s">
        <v>4600</v>
      </c>
      <c r="B471" s="54">
        <v>444</v>
      </c>
      <c r="C471" s="55" t="s">
        <v>1375</v>
      </c>
      <c r="D471" s="55" t="s">
        <v>18</v>
      </c>
      <c r="E471" s="55" t="s">
        <v>1376</v>
      </c>
      <c r="F471" s="54">
        <f>+VLOOKUP(C471,'Anexo_GL '!$B$9:$O$1882,4,0)</f>
        <v>22414.775980000002</v>
      </c>
      <c r="G471" s="54"/>
      <c r="H471" s="54">
        <f>+VLOOKUP(C471,'Anexo_GL '!$B$9:$O$1882,5,0)</f>
        <v>77100.968057499995</v>
      </c>
      <c r="I471" s="54">
        <f>+VLOOKUP(C471,'Anexo_GL '!$B$9:$O$1882,6,0)</f>
        <v>33666.029880000002</v>
      </c>
      <c r="J471" s="54">
        <f>+VLOOKUP(C471,'Anexo_GL '!$B$9:$O$1882,7,0)</f>
        <v>0</v>
      </c>
      <c r="K471" s="54"/>
      <c r="L471" s="56">
        <f>+VLOOKUP(C471,'Anexo_GL '!$B$9:$O$1882,8,0)</f>
        <v>29.071977362571655</v>
      </c>
      <c r="M471" s="54"/>
      <c r="N471" s="56" t="str">
        <f>+VLOOKUP(C471,'Anexo_GL '!$B$9:$O$1882,9,0)</f>
        <v>Si Cumple</v>
      </c>
      <c r="O471" s="54"/>
      <c r="P471" s="54">
        <f>+VLOOKUP(C471,'Anexo_GL '!$B$9:$O$1882,11,0)</f>
        <v>60172.088440000007</v>
      </c>
      <c r="Q471" s="54">
        <f>+VLOOKUP(C471,'Anexo_GL '!$B$9:$O$1882,12,0)</f>
        <v>35327.225279999999</v>
      </c>
      <c r="R471" s="54">
        <f>+VLOOKUP(C471,'Anexo_GL '!$B$9:$O$1882,13,0)</f>
        <v>24844.863160000004</v>
      </c>
      <c r="S471" s="54" t="str">
        <f>+VLOOKUP(C471,'Anexo_GL '!$B$9:$O$1882,14,0)</f>
        <v>Si Cumple</v>
      </c>
    </row>
    <row r="472" spans="1:19" x14ac:dyDescent="0.25">
      <c r="A472" s="54" t="s">
        <v>4601</v>
      </c>
      <c r="B472" s="54">
        <v>445</v>
      </c>
      <c r="C472" s="55" t="s">
        <v>1377</v>
      </c>
      <c r="D472" s="55" t="s">
        <v>18</v>
      </c>
      <c r="E472" s="55" t="s">
        <v>1378</v>
      </c>
      <c r="F472" s="54">
        <f>+VLOOKUP(C472,'Anexo_GL '!$B$9:$O$1882,4,0)</f>
        <v>266.95083</v>
      </c>
      <c r="G472" s="54"/>
      <c r="H472" s="54">
        <f>+VLOOKUP(C472,'Anexo_GL '!$B$9:$O$1882,5,0)</f>
        <v>7531.2296700000006</v>
      </c>
      <c r="I472" s="54">
        <f>+VLOOKUP(C472,'Anexo_GL '!$B$9:$O$1882,6,0)</f>
        <v>7065.3199299999997</v>
      </c>
      <c r="J472" s="54">
        <f>+VLOOKUP(C472,'Anexo_GL '!$B$9:$O$1882,7,0)</f>
        <v>0</v>
      </c>
      <c r="K472" s="54"/>
      <c r="L472" s="56">
        <f>+VLOOKUP(C472,'Anexo_GL '!$B$9:$O$1882,8,0)</f>
        <v>3.544584904419732</v>
      </c>
      <c r="M472" s="54"/>
      <c r="N472" s="56" t="str">
        <f>+VLOOKUP(C472,'Anexo_GL '!$B$9:$O$1882,9,0)</f>
        <v>Si Cumple</v>
      </c>
      <c r="O472" s="54"/>
      <c r="P472" s="54">
        <f>+VLOOKUP(C472,'Anexo_GL '!$B$9:$O$1882,11,0)</f>
        <v>3800.4678799999997</v>
      </c>
      <c r="Q472" s="54">
        <f>+VLOOKUP(C472,'Anexo_GL '!$B$9:$O$1882,12,0)</f>
        <v>3027.9508500000002</v>
      </c>
      <c r="R472" s="54">
        <f>+VLOOKUP(C472,'Anexo_GL '!$B$9:$O$1882,13,0)</f>
        <v>772.51702999999975</v>
      </c>
      <c r="S472" s="54" t="str">
        <f>+VLOOKUP(C472,'Anexo_GL '!$B$9:$O$1882,14,0)</f>
        <v>Si Cumple</v>
      </c>
    </row>
    <row r="473" spans="1:19" x14ac:dyDescent="0.25">
      <c r="A473" s="54" t="s">
        <v>4602</v>
      </c>
      <c r="B473" s="54">
        <v>446</v>
      </c>
      <c r="C473" s="55" t="s">
        <v>1379</v>
      </c>
      <c r="D473" s="55" t="s">
        <v>18</v>
      </c>
      <c r="E473" s="55" t="s">
        <v>1380</v>
      </c>
      <c r="F473" s="54">
        <f>+VLOOKUP(C473,'Anexo_GL '!$B$9:$O$1882,4,0)</f>
        <v>510.24104999999992</v>
      </c>
      <c r="G473" s="54"/>
      <c r="H473" s="54">
        <f>+VLOOKUP(C473,'Anexo_GL '!$B$9:$O$1882,5,0)</f>
        <v>3971.3554300000001</v>
      </c>
      <c r="I473" s="54">
        <f>+VLOOKUP(C473,'Anexo_GL '!$B$9:$O$1882,6,0)</f>
        <v>2541.4651699999999</v>
      </c>
      <c r="J473" s="54">
        <f>+VLOOKUP(C473,'Anexo_GL '!$B$9:$O$1882,7,0)</f>
        <v>0</v>
      </c>
      <c r="K473" s="54"/>
      <c r="L473" s="56">
        <f>+VLOOKUP(C473,'Anexo_GL '!$B$9:$O$1882,8,0)</f>
        <v>12.848032844040855</v>
      </c>
      <c r="M473" s="54"/>
      <c r="N473" s="56" t="str">
        <f>+VLOOKUP(C473,'Anexo_GL '!$B$9:$O$1882,9,0)</f>
        <v>Si Cumple</v>
      </c>
      <c r="O473" s="54"/>
      <c r="P473" s="54">
        <f>+VLOOKUP(C473,'Anexo_GL '!$B$9:$O$1882,11,0)</f>
        <v>2659.3089599999998</v>
      </c>
      <c r="Q473" s="54">
        <f>+VLOOKUP(C473,'Anexo_GL '!$B$9:$O$1882,12,0)</f>
        <v>1469.46441</v>
      </c>
      <c r="R473" s="54">
        <f>+VLOOKUP(C473,'Anexo_GL '!$B$9:$O$1882,13,0)</f>
        <v>1189.8445499999998</v>
      </c>
      <c r="S473" s="54" t="str">
        <f>+VLOOKUP(C473,'Anexo_GL '!$B$9:$O$1882,14,0)</f>
        <v>Si Cumple</v>
      </c>
    </row>
    <row r="474" spans="1:19" x14ac:dyDescent="0.25">
      <c r="A474" s="54" t="s">
        <v>4603</v>
      </c>
      <c r="B474" s="54">
        <v>447</v>
      </c>
      <c r="C474" s="55" t="s">
        <v>1381</v>
      </c>
      <c r="D474" s="55" t="s">
        <v>18</v>
      </c>
      <c r="E474" s="55" t="s">
        <v>1382</v>
      </c>
      <c r="F474" s="54">
        <f>+VLOOKUP(C474,'Anexo_GL '!$B$9:$O$1882,4,0)</f>
        <v>1809.5590300000003</v>
      </c>
      <c r="G474" s="54"/>
      <c r="H474" s="54">
        <f>+VLOOKUP(C474,'Anexo_GL '!$B$9:$O$1882,5,0)</f>
        <v>8980.8581649999996</v>
      </c>
      <c r="I474" s="54">
        <f>+VLOOKUP(C474,'Anexo_GL '!$B$9:$O$1882,6,0)</f>
        <v>4761.5900700000002</v>
      </c>
      <c r="J474" s="54">
        <f>+VLOOKUP(C474,'Anexo_GL '!$B$9:$O$1882,7,0)</f>
        <v>0</v>
      </c>
      <c r="K474" s="54"/>
      <c r="L474" s="56">
        <f>+VLOOKUP(C474,'Anexo_GL '!$B$9:$O$1882,8,0)</f>
        <v>20.149065899427889</v>
      </c>
      <c r="M474" s="54"/>
      <c r="N474" s="56" t="str">
        <f>+VLOOKUP(C474,'Anexo_GL '!$B$9:$O$1882,9,0)</f>
        <v>Si Cumple</v>
      </c>
      <c r="O474" s="54"/>
      <c r="P474" s="54">
        <f>+VLOOKUP(C474,'Anexo_GL '!$B$9:$O$1882,11,0)</f>
        <v>4837.3309400000007</v>
      </c>
      <c r="Q474" s="54">
        <f>+VLOOKUP(C474,'Anexo_GL '!$B$9:$O$1882,12,0)</f>
        <v>4552.9781800000001</v>
      </c>
      <c r="R474" s="54">
        <f>+VLOOKUP(C474,'Anexo_GL '!$B$9:$O$1882,13,0)</f>
        <v>284.35276000000073</v>
      </c>
      <c r="S474" s="54" t="str">
        <f>+VLOOKUP(C474,'Anexo_GL '!$B$9:$O$1882,14,0)</f>
        <v>Si Cumple</v>
      </c>
    </row>
    <row r="475" spans="1:19" x14ac:dyDescent="0.25">
      <c r="A475" s="54" t="s">
        <v>4604</v>
      </c>
      <c r="B475" s="54">
        <v>448</v>
      </c>
      <c r="C475" s="55" t="s">
        <v>1383</v>
      </c>
      <c r="D475" s="55" t="s">
        <v>18</v>
      </c>
      <c r="E475" s="55" t="s">
        <v>1023</v>
      </c>
      <c r="F475" s="54">
        <f>+VLOOKUP(C475,'Anexo_GL '!$B$9:$O$1882,4,0)</f>
        <v>244.11070000000001</v>
      </c>
      <c r="G475" s="54"/>
      <c r="H475" s="54">
        <f>+VLOOKUP(C475,'Anexo_GL '!$B$9:$O$1882,5,0)</f>
        <v>6166.6715150000009</v>
      </c>
      <c r="I475" s="54">
        <f>+VLOOKUP(C475,'Anexo_GL '!$B$9:$O$1882,6,0)</f>
        <v>6436.2855600000003</v>
      </c>
      <c r="J475" s="54">
        <f>+VLOOKUP(C475,'Anexo_GL '!$B$9:$O$1882,7,0)</f>
        <v>0</v>
      </c>
      <c r="K475" s="54"/>
      <c r="L475" s="56">
        <f>+VLOOKUP(C475,'Anexo_GL '!$B$9:$O$1882,8,0)</f>
        <v>3.7927263749310711</v>
      </c>
      <c r="M475" s="54"/>
      <c r="N475" s="56" t="str">
        <f>+VLOOKUP(C475,'Anexo_GL '!$B$9:$O$1882,9,0)</f>
        <v>Si Cumple</v>
      </c>
      <c r="O475" s="54"/>
      <c r="P475" s="54">
        <f>+VLOOKUP(C475,'Anexo_GL '!$B$9:$O$1882,11,0)</f>
        <v>3647.7609199999997</v>
      </c>
      <c r="Q475" s="54">
        <f>+VLOOKUP(C475,'Anexo_GL '!$B$9:$O$1882,12,0)</f>
        <v>1934.27748</v>
      </c>
      <c r="R475" s="54">
        <f>+VLOOKUP(C475,'Anexo_GL '!$B$9:$O$1882,13,0)</f>
        <v>1713.48344</v>
      </c>
      <c r="S475" s="54" t="str">
        <f>+VLOOKUP(C475,'Anexo_GL '!$B$9:$O$1882,14,0)</f>
        <v>Si Cumple</v>
      </c>
    </row>
    <row r="476" spans="1:19" x14ac:dyDescent="0.25">
      <c r="A476" s="54" t="s">
        <v>4605</v>
      </c>
      <c r="B476" s="54">
        <v>449</v>
      </c>
      <c r="C476" s="55" t="s">
        <v>1384</v>
      </c>
      <c r="D476" s="55" t="s">
        <v>18</v>
      </c>
      <c r="E476" s="55" t="s">
        <v>1385</v>
      </c>
      <c r="F476" s="54">
        <f>+VLOOKUP(C476,'Anexo_GL '!$B$9:$O$1882,4,0)</f>
        <v>1024.3073099999999</v>
      </c>
      <c r="G476" s="54"/>
      <c r="H476" s="54">
        <f>+VLOOKUP(C476,'Anexo_GL '!$B$9:$O$1882,5,0)</f>
        <v>3608.5273149999998</v>
      </c>
      <c r="I476" s="54">
        <f>+VLOOKUP(C476,'Anexo_GL '!$B$9:$O$1882,6,0)</f>
        <v>1492.9099199999998</v>
      </c>
      <c r="J476" s="54">
        <f>+VLOOKUP(C476,'Anexo_GL '!$B$9:$O$1882,7,0)</f>
        <v>0</v>
      </c>
      <c r="K476" s="54"/>
      <c r="L476" s="56">
        <f>+VLOOKUP(C476,'Anexo_GL '!$B$9:$O$1882,8,0)</f>
        <v>28.385743561982707</v>
      </c>
      <c r="M476" s="54"/>
      <c r="N476" s="56" t="str">
        <f>+VLOOKUP(C476,'Anexo_GL '!$B$9:$O$1882,9,0)</f>
        <v>Si Cumple</v>
      </c>
      <c r="O476" s="54"/>
      <c r="P476" s="54">
        <f>+VLOOKUP(C476,'Anexo_GL '!$B$9:$O$1882,11,0)</f>
        <v>1963.12644</v>
      </c>
      <c r="Q476" s="54">
        <f>+VLOOKUP(C476,'Anexo_GL '!$B$9:$O$1882,12,0)</f>
        <v>1190.9822799999997</v>
      </c>
      <c r="R476" s="54">
        <f>+VLOOKUP(C476,'Anexo_GL '!$B$9:$O$1882,13,0)</f>
        <v>772.14416000000017</v>
      </c>
      <c r="S476" s="54" t="str">
        <f>+VLOOKUP(C476,'Anexo_GL '!$B$9:$O$1882,14,0)</f>
        <v>Si Cumple</v>
      </c>
    </row>
    <row r="477" spans="1:19" x14ac:dyDescent="0.25">
      <c r="A477" s="54" t="s">
        <v>4606</v>
      </c>
      <c r="B477" s="54">
        <v>450</v>
      </c>
      <c r="C477" s="55" t="s">
        <v>1386</v>
      </c>
      <c r="D477" s="55" t="s">
        <v>18</v>
      </c>
      <c r="E477" s="55" t="s">
        <v>1387</v>
      </c>
      <c r="F477" s="54">
        <f>+VLOOKUP(C477,'Anexo_GL '!$B$9:$O$1882,4,0)</f>
        <v>235.15033000000003</v>
      </c>
      <c r="G477" s="54"/>
      <c r="H477" s="54">
        <f>+VLOOKUP(C477,'Anexo_GL '!$B$9:$O$1882,5,0)</f>
        <v>2187.1524574999999</v>
      </c>
      <c r="I477" s="54">
        <f>+VLOOKUP(C477,'Anexo_GL '!$B$9:$O$1882,6,0)</f>
        <v>823.39283000000012</v>
      </c>
      <c r="J477" s="54">
        <f>+VLOOKUP(C477,'Anexo_GL '!$B$9:$O$1882,7,0)</f>
        <v>0</v>
      </c>
      <c r="K477" s="54"/>
      <c r="L477" s="56">
        <f>+VLOOKUP(C477,'Anexo_GL '!$B$9:$O$1882,8,0)</f>
        <v>10.751437522960149</v>
      </c>
      <c r="M477" s="54"/>
      <c r="N477" s="56" t="str">
        <f>+VLOOKUP(C477,'Anexo_GL '!$B$9:$O$1882,9,0)</f>
        <v>Si Cumple</v>
      </c>
      <c r="O477" s="54"/>
      <c r="P477" s="54">
        <f>+VLOOKUP(C477,'Anexo_GL '!$B$9:$O$1882,11,0)</f>
        <v>1665.46704</v>
      </c>
      <c r="Q477" s="54">
        <f>+VLOOKUP(C477,'Anexo_GL '!$B$9:$O$1882,12,0)</f>
        <v>957.12771999999995</v>
      </c>
      <c r="R477" s="54">
        <f>+VLOOKUP(C477,'Anexo_GL '!$B$9:$O$1882,13,0)</f>
        <v>708.33932000000004</v>
      </c>
      <c r="S477" s="54" t="str">
        <f>+VLOOKUP(C477,'Anexo_GL '!$B$9:$O$1882,14,0)</f>
        <v>Si Cumple</v>
      </c>
    </row>
    <row r="478" spans="1:19" x14ac:dyDescent="0.25">
      <c r="A478" s="54" t="s">
        <v>4607</v>
      </c>
      <c r="B478" s="54">
        <v>451</v>
      </c>
      <c r="C478" s="55" t="s">
        <v>1388</v>
      </c>
      <c r="D478" s="55" t="s">
        <v>18</v>
      </c>
      <c r="E478" s="55" t="s">
        <v>1389</v>
      </c>
      <c r="F478" s="54">
        <f>+VLOOKUP(C478,'Anexo_GL '!$B$9:$O$1882,4,0)</f>
        <v>426.19213000000002</v>
      </c>
      <c r="G478" s="54"/>
      <c r="H478" s="54">
        <f>+VLOOKUP(C478,'Anexo_GL '!$B$9:$O$1882,5,0)</f>
        <v>2997.8568799999998</v>
      </c>
      <c r="I478" s="54">
        <f>+VLOOKUP(C478,'Anexo_GL '!$B$9:$O$1882,6,0)</f>
        <v>905.56799000000001</v>
      </c>
      <c r="J478" s="54">
        <f>+VLOOKUP(C478,'Anexo_GL '!$B$9:$O$1882,7,0)</f>
        <v>0</v>
      </c>
      <c r="K478" s="54"/>
      <c r="L478" s="56">
        <f>+VLOOKUP(C478,'Anexo_GL '!$B$9:$O$1882,8,0)</f>
        <v>14.216560264878289</v>
      </c>
      <c r="M478" s="54"/>
      <c r="N478" s="56" t="str">
        <f>+VLOOKUP(C478,'Anexo_GL '!$B$9:$O$1882,9,0)</f>
        <v>Si Cumple</v>
      </c>
      <c r="O478" s="54"/>
      <c r="P478" s="54">
        <f>+VLOOKUP(C478,'Anexo_GL '!$B$9:$O$1882,11,0)</f>
        <v>1453.76378</v>
      </c>
      <c r="Q478" s="54">
        <f>+VLOOKUP(C478,'Anexo_GL '!$B$9:$O$1882,12,0)</f>
        <v>1578.1188599999998</v>
      </c>
      <c r="R478" s="54">
        <f>+VLOOKUP(C478,'Anexo_GL '!$B$9:$O$1882,13,0)</f>
        <v>-124.35507999999984</v>
      </c>
      <c r="S478" s="54" t="str">
        <f>+VLOOKUP(C478,'Anexo_GL '!$B$9:$O$1882,14,0)</f>
        <v>No Cumple</v>
      </c>
    </row>
    <row r="479" spans="1:19" x14ac:dyDescent="0.25">
      <c r="A479" s="54" t="s">
        <v>4608</v>
      </c>
      <c r="B479" s="54">
        <v>452</v>
      </c>
      <c r="C479" s="55" t="s">
        <v>1390</v>
      </c>
      <c r="D479" s="55" t="s">
        <v>18</v>
      </c>
      <c r="E479" s="55" t="s">
        <v>1391</v>
      </c>
      <c r="F479" s="54">
        <f>+VLOOKUP(C479,'Anexo_GL '!$B$9:$O$1882,4,0)</f>
        <v>268.55018999999999</v>
      </c>
      <c r="G479" s="54"/>
      <c r="H479" s="54">
        <f>+VLOOKUP(C479,'Anexo_GL '!$B$9:$O$1882,5,0)</f>
        <v>2175.5996375</v>
      </c>
      <c r="I479" s="54">
        <f>+VLOOKUP(C479,'Anexo_GL '!$B$9:$O$1882,6,0)</f>
        <v>428.39029000000005</v>
      </c>
      <c r="J479" s="54">
        <f>+VLOOKUP(C479,'Anexo_GL '!$B$9:$O$1882,7,0)</f>
        <v>0</v>
      </c>
      <c r="K479" s="54"/>
      <c r="L479" s="56">
        <f>+VLOOKUP(C479,'Anexo_GL '!$B$9:$O$1882,8,0)</f>
        <v>12.343732062237024</v>
      </c>
      <c r="M479" s="54"/>
      <c r="N479" s="56" t="str">
        <f>+VLOOKUP(C479,'Anexo_GL '!$B$9:$O$1882,9,0)</f>
        <v>Si Cumple</v>
      </c>
      <c r="O479" s="54"/>
      <c r="P479" s="54">
        <f>+VLOOKUP(C479,'Anexo_GL '!$B$9:$O$1882,11,0)</f>
        <v>1004.45093</v>
      </c>
      <c r="Q479" s="54">
        <f>+VLOOKUP(C479,'Anexo_GL '!$B$9:$O$1882,12,0)</f>
        <v>977.01866000000007</v>
      </c>
      <c r="R479" s="54">
        <f>+VLOOKUP(C479,'Anexo_GL '!$B$9:$O$1882,13,0)</f>
        <v>27.432269999999903</v>
      </c>
      <c r="S479" s="54" t="str">
        <f>+VLOOKUP(C479,'Anexo_GL '!$B$9:$O$1882,14,0)</f>
        <v>Si Cumple</v>
      </c>
    </row>
    <row r="480" spans="1:19" x14ac:dyDescent="0.25">
      <c r="A480" s="54" t="s">
        <v>4609</v>
      </c>
      <c r="B480" s="54">
        <v>453</v>
      </c>
      <c r="C480" s="55" t="s">
        <v>1392</v>
      </c>
      <c r="D480" s="55" t="s">
        <v>18</v>
      </c>
      <c r="E480" s="55" t="s">
        <v>1393</v>
      </c>
      <c r="F480" s="54">
        <f>+VLOOKUP(C480,'Anexo_GL '!$B$9:$O$1882,4,0)</f>
        <v>6196.8935500000007</v>
      </c>
      <c r="G480" s="54"/>
      <c r="H480" s="54">
        <f>+VLOOKUP(C480,'Anexo_GL '!$B$9:$O$1882,5,0)</f>
        <v>18896.932757499999</v>
      </c>
      <c r="I480" s="54">
        <f>+VLOOKUP(C480,'Anexo_GL '!$B$9:$O$1882,6,0)</f>
        <v>6707.7941600000004</v>
      </c>
      <c r="J480" s="54">
        <f>+VLOOKUP(C480,'Anexo_GL '!$B$9:$O$1882,7,0)</f>
        <v>0</v>
      </c>
      <c r="K480" s="54"/>
      <c r="L480" s="56">
        <f>+VLOOKUP(C480,'Anexo_GL '!$B$9:$O$1882,8,0)</f>
        <v>32.793118489245387</v>
      </c>
      <c r="M480" s="54"/>
      <c r="N480" s="56" t="str">
        <f>+VLOOKUP(C480,'Anexo_GL '!$B$9:$O$1882,9,0)</f>
        <v>Si Cumple</v>
      </c>
      <c r="O480" s="54"/>
      <c r="P480" s="54">
        <f>+VLOOKUP(C480,'Anexo_GL '!$B$9:$O$1882,11,0)</f>
        <v>12851.805250000001</v>
      </c>
      <c r="Q480" s="54">
        <f>+VLOOKUP(C480,'Anexo_GL '!$B$9:$O$1882,12,0)</f>
        <v>10489.025539999999</v>
      </c>
      <c r="R480" s="54">
        <f>+VLOOKUP(C480,'Anexo_GL '!$B$9:$O$1882,13,0)</f>
        <v>2362.779710000003</v>
      </c>
      <c r="S480" s="54" t="str">
        <f>+VLOOKUP(C480,'Anexo_GL '!$B$9:$O$1882,14,0)</f>
        <v>Si Cumple</v>
      </c>
    </row>
    <row r="481" spans="1:19" x14ac:dyDescent="0.25">
      <c r="A481" s="54" t="s">
        <v>4610</v>
      </c>
      <c r="B481" s="54">
        <v>454</v>
      </c>
      <c r="C481" s="55" t="s">
        <v>1394</v>
      </c>
      <c r="D481" s="55" t="s">
        <v>18</v>
      </c>
      <c r="E481" s="55" t="s">
        <v>1395</v>
      </c>
      <c r="F481" s="54">
        <f>+VLOOKUP(C481,'Anexo_GL '!$B$9:$O$1882,4,0)</f>
        <v>107.44410999999999</v>
      </c>
      <c r="G481" s="54"/>
      <c r="H481" s="54">
        <f>+VLOOKUP(C481,'Anexo_GL '!$B$9:$O$1882,5,0)</f>
        <v>1538.7130525000005</v>
      </c>
      <c r="I481" s="54">
        <f>+VLOOKUP(C481,'Anexo_GL '!$B$9:$O$1882,6,0)</f>
        <v>363.18841000000003</v>
      </c>
      <c r="J481" s="54">
        <f>+VLOOKUP(C481,'Anexo_GL '!$B$9:$O$1882,7,0)</f>
        <v>0</v>
      </c>
      <c r="K481" s="54"/>
      <c r="L481" s="56">
        <f>+VLOOKUP(C481,'Anexo_GL '!$B$9:$O$1882,8,0)</f>
        <v>6.9827255852175831</v>
      </c>
      <c r="M481" s="54"/>
      <c r="N481" s="56" t="str">
        <f>+VLOOKUP(C481,'Anexo_GL '!$B$9:$O$1882,9,0)</f>
        <v>Si Cumple</v>
      </c>
      <c r="O481" s="54"/>
      <c r="P481" s="54">
        <f>+VLOOKUP(C481,'Anexo_GL '!$B$9:$O$1882,11,0)</f>
        <v>678.20660999999996</v>
      </c>
      <c r="Q481" s="54">
        <f>+VLOOKUP(C481,'Anexo_GL '!$B$9:$O$1882,12,0)</f>
        <v>651.05998</v>
      </c>
      <c r="R481" s="54">
        <f>+VLOOKUP(C481,'Anexo_GL '!$B$9:$O$1882,13,0)</f>
        <v>27.146630000000005</v>
      </c>
      <c r="S481" s="54" t="str">
        <f>+VLOOKUP(C481,'Anexo_GL '!$B$9:$O$1882,14,0)</f>
        <v>Si Cumple</v>
      </c>
    </row>
    <row r="482" spans="1:19" x14ac:dyDescent="0.25">
      <c r="A482" s="54" t="s">
        <v>4611</v>
      </c>
      <c r="B482" s="54">
        <v>455</v>
      </c>
      <c r="C482" s="55" t="s">
        <v>1396</v>
      </c>
      <c r="D482" s="55" t="s">
        <v>18</v>
      </c>
      <c r="E482" s="55" t="s">
        <v>1397</v>
      </c>
      <c r="F482" s="54">
        <f>+VLOOKUP(C482,'Anexo_GL '!$B$9:$O$1882,4,0)</f>
        <v>3077.5713999999998</v>
      </c>
      <c r="G482" s="54"/>
      <c r="H482" s="54">
        <f>+VLOOKUP(C482,'Anexo_GL '!$B$9:$O$1882,5,0)</f>
        <v>4747.3764325000002</v>
      </c>
      <c r="I482" s="54">
        <f>+VLOOKUP(C482,'Anexo_GL '!$B$9:$O$1882,6,0)</f>
        <v>3327.4586300000001</v>
      </c>
      <c r="J482" s="54">
        <f>+VLOOKUP(C482,'Anexo_GL '!$B$9:$O$1882,7,0)</f>
        <v>0</v>
      </c>
      <c r="K482" s="54"/>
      <c r="L482" s="56">
        <f>+VLOOKUP(C482,'Anexo_GL '!$B$9:$O$1882,8,0)</f>
        <v>64.826782618949181</v>
      </c>
      <c r="M482" s="54"/>
      <c r="N482" s="56" t="str">
        <f>+VLOOKUP(C482,'Anexo_GL '!$B$9:$O$1882,9,0)</f>
        <v>Si Cumple</v>
      </c>
      <c r="O482" s="54"/>
      <c r="P482" s="54">
        <f>+VLOOKUP(C482,'Anexo_GL '!$B$9:$O$1882,11,0)</f>
        <v>2446.3258799999999</v>
      </c>
      <c r="Q482" s="54">
        <f>+VLOOKUP(C482,'Anexo_GL '!$B$9:$O$1882,12,0)</f>
        <v>1442.03586</v>
      </c>
      <c r="R482" s="54">
        <f>+VLOOKUP(C482,'Anexo_GL '!$B$9:$O$1882,13,0)</f>
        <v>1004.29002</v>
      </c>
      <c r="S482" s="54" t="str">
        <f>+VLOOKUP(C482,'Anexo_GL '!$B$9:$O$1882,14,0)</f>
        <v>Si Cumple</v>
      </c>
    </row>
    <row r="483" spans="1:19" x14ac:dyDescent="0.25">
      <c r="A483" s="54" t="s">
        <v>4612</v>
      </c>
      <c r="B483" s="54">
        <v>456</v>
      </c>
      <c r="C483" s="55" t="s">
        <v>1398</v>
      </c>
      <c r="D483" s="55" t="s">
        <v>18</v>
      </c>
      <c r="E483" s="55" t="s">
        <v>1399</v>
      </c>
      <c r="F483" s="54">
        <f>+VLOOKUP(C483,'Anexo_GL '!$B$9:$O$1882,4,0)</f>
        <v>1322.5234599999999</v>
      </c>
      <c r="G483" s="54"/>
      <c r="H483" s="54">
        <f>+VLOOKUP(C483,'Anexo_GL '!$B$9:$O$1882,5,0)</f>
        <v>3629.2041250000007</v>
      </c>
      <c r="I483" s="54">
        <f>+VLOOKUP(C483,'Anexo_GL '!$B$9:$O$1882,6,0)</f>
        <v>1714.0247999999999</v>
      </c>
      <c r="J483" s="54">
        <f>+VLOOKUP(C483,'Anexo_GL '!$B$9:$O$1882,7,0)</f>
        <v>0</v>
      </c>
      <c r="K483" s="54"/>
      <c r="L483" s="56">
        <f>+VLOOKUP(C483,'Anexo_GL '!$B$9:$O$1882,8,0)</f>
        <v>36.441142863519694</v>
      </c>
      <c r="M483" s="54"/>
      <c r="N483" s="56" t="str">
        <f>+VLOOKUP(C483,'Anexo_GL '!$B$9:$O$1882,9,0)</f>
        <v>Si Cumple</v>
      </c>
      <c r="O483" s="54"/>
      <c r="P483" s="54">
        <f>+VLOOKUP(C483,'Anexo_GL '!$B$9:$O$1882,11,0)</f>
        <v>2484.42238</v>
      </c>
      <c r="Q483" s="54">
        <f>+VLOOKUP(C483,'Anexo_GL '!$B$9:$O$1882,12,0)</f>
        <v>1368.0528900000002</v>
      </c>
      <c r="R483" s="54">
        <f>+VLOOKUP(C483,'Anexo_GL '!$B$9:$O$1882,13,0)</f>
        <v>1116.3694899999998</v>
      </c>
      <c r="S483" s="54" t="str">
        <f>+VLOOKUP(C483,'Anexo_GL '!$B$9:$O$1882,14,0)</f>
        <v>Si Cumple</v>
      </c>
    </row>
    <row r="484" spans="1:19" x14ac:dyDescent="0.25">
      <c r="A484" s="54" t="s">
        <v>4613</v>
      </c>
      <c r="B484" s="54">
        <v>457</v>
      </c>
      <c r="C484" s="55" t="s">
        <v>1400</v>
      </c>
      <c r="D484" s="55" t="s">
        <v>18</v>
      </c>
      <c r="E484" s="55" t="s">
        <v>1401</v>
      </c>
      <c r="F484" s="54">
        <f>+VLOOKUP(C484,'Anexo_GL '!$B$9:$O$1882,4,0)</f>
        <v>388.15681999999993</v>
      </c>
      <c r="G484" s="54"/>
      <c r="H484" s="54">
        <f>+VLOOKUP(C484,'Anexo_GL '!$B$9:$O$1882,5,0)</f>
        <v>15832.669587500002</v>
      </c>
      <c r="I484" s="54">
        <f>+VLOOKUP(C484,'Anexo_GL '!$B$9:$O$1882,6,0)</f>
        <v>18016.945619999999</v>
      </c>
      <c r="J484" s="54">
        <f>+VLOOKUP(C484,'Anexo_GL '!$B$9:$O$1882,7,0)</f>
        <v>0</v>
      </c>
      <c r="K484" s="54"/>
      <c r="L484" s="56">
        <f>+VLOOKUP(C484,'Anexo_GL '!$B$9:$O$1882,8,0)</f>
        <v>2.1543985766883833</v>
      </c>
      <c r="M484" s="54"/>
      <c r="N484" s="56" t="str">
        <f>+VLOOKUP(C484,'Anexo_GL '!$B$9:$O$1882,9,0)</f>
        <v>Si Cumple</v>
      </c>
      <c r="O484" s="54"/>
      <c r="P484" s="54">
        <f>+VLOOKUP(C484,'Anexo_GL '!$B$9:$O$1882,11,0)</f>
        <v>10051.36571</v>
      </c>
      <c r="Q484" s="54">
        <f>+VLOOKUP(C484,'Anexo_GL '!$B$9:$O$1882,12,0)</f>
        <v>4381.6870500000005</v>
      </c>
      <c r="R484" s="54">
        <f>+VLOOKUP(C484,'Anexo_GL '!$B$9:$O$1882,13,0)</f>
        <v>5669.6786600000005</v>
      </c>
      <c r="S484" s="54" t="str">
        <f>+VLOOKUP(C484,'Anexo_GL '!$B$9:$O$1882,14,0)</f>
        <v>Si Cumple</v>
      </c>
    </row>
    <row r="485" spans="1:19" x14ac:dyDescent="0.25">
      <c r="A485" s="54" t="s">
        <v>4614</v>
      </c>
      <c r="B485" s="54">
        <v>458</v>
      </c>
      <c r="C485" s="55" t="s">
        <v>1402</v>
      </c>
      <c r="D485" s="55" t="s">
        <v>18</v>
      </c>
      <c r="E485" s="55" t="s">
        <v>1403</v>
      </c>
      <c r="F485" s="54">
        <f>+VLOOKUP(C485,'Anexo_GL '!$B$9:$O$1882,4,0)</f>
        <v>116.08350999999999</v>
      </c>
      <c r="G485" s="54"/>
      <c r="H485" s="54">
        <f>+VLOOKUP(C485,'Anexo_GL '!$B$9:$O$1882,5,0)</f>
        <v>7503.6347324999988</v>
      </c>
      <c r="I485" s="54">
        <f>+VLOOKUP(C485,'Anexo_GL '!$B$9:$O$1882,6,0)</f>
        <v>2553.1741500000003</v>
      </c>
      <c r="J485" s="54">
        <f>+VLOOKUP(C485,'Anexo_GL '!$B$9:$O$1882,7,0)</f>
        <v>0</v>
      </c>
      <c r="K485" s="54"/>
      <c r="L485" s="56">
        <f>+VLOOKUP(C485,'Anexo_GL '!$B$9:$O$1882,8,0)</f>
        <v>1.5470303944462427</v>
      </c>
      <c r="M485" s="54"/>
      <c r="N485" s="56" t="str">
        <f>+VLOOKUP(C485,'Anexo_GL '!$B$9:$O$1882,9,0)</f>
        <v>Si Cumple</v>
      </c>
      <c r="O485" s="54"/>
      <c r="P485" s="54">
        <f>+VLOOKUP(C485,'Anexo_GL '!$B$9:$O$1882,11,0)</f>
        <v>5434.4544299999998</v>
      </c>
      <c r="Q485" s="54">
        <f>+VLOOKUP(C485,'Anexo_GL '!$B$9:$O$1882,12,0)</f>
        <v>4197.5166300000001</v>
      </c>
      <c r="R485" s="54">
        <f>+VLOOKUP(C485,'Anexo_GL '!$B$9:$O$1882,13,0)</f>
        <v>1236.9377999999999</v>
      </c>
      <c r="S485" s="54" t="str">
        <f>+VLOOKUP(C485,'Anexo_GL '!$B$9:$O$1882,14,0)</f>
        <v>Si Cumple</v>
      </c>
    </row>
    <row r="486" spans="1:19" x14ac:dyDescent="0.25">
      <c r="A486" s="54" t="s">
        <v>5993</v>
      </c>
      <c r="B486" s="54">
        <v>459</v>
      </c>
      <c r="C486" s="57" t="s">
        <v>4055</v>
      </c>
      <c r="D486" s="57" t="s">
        <v>18</v>
      </c>
      <c r="E486" s="57" t="s">
        <v>4056</v>
      </c>
      <c r="F486" s="54">
        <f>+VLOOKUP(C486,'Anexo_GL '!$B$9:$O$1882,4,0)</f>
        <v>108.72701000000001</v>
      </c>
      <c r="G486" s="54"/>
      <c r="H486" s="54">
        <f>+VLOOKUP(C486,'Anexo_GL '!$B$9:$O$1882,5,0)</f>
        <v>10194.477879999999</v>
      </c>
      <c r="I486" s="54">
        <f>+VLOOKUP(C486,'Anexo_GL '!$B$9:$O$1882,6,0)</f>
        <v>4189.5226899999998</v>
      </c>
      <c r="J486" s="54">
        <f>+VLOOKUP(C486,'Anexo_GL '!$B$9:$O$1882,7,0)</f>
        <v>0</v>
      </c>
      <c r="K486" s="54"/>
      <c r="L486" s="56">
        <f>+VLOOKUP(C486,'Anexo_GL '!$B$9:$O$1882,8,0)</f>
        <v>1.0665284802207056</v>
      </c>
      <c r="M486" s="54"/>
      <c r="N486" s="56" t="str">
        <f>+VLOOKUP(C486,'Anexo_GL '!$B$9:$O$1882,9,0)</f>
        <v>Si Cumple</v>
      </c>
      <c r="O486" s="54"/>
      <c r="P486" s="54">
        <f>+VLOOKUP(C486,'Anexo_GL '!$B$9:$O$1882,11,0)</f>
        <v>8589.9118100000014</v>
      </c>
      <c r="Q486" s="54">
        <f>+VLOOKUP(C486,'Anexo_GL '!$B$9:$O$1882,12,0)</f>
        <v>6389.7263899999998</v>
      </c>
      <c r="R486" s="54">
        <f>+VLOOKUP(C486,'Anexo_GL '!$B$9:$O$1882,13,0)</f>
        <v>2200.1854200000007</v>
      </c>
      <c r="S486" s="54" t="str">
        <f>+VLOOKUP(C486,'Anexo_GL '!$B$9:$O$1882,14,0)</f>
        <v>Si Cumple</v>
      </c>
    </row>
    <row r="487" spans="1:19" x14ac:dyDescent="0.25">
      <c r="A487" s="54" t="s">
        <v>4615</v>
      </c>
      <c r="B487" s="54">
        <v>460</v>
      </c>
      <c r="C487" s="55" t="s">
        <v>1404</v>
      </c>
      <c r="D487" s="55" t="s">
        <v>18</v>
      </c>
      <c r="E487" s="55" t="s">
        <v>1405</v>
      </c>
      <c r="F487" s="54">
        <f>+VLOOKUP(C487,'Anexo_GL '!$B$9:$O$1882,4,0)</f>
        <v>1245.6208700000002</v>
      </c>
      <c r="G487" s="54"/>
      <c r="H487" s="54">
        <f>+VLOOKUP(C487,'Anexo_GL '!$B$9:$O$1882,5,0)</f>
        <v>11873.668184999999</v>
      </c>
      <c r="I487" s="54">
        <f>+VLOOKUP(C487,'Anexo_GL '!$B$9:$O$1882,6,0)</f>
        <v>3965.5771299999997</v>
      </c>
      <c r="J487" s="54">
        <f>+VLOOKUP(C487,'Anexo_GL '!$B$9:$O$1882,7,0)</f>
        <v>0</v>
      </c>
      <c r="K487" s="54"/>
      <c r="L487" s="56">
        <f>+VLOOKUP(C487,'Anexo_GL '!$B$9:$O$1882,8,0)</f>
        <v>10.490615457602164</v>
      </c>
      <c r="M487" s="54"/>
      <c r="N487" s="56" t="str">
        <f>+VLOOKUP(C487,'Anexo_GL '!$B$9:$O$1882,9,0)</f>
        <v>Si Cumple</v>
      </c>
      <c r="O487" s="54"/>
      <c r="P487" s="54">
        <f>+VLOOKUP(C487,'Anexo_GL '!$B$9:$O$1882,11,0)</f>
        <v>6856.2948299999998</v>
      </c>
      <c r="Q487" s="54">
        <f>+VLOOKUP(C487,'Anexo_GL '!$B$9:$O$1882,12,0)</f>
        <v>5196.8322500000004</v>
      </c>
      <c r="R487" s="54">
        <f>+VLOOKUP(C487,'Anexo_GL '!$B$9:$O$1882,13,0)</f>
        <v>1659.4625800000001</v>
      </c>
      <c r="S487" s="54" t="str">
        <f>+VLOOKUP(C487,'Anexo_GL '!$B$9:$O$1882,14,0)</f>
        <v>Si Cumple</v>
      </c>
    </row>
    <row r="488" spans="1:19" x14ac:dyDescent="0.25">
      <c r="A488" s="54" t="s">
        <v>4616</v>
      </c>
      <c r="B488" s="54">
        <v>461</v>
      </c>
      <c r="C488" s="55" t="s">
        <v>1406</v>
      </c>
      <c r="D488" s="55" t="s">
        <v>18</v>
      </c>
      <c r="E488" s="55" t="s">
        <v>1407</v>
      </c>
      <c r="F488" s="54">
        <f>+VLOOKUP(C488,'Anexo_GL '!$B$9:$O$1882,4,0)</f>
        <v>427.32930999999996</v>
      </c>
      <c r="G488" s="54"/>
      <c r="H488" s="54">
        <f>+VLOOKUP(C488,'Anexo_GL '!$B$9:$O$1882,5,0)</f>
        <v>5618.7650774999993</v>
      </c>
      <c r="I488" s="54">
        <f>+VLOOKUP(C488,'Anexo_GL '!$B$9:$O$1882,6,0)</f>
        <v>2011.0356999999999</v>
      </c>
      <c r="J488" s="54">
        <f>+VLOOKUP(C488,'Anexo_GL '!$B$9:$O$1882,7,0)</f>
        <v>0</v>
      </c>
      <c r="K488" s="54"/>
      <c r="L488" s="56">
        <f>+VLOOKUP(C488,'Anexo_GL '!$B$9:$O$1882,8,0)</f>
        <v>7.6053955647872513</v>
      </c>
      <c r="M488" s="54"/>
      <c r="N488" s="56" t="str">
        <f>+VLOOKUP(C488,'Anexo_GL '!$B$9:$O$1882,9,0)</f>
        <v>Si Cumple</v>
      </c>
      <c r="O488" s="54"/>
      <c r="P488" s="54">
        <f>+VLOOKUP(C488,'Anexo_GL '!$B$9:$O$1882,11,0)</f>
        <v>3829.7957699999997</v>
      </c>
      <c r="Q488" s="54">
        <f>+VLOOKUP(C488,'Anexo_GL '!$B$9:$O$1882,12,0)</f>
        <v>2522.05942</v>
      </c>
      <c r="R488" s="54">
        <f>+VLOOKUP(C488,'Anexo_GL '!$B$9:$O$1882,13,0)</f>
        <v>1307.7363499999997</v>
      </c>
      <c r="S488" s="54" t="str">
        <f>+VLOOKUP(C488,'Anexo_GL '!$B$9:$O$1882,14,0)</f>
        <v>Si Cumple</v>
      </c>
    </row>
    <row r="489" spans="1:19" x14ac:dyDescent="0.25">
      <c r="A489" s="54" t="s">
        <v>4617</v>
      </c>
      <c r="B489" s="54">
        <v>462</v>
      </c>
      <c r="C489" s="55" t="s">
        <v>1408</v>
      </c>
      <c r="D489" s="55" t="s">
        <v>18</v>
      </c>
      <c r="E489" s="55" t="s">
        <v>1409</v>
      </c>
      <c r="F489" s="54">
        <f>+VLOOKUP(C489,'Anexo_GL '!$B$9:$O$1882,4,0)</f>
        <v>1068.7655400000001</v>
      </c>
      <c r="G489" s="54"/>
      <c r="H489" s="54">
        <f>+VLOOKUP(C489,'Anexo_GL '!$B$9:$O$1882,5,0)</f>
        <v>5765.3439175000003</v>
      </c>
      <c r="I489" s="54">
        <f>+VLOOKUP(C489,'Anexo_GL '!$B$9:$O$1882,6,0)</f>
        <v>1581.5519299999999</v>
      </c>
      <c r="J489" s="54">
        <f>+VLOOKUP(C489,'Anexo_GL '!$B$9:$O$1882,7,0)</f>
        <v>0</v>
      </c>
      <c r="K489" s="54"/>
      <c r="L489" s="56">
        <f>+VLOOKUP(C489,'Anexo_GL '!$B$9:$O$1882,8,0)</f>
        <v>18.537758636668528</v>
      </c>
      <c r="M489" s="54"/>
      <c r="N489" s="56" t="str">
        <f>+VLOOKUP(C489,'Anexo_GL '!$B$9:$O$1882,9,0)</f>
        <v>Si Cumple</v>
      </c>
      <c r="O489" s="54"/>
      <c r="P489" s="54">
        <f>+VLOOKUP(C489,'Anexo_GL '!$B$9:$O$1882,11,0)</f>
        <v>3331.1129799999999</v>
      </c>
      <c r="Q489" s="54">
        <f>+VLOOKUP(C489,'Anexo_GL '!$B$9:$O$1882,12,0)</f>
        <v>2544.4818600000003</v>
      </c>
      <c r="R489" s="54">
        <f>+VLOOKUP(C489,'Anexo_GL '!$B$9:$O$1882,13,0)</f>
        <v>786.63111999999967</v>
      </c>
      <c r="S489" s="54" t="str">
        <f>+VLOOKUP(C489,'Anexo_GL '!$B$9:$O$1882,14,0)</f>
        <v>Si Cumple</v>
      </c>
    </row>
    <row r="490" spans="1:19" x14ac:dyDescent="0.25">
      <c r="A490" s="54" t="s">
        <v>4618</v>
      </c>
      <c r="B490" s="54">
        <v>463</v>
      </c>
      <c r="C490" s="55" t="s">
        <v>1410</v>
      </c>
      <c r="D490" s="55" t="s">
        <v>18</v>
      </c>
      <c r="E490" s="55" t="s">
        <v>1411</v>
      </c>
      <c r="F490" s="54">
        <f>+VLOOKUP(C490,'Anexo_GL '!$B$9:$O$1882,4,0)</f>
        <v>252.28563</v>
      </c>
      <c r="G490" s="54"/>
      <c r="H490" s="54">
        <f>+VLOOKUP(C490,'Anexo_GL '!$B$9:$O$1882,5,0)</f>
        <v>1912.9357924999999</v>
      </c>
      <c r="I490" s="54">
        <f>+VLOOKUP(C490,'Anexo_GL '!$B$9:$O$1882,6,0)</f>
        <v>299.28870000000001</v>
      </c>
      <c r="J490" s="54">
        <f>+VLOOKUP(C490,'Anexo_GL '!$B$9:$O$1882,7,0)</f>
        <v>0</v>
      </c>
      <c r="K490" s="54"/>
      <c r="L490" s="56">
        <f>+VLOOKUP(C490,'Anexo_GL '!$B$9:$O$1882,8,0)</f>
        <v>13.188400310618373</v>
      </c>
      <c r="M490" s="54"/>
      <c r="N490" s="56" t="str">
        <f>+VLOOKUP(C490,'Anexo_GL '!$B$9:$O$1882,9,0)</f>
        <v>Si Cumple</v>
      </c>
      <c r="O490" s="54"/>
      <c r="P490" s="54">
        <f>+VLOOKUP(C490,'Anexo_GL '!$B$9:$O$1882,11,0)</f>
        <v>1229.2777599999999</v>
      </c>
      <c r="Q490" s="54">
        <f>+VLOOKUP(C490,'Anexo_GL '!$B$9:$O$1882,12,0)</f>
        <v>1121.1619499999999</v>
      </c>
      <c r="R490" s="54">
        <f>+VLOOKUP(C490,'Anexo_GL '!$B$9:$O$1882,13,0)</f>
        <v>108.11581000000005</v>
      </c>
      <c r="S490" s="54" t="str">
        <f>+VLOOKUP(C490,'Anexo_GL '!$B$9:$O$1882,14,0)</f>
        <v>Si Cumple</v>
      </c>
    </row>
    <row r="491" spans="1:19" x14ac:dyDescent="0.25">
      <c r="A491" s="54" t="s">
        <v>4619</v>
      </c>
      <c r="B491" s="54">
        <v>464</v>
      </c>
      <c r="C491" s="55" t="s">
        <v>1412</v>
      </c>
      <c r="D491" s="55" t="s">
        <v>18</v>
      </c>
      <c r="E491" s="55" t="s">
        <v>1413</v>
      </c>
      <c r="F491" s="54">
        <f>+VLOOKUP(C491,'Anexo_GL '!$B$9:$O$1882,4,0)</f>
        <v>867.99898999999994</v>
      </c>
      <c r="G491" s="54"/>
      <c r="H491" s="54">
        <f>+VLOOKUP(C491,'Anexo_GL '!$B$9:$O$1882,5,0)</f>
        <v>5120.502847499999</v>
      </c>
      <c r="I491" s="54">
        <f>+VLOOKUP(C491,'Anexo_GL '!$B$9:$O$1882,6,0)</f>
        <v>3961.66579</v>
      </c>
      <c r="J491" s="54">
        <f>+VLOOKUP(C491,'Anexo_GL '!$B$9:$O$1882,7,0)</f>
        <v>0</v>
      </c>
      <c r="K491" s="54"/>
      <c r="L491" s="56">
        <f>+VLOOKUP(C491,'Anexo_GL '!$B$9:$O$1882,8,0)</f>
        <v>16.951440431749511</v>
      </c>
      <c r="M491" s="54"/>
      <c r="N491" s="56" t="str">
        <f>+VLOOKUP(C491,'Anexo_GL '!$B$9:$O$1882,9,0)</f>
        <v>Si Cumple</v>
      </c>
      <c r="O491" s="54"/>
      <c r="P491" s="54">
        <f>+VLOOKUP(C491,'Anexo_GL '!$B$9:$O$1882,11,0)</f>
        <v>3429.47883</v>
      </c>
      <c r="Q491" s="54">
        <f>+VLOOKUP(C491,'Anexo_GL '!$B$9:$O$1882,12,0)</f>
        <v>1837.5825600000001</v>
      </c>
      <c r="R491" s="54">
        <f>+VLOOKUP(C491,'Anexo_GL '!$B$9:$O$1882,13,0)</f>
        <v>1591.89627</v>
      </c>
      <c r="S491" s="54" t="str">
        <f>+VLOOKUP(C491,'Anexo_GL '!$B$9:$O$1882,14,0)</f>
        <v>Si Cumple</v>
      </c>
    </row>
    <row r="492" spans="1:19" x14ac:dyDescent="0.25">
      <c r="A492" s="54" t="s">
        <v>4620</v>
      </c>
      <c r="B492" s="54">
        <v>465</v>
      </c>
      <c r="C492" s="55" t="s">
        <v>1414</v>
      </c>
      <c r="D492" s="55" t="s">
        <v>18</v>
      </c>
      <c r="E492" s="55" t="s">
        <v>1415</v>
      </c>
      <c r="F492" s="54">
        <f>+VLOOKUP(C492,'Anexo_GL '!$B$9:$O$1882,4,0)</f>
        <v>140.93495000000001</v>
      </c>
      <c r="G492" s="54"/>
      <c r="H492" s="54">
        <f>+VLOOKUP(C492,'Anexo_GL '!$B$9:$O$1882,5,0)</f>
        <v>2681.6588925000005</v>
      </c>
      <c r="I492" s="54">
        <f>+VLOOKUP(C492,'Anexo_GL '!$B$9:$O$1882,6,0)</f>
        <v>349.36971999999997</v>
      </c>
      <c r="J492" s="54">
        <f>+VLOOKUP(C492,'Anexo_GL '!$B$9:$O$1882,7,0)</f>
        <v>0</v>
      </c>
      <c r="K492" s="54"/>
      <c r="L492" s="56">
        <f>+VLOOKUP(C492,'Anexo_GL '!$B$9:$O$1882,8,0)</f>
        <v>5.2555136820034614</v>
      </c>
      <c r="M492" s="54"/>
      <c r="N492" s="56" t="str">
        <f>+VLOOKUP(C492,'Anexo_GL '!$B$9:$O$1882,9,0)</f>
        <v>Si Cumple</v>
      </c>
      <c r="O492" s="54"/>
      <c r="P492" s="54">
        <f>+VLOOKUP(C492,'Anexo_GL '!$B$9:$O$1882,11,0)</f>
        <v>1233.0022300000001</v>
      </c>
      <c r="Q492" s="54">
        <f>+VLOOKUP(C492,'Anexo_GL '!$B$9:$O$1882,12,0)</f>
        <v>958.71663999999998</v>
      </c>
      <c r="R492" s="54">
        <f>+VLOOKUP(C492,'Anexo_GL '!$B$9:$O$1882,13,0)</f>
        <v>274.28558999999996</v>
      </c>
      <c r="S492" s="54" t="str">
        <f>+VLOOKUP(C492,'Anexo_GL '!$B$9:$O$1882,14,0)</f>
        <v>Si Cumple</v>
      </c>
    </row>
    <row r="493" spans="1:19" x14ac:dyDescent="0.25">
      <c r="A493" s="54" t="s">
        <v>4621</v>
      </c>
      <c r="B493" s="54">
        <v>466</v>
      </c>
      <c r="C493" s="55" t="s">
        <v>1416</v>
      </c>
      <c r="D493" s="55" t="s">
        <v>18</v>
      </c>
      <c r="E493" s="55" t="s">
        <v>1417</v>
      </c>
      <c r="F493" s="54">
        <f>+VLOOKUP(C493,'Anexo_GL '!$B$9:$O$1882,4,0)</f>
        <v>215.06057999999999</v>
      </c>
      <c r="G493" s="54"/>
      <c r="H493" s="54">
        <f>+VLOOKUP(C493,'Anexo_GL '!$B$9:$O$1882,5,0)</f>
        <v>8324.0682225000019</v>
      </c>
      <c r="I493" s="54">
        <f>+VLOOKUP(C493,'Anexo_GL '!$B$9:$O$1882,6,0)</f>
        <v>1065.4345000000001</v>
      </c>
      <c r="J493" s="54">
        <f>+VLOOKUP(C493,'Anexo_GL '!$B$9:$O$1882,7,0)</f>
        <v>0</v>
      </c>
      <c r="K493" s="54"/>
      <c r="L493" s="56">
        <f>+VLOOKUP(C493,'Anexo_GL '!$B$9:$O$1882,8,0)</f>
        <v>2.5835994402195079</v>
      </c>
      <c r="M493" s="54"/>
      <c r="N493" s="56" t="str">
        <f>+VLOOKUP(C493,'Anexo_GL '!$B$9:$O$1882,9,0)</f>
        <v>Si Cumple</v>
      </c>
      <c r="O493" s="54"/>
      <c r="P493" s="54">
        <f>+VLOOKUP(C493,'Anexo_GL '!$B$9:$O$1882,11,0)</f>
        <v>2957.1749400000003</v>
      </c>
      <c r="Q493" s="54">
        <f>+VLOOKUP(C493,'Anexo_GL '!$B$9:$O$1882,12,0)</f>
        <v>1924.2149800000002</v>
      </c>
      <c r="R493" s="54">
        <f>+VLOOKUP(C493,'Anexo_GL '!$B$9:$O$1882,13,0)</f>
        <v>1032.9599600000001</v>
      </c>
      <c r="S493" s="54" t="str">
        <f>+VLOOKUP(C493,'Anexo_GL '!$B$9:$O$1882,14,0)</f>
        <v>Si Cumple</v>
      </c>
    </row>
    <row r="494" spans="1:19" x14ac:dyDescent="0.25">
      <c r="A494" s="54" t="s">
        <v>4622</v>
      </c>
      <c r="B494" s="54">
        <v>467</v>
      </c>
      <c r="C494" s="55" t="s">
        <v>1418</v>
      </c>
      <c r="D494" s="55" t="s">
        <v>18</v>
      </c>
      <c r="E494" s="55" t="s">
        <v>1419</v>
      </c>
      <c r="F494" s="54">
        <f>+VLOOKUP(C494,'Anexo_GL '!$B$9:$O$1882,4,0)</f>
        <v>94.010960000000011</v>
      </c>
      <c r="G494" s="54"/>
      <c r="H494" s="54">
        <f>+VLOOKUP(C494,'Anexo_GL '!$B$9:$O$1882,5,0)</f>
        <v>1238.0242350000003</v>
      </c>
      <c r="I494" s="54">
        <f>+VLOOKUP(C494,'Anexo_GL '!$B$9:$O$1882,6,0)</f>
        <v>240.72896000000003</v>
      </c>
      <c r="J494" s="54">
        <f>+VLOOKUP(C494,'Anexo_GL '!$B$9:$O$1882,7,0)</f>
        <v>0</v>
      </c>
      <c r="K494" s="54"/>
      <c r="L494" s="56">
        <f>+VLOOKUP(C494,'Anexo_GL '!$B$9:$O$1882,8,0)</f>
        <v>7.5936284074438962</v>
      </c>
      <c r="M494" s="54"/>
      <c r="N494" s="56" t="str">
        <f>+VLOOKUP(C494,'Anexo_GL '!$B$9:$O$1882,9,0)</f>
        <v>Si Cumple</v>
      </c>
      <c r="O494" s="54"/>
      <c r="P494" s="54">
        <f>+VLOOKUP(C494,'Anexo_GL '!$B$9:$O$1882,11,0)</f>
        <v>541.84967999999992</v>
      </c>
      <c r="Q494" s="54">
        <f>+VLOOKUP(C494,'Anexo_GL '!$B$9:$O$1882,12,0)</f>
        <v>671.00864999999999</v>
      </c>
      <c r="R494" s="54">
        <f>+VLOOKUP(C494,'Anexo_GL '!$B$9:$O$1882,13,0)</f>
        <v>-129.1589700000001</v>
      </c>
      <c r="S494" s="54" t="str">
        <f>+VLOOKUP(C494,'Anexo_GL '!$B$9:$O$1882,14,0)</f>
        <v>No Cumple</v>
      </c>
    </row>
    <row r="495" spans="1:19" x14ac:dyDescent="0.25">
      <c r="A495" s="54" t="s">
        <v>4623</v>
      </c>
      <c r="B495" s="54">
        <v>468</v>
      </c>
      <c r="C495" s="55" t="s">
        <v>1420</v>
      </c>
      <c r="D495" s="55" t="s">
        <v>18</v>
      </c>
      <c r="E495" s="55" t="s">
        <v>1421</v>
      </c>
      <c r="F495" s="54">
        <f>+VLOOKUP(C495,'Anexo_GL '!$B$9:$O$1882,4,0)</f>
        <v>81.677560000000014</v>
      </c>
      <c r="G495" s="54"/>
      <c r="H495" s="54">
        <f>+VLOOKUP(C495,'Anexo_GL '!$B$9:$O$1882,5,0)</f>
        <v>1338.14273</v>
      </c>
      <c r="I495" s="54">
        <f>+VLOOKUP(C495,'Anexo_GL '!$B$9:$O$1882,6,0)</f>
        <v>242.83528000000001</v>
      </c>
      <c r="J495" s="54">
        <f>+VLOOKUP(C495,'Anexo_GL '!$B$9:$O$1882,7,0)</f>
        <v>0</v>
      </c>
      <c r="K495" s="54"/>
      <c r="L495" s="56">
        <f>+VLOOKUP(C495,'Anexo_GL '!$B$9:$O$1882,8,0)</f>
        <v>6.1038003023788061</v>
      </c>
      <c r="M495" s="54"/>
      <c r="N495" s="56" t="str">
        <f>+VLOOKUP(C495,'Anexo_GL '!$B$9:$O$1882,9,0)</f>
        <v>Si Cumple</v>
      </c>
      <c r="O495" s="54"/>
      <c r="P495" s="54">
        <f>+VLOOKUP(C495,'Anexo_GL '!$B$9:$O$1882,11,0)</f>
        <v>841.08749999999998</v>
      </c>
      <c r="Q495" s="54">
        <f>+VLOOKUP(C495,'Anexo_GL '!$B$9:$O$1882,12,0)</f>
        <v>845.05637000000013</v>
      </c>
      <c r="R495" s="54">
        <f>+VLOOKUP(C495,'Anexo_GL '!$B$9:$O$1882,13,0)</f>
        <v>-3.9688700000001118</v>
      </c>
      <c r="S495" s="54" t="str">
        <f>+VLOOKUP(C495,'Anexo_GL '!$B$9:$O$1882,14,0)</f>
        <v>No Cumple</v>
      </c>
    </row>
    <row r="496" spans="1:19" x14ac:dyDescent="0.25">
      <c r="A496" s="54" t="s">
        <v>4624</v>
      </c>
      <c r="B496" s="54">
        <v>469</v>
      </c>
      <c r="C496" s="55" t="s">
        <v>1422</v>
      </c>
      <c r="D496" s="55" t="s">
        <v>18</v>
      </c>
      <c r="E496" s="55" t="s">
        <v>1423</v>
      </c>
      <c r="F496" s="54">
        <f>+VLOOKUP(C496,'Anexo_GL '!$B$9:$O$1882,4,0)</f>
        <v>74.085330000000013</v>
      </c>
      <c r="G496" s="54"/>
      <c r="H496" s="54">
        <f>+VLOOKUP(C496,'Anexo_GL '!$B$9:$O$1882,5,0)</f>
        <v>2217.0921324999999</v>
      </c>
      <c r="I496" s="54">
        <f>+VLOOKUP(C496,'Anexo_GL '!$B$9:$O$1882,6,0)</f>
        <v>425.47854999999998</v>
      </c>
      <c r="J496" s="54">
        <f>+VLOOKUP(C496,'Anexo_GL '!$B$9:$O$1882,7,0)</f>
        <v>0</v>
      </c>
      <c r="K496" s="54"/>
      <c r="L496" s="56">
        <f>+VLOOKUP(C496,'Anexo_GL '!$B$9:$O$1882,8,0)</f>
        <v>3.3415539622370662</v>
      </c>
      <c r="M496" s="54"/>
      <c r="N496" s="56" t="str">
        <f>+VLOOKUP(C496,'Anexo_GL '!$B$9:$O$1882,9,0)</f>
        <v>Si Cumple</v>
      </c>
      <c r="O496" s="54"/>
      <c r="P496" s="54">
        <f>+VLOOKUP(C496,'Anexo_GL '!$B$9:$O$1882,11,0)</f>
        <v>1396.84608</v>
      </c>
      <c r="Q496" s="54">
        <f>+VLOOKUP(C496,'Anexo_GL '!$B$9:$O$1882,12,0)</f>
        <v>802.53885000000002</v>
      </c>
      <c r="R496" s="54">
        <f>+VLOOKUP(C496,'Anexo_GL '!$B$9:$O$1882,13,0)</f>
        <v>594.30723000000012</v>
      </c>
      <c r="S496" s="54" t="str">
        <f>+VLOOKUP(C496,'Anexo_GL '!$B$9:$O$1882,14,0)</f>
        <v>Si Cumple</v>
      </c>
    </row>
    <row r="497" spans="1:19" x14ac:dyDescent="0.25">
      <c r="A497" s="54" t="s">
        <v>4625</v>
      </c>
      <c r="B497" s="54">
        <v>470</v>
      </c>
      <c r="C497" s="55" t="s">
        <v>1424</v>
      </c>
      <c r="D497" s="55" t="s">
        <v>18</v>
      </c>
      <c r="E497" s="55" t="s">
        <v>1425</v>
      </c>
      <c r="F497" s="54">
        <f>+VLOOKUP(C497,'Anexo_GL '!$B$9:$O$1882,4,0)</f>
        <v>3973.0188600000006</v>
      </c>
      <c r="G497" s="54"/>
      <c r="H497" s="54">
        <f>+VLOOKUP(C497,'Anexo_GL '!$B$9:$O$1882,5,0)</f>
        <v>37059.792880000001</v>
      </c>
      <c r="I497" s="54">
        <f>+VLOOKUP(C497,'Anexo_GL '!$B$9:$O$1882,6,0)</f>
        <v>18320.518670000001</v>
      </c>
      <c r="J497" s="54">
        <f>+VLOOKUP(C497,'Anexo_GL '!$B$9:$O$1882,7,0)</f>
        <v>0</v>
      </c>
      <c r="K497" s="54"/>
      <c r="L497" s="56">
        <f>+VLOOKUP(C497,'Anexo_GL '!$B$9:$O$1882,8,0)</f>
        <v>10.72056412421051</v>
      </c>
      <c r="M497" s="54"/>
      <c r="N497" s="56" t="str">
        <f>+VLOOKUP(C497,'Anexo_GL '!$B$9:$O$1882,9,0)</f>
        <v>Si Cumple</v>
      </c>
      <c r="O497" s="54"/>
      <c r="P497" s="54">
        <f>+VLOOKUP(C497,'Anexo_GL '!$B$9:$O$1882,11,0)</f>
        <v>25931.519089999994</v>
      </c>
      <c r="Q497" s="54">
        <f>+VLOOKUP(C497,'Anexo_GL '!$B$9:$O$1882,12,0)</f>
        <v>18766.264469999998</v>
      </c>
      <c r="R497" s="54">
        <f>+VLOOKUP(C497,'Anexo_GL '!$B$9:$O$1882,13,0)</f>
        <v>7165.254619999997</v>
      </c>
      <c r="S497" s="54" t="str">
        <f>+VLOOKUP(C497,'Anexo_GL '!$B$9:$O$1882,14,0)</f>
        <v>Si Cumple</v>
      </c>
    </row>
    <row r="498" spans="1:19" x14ac:dyDescent="0.25">
      <c r="A498" s="54" t="s">
        <v>4626</v>
      </c>
      <c r="B498" s="54">
        <v>471</v>
      </c>
      <c r="C498" s="55" t="s">
        <v>1426</v>
      </c>
      <c r="D498" s="55" t="s">
        <v>18</v>
      </c>
      <c r="E498" s="55" t="s">
        <v>1427</v>
      </c>
      <c r="F498" s="54">
        <f>+VLOOKUP(C498,'Anexo_GL '!$B$9:$O$1882,4,0)</f>
        <v>415.91786999999994</v>
      </c>
      <c r="G498" s="54"/>
      <c r="H498" s="54">
        <f>+VLOOKUP(C498,'Anexo_GL '!$B$9:$O$1882,5,0)</f>
        <v>3315.0200675000001</v>
      </c>
      <c r="I498" s="54">
        <f>+VLOOKUP(C498,'Anexo_GL '!$B$9:$O$1882,6,0)</f>
        <v>290.58956999999998</v>
      </c>
      <c r="J498" s="54">
        <f>+VLOOKUP(C498,'Anexo_GL '!$B$9:$O$1882,7,0)</f>
        <v>0</v>
      </c>
      <c r="K498" s="54"/>
      <c r="L498" s="56">
        <f>+VLOOKUP(C498,'Anexo_GL '!$B$9:$O$1882,8,0)</f>
        <v>12.546466130856986</v>
      </c>
      <c r="M498" s="54"/>
      <c r="N498" s="56" t="str">
        <f>+VLOOKUP(C498,'Anexo_GL '!$B$9:$O$1882,9,0)</f>
        <v>Si Cumple</v>
      </c>
      <c r="O498" s="54"/>
      <c r="P498" s="54">
        <f>+VLOOKUP(C498,'Anexo_GL '!$B$9:$O$1882,11,0)</f>
        <v>1781.4127699999999</v>
      </c>
      <c r="Q498" s="54">
        <f>+VLOOKUP(C498,'Anexo_GL '!$B$9:$O$1882,12,0)</f>
        <v>875.11135000000002</v>
      </c>
      <c r="R498" s="54">
        <f>+VLOOKUP(C498,'Anexo_GL '!$B$9:$O$1882,13,0)</f>
        <v>906.30142000000001</v>
      </c>
      <c r="S498" s="54" t="str">
        <f>+VLOOKUP(C498,'Anexo_GL '!$B$9:$O$1882,14,0)</f>
        <v>Si Cumple</v>
      </c>
    </row>
    <row r="499" spans="1:19" x14ac:dyDescent="0.25">
      <c r="A499" s="54" t="s">
        <v>4627</v>
      </c>
      <c r="B499" s="54">
        <v>472</v>
      </c>
      <c r="C499" s="55" t="s">
        <v>1428</v>
      </c>
      <c r="D499" s="55" t="s">
        <v>18</v>
      </c>
      <c r="E499" s="55" t="s">
        <v>1429</v>
      </c>
      <c r="F499" s="54">
        <f>+VLOOKUP(C499,'Anexo_GL '!$B$9:$O$1882,4,0)</f>
        <v>2314.0053599999997</v>
      </c>
      <c r="G499" s="54"/>
      <c r="H499" s="54">
        <f>+VLOOKUP(C499,'Anexo_GL '!$B$9:$O$1882,5,0)</f>
        <v>3453.8746649999998</v>
      </c>
      <c r="I499" s="54">
        <f>+VLOOKUP(C499,'Anexo_GL '!$B$9:$O$1882,6,0)</f>
        <v>585.47888999999998</v>
      </c>
      <c r="J499" s="54">
        <f>+VLOOKUP(C499,'Anexo_GL '!$B$9:$O$1882,7,0)</f>
        <v>0</v>
      </c>
      <c r="K499" s="54"/>
      <c r="L499" s="56">
        <f>+VLOOKUP(C499,'Anexo_GL '!$B$9:$O$1882,8,0)</f>
        <v>66.997374961201714</v>
      </c>
      <c r="M499" s="54"/>
      <c r="N499" s="56" t="str">
        <f>+VLOOKUP(C499,'Anexo_GL '!$B$9:$O$1882,9,0)</f>
        <v>Si Cumple</v>
      </c>
      <c r="O499" s="54"/>
      <c r="P499" s="54">
        <f>+VLOOKUP(C499,'Anexo_GL '!$B$9:$O$1882,11,0)</f>
        <v>2411.0143600000001</v>
      </c>
      <c r="Q499" s="54">
        <f>+VLOOKUP(C499,'Anexo_GL '!$B$9:$O$1882,12,0)</f>
        <v>1743.7542699999999</v>
      </c>
      <c r="R499" s="54">
        <f>+VLOOKUP(C499,'Anexo_GL '!$B$9:$O$1882,13,0)</f>
        <v>667.26009000000033</v>
      </c>
      <c r="S499" s="54" t="str">
        <f>+VLOOKUP(C499,'Anexo_GL '!$B$9:$O$1882,14,0)</f>
        <v>Si Cumple</v>
      </c>
    </row>
    <row r="500" spans="1:19" x14ac:dyDescent="0.25">
      <c r="A500" s="54" t="s">
        <v>4628</v>
      </c>
      <c r="B500" s="54">
        <v>473</v>
      </c>
      <c r="C500" s="55" t="s">
        <v>1430</v>
      </c>
      <c r="D500" s="55" t="s">
        <v>18</v>
      </c>
      <c r="E500" s="55" t="s">
        <v>1431</v>
      </c>
      <c r="F500" s="54">
        <f>+VLOOKUP(C500,'Anexo_GL '!$B$9:$O$1882,4,0)</f>
        <v>669.78079999999989</v>
      </c>
      <c r="G500" s="54"/>
      <c r="H500" s="54">
        <f>+VLOOKUP(C500,'Anexo_GL '!$B$9:$O$1882,5,0)</f>
        <v>2270.7096925000001</v>
      </c>
      <c r="I500" s="54">
        <f>+VLOOKUP(C500,'Anexo_GL '!$B$9:$O$1882,6,0)</f>
        <v>497.73882999999995</v>
      </c>
      <c r="J500" s="54">
        <f>+VLOOKUP(C500,'Anexo_GL '!$B$9:$O$1882,7,0)</f>
        <v>0</v>
      </c>
      <c r="K500" s="54"/>
      <c r="L500" s="56">
        <f>+VLOOKUP(C500,'Anexo_GL '!$B$9:$O$1882,8,0)</f>
        <v>29.496540320069997</v>
      </c>
      <c r="M500" s="54"/>
      <c r="N500" s="56" t="str">
        <f>+VLOOKUP(C500,'Anexo_GL '!$B$9:$O$1882,9,0)</f>
        <v>Si Cumple</v>
      </c>
      <c r="O500" s="54"/>
      <c r="P500" s="54">
        <f>+VLOOKUP(C500,'Anexo_GL '!$B$9:$O$1882,11,0)</f>
        <v>1559.5959399999999</v>
      </c>
      <c r="Q500" s="54">
        <f>+VLOOKUP(C500,'Anexo_GL '!$B$9:$O$1882,12,0)</f>
        <v>1281.3952000000002</v>
      </c>
      <c r="R500" s="54">
        <f>+VLOOKUP(C500,'Anexo_GL '!$B$9:$O$1882,13,0)</f>
        <v>278.20073999999977</v>
      </c>
      <c r="S500" s="54" t="str">
        <f>+VLOOKUP(C500,'Anexo_GL '!$B$9:$O$1882,14,0)</f>
        <v>Si Cumple</v>
      </c>
    </row>
    <row r="501" spans="1:19" x14ac:dyDescent="0.25">
      <c r="A501" s="54" t="s">
        <v>4629</v>
      </c>
      <c r="B501" s="54">
        <v>474</v>
      </c>
      <c r="C501" s="55" t="s">
        <v>1432</v>
      </c>
      <c r="D501" s="55" t="s">
        <v>18</v>
      </c>
      <c r="E501" s="55" t="s">
        <v>1433</v>
      </c>
      <c r="F501" s="54">
        <f>+VLOOKUP(C501,'Anexo_GL '!$B$9:$O$1882,4,0)</f>
        <v>680.83532000000002</v>
      </c>
      <c r="G501" s="54"/>
      <c r="H501" s="54">
        <f>+VLOOKUP(C501,'Anexo_GL '!$B$9:$O$1882,5,0)</f>
        <v>5042.7761525000014</v>
      </c>
      <c r="I501" s="54">
        <f>+VLOOKUP(C501,'Anexo_GL '!$B$9:$O$1882,6,0)</f>
        <v>1016.41946</v>
      </c>
      <c r="J501" s="54">
        <f>+VLOOKUP(C501,'Anexo_GL '!$B$9:$O$1882,7,0)</f>
        <v>0</v>
      </c>
      <c r="K501" s="54"/>
      <c r="L501" s="56">
        <f>+VLOOKUP(C501,'Anexo_GL '!$B$9:$O$1882,8,0)</f>
        <v>13.501200517545675</v>
      </c>
      <c r="M501" s="54"/>
      <c r="N501" s="56" t="str">
        <f>+VLOOKUP(C501,'Anexo_GL '!$B$9:$O$1882,9,0)</f>
        <v>Si Cumple</v>
      </c>
      <c r="O501" s="54"/>
      <c r="P501" s="54">
        <f>+VLOOKUP(C501,'Anexo_GL '!$B$9:$O$1882,11,0)</f>
        <v>2867.5621300000003</v>
      </c>
      <c r="Q501" s="54">
        <f>+VLOOKUP(C501,'Anexo_GL '!$B$9:$O$1882,12,0)</f>
        <v>2057.0977499999999</v>
      </c>
      <c r="R501" s="54">
        <f>+VLOOKUP(C501,'Anexo_GL '!$B$9:$O$1882,13,0)</f>
        <v>810.46438000000057</v>
      </c>
      <c r="S501" s="54" t="str">
        <f>+VLOOKUP(C501,'Anexo_GL '!$B$9:$O$1882,14,0)</f>
        <v>Si Cumple</v>
      </c>
    </row>
    <row r="502" spans="1:19" x14ac:dyDescent="0.25">
      <c r="A502" s="54" t="s">
        <v>4630</v>
      </c>
      <c r="B502" s="54">
        <v>475</v>
      </c>
      <c r="C502" s="55" t="s">
        <v>1434</v>
      </c>
      <c r="D502" s="55" t="s">
        <v>18</v>
      </c>
      <c r="E502" s="55" t="s">
        <v>1435</v>
      </c>
      <c r="F502" s="54">
        <f>+VLOOKUP(C502,'Anexo_GL '!$B$9:$O$1882,4,0)</f>
        <v>2672.6425100000001</v>
      </c>
      <c r="G502" s="54"/>
      <c r="H502" s="54">
        <f>+VLOOKUP(C502,'Anexo_GL '!$B$9:$O$1882,5,0)</f>
        <v>3177.4698375000003</v>
      </c>
      <c r="I502" s="54">
        <f>+VLOOKUP(C502,'Anexo_GL '!$B$9:$O$1882,6,0)</f>
        <v>689.92210000000011</v>
      </c>
      <c r="J502" s="54">
        <f>+VLOOKUP(C502,'Anexo_GL '!$B$9:$O$1882,7,0)</f>
        <v>0</v>
      </c>
      <c r="K502" s="54"/>
      <c r="L502" s="56">
        <f>+VLOOKUP(C502,'Anexo_GL '!$B$9:$O$1882,8,0)</f>
        <v>84.112285770832273</v>
      </c>
      <c r="M502" s="54"/>
      <c r="N502" s="56" t="str">
        <f>+VLOOKUP(C502,'Anexo_GL '!$B$9:$O$1882,9,0)</f>
        <v>Si Cumple</v>
      </c>
      <c r="O502" s="54"/>
      <c r="P502" s="54">
        <f>+VLOOKUP(C502,'Anexo_GL '!$B$9:$O$1882,11,0)</f>
        <v>2324.7821600000002</v>
      </c>
      <c r="Q502" s="54">
        <f>+VLOOKUP(C502,'Anexo_GL '!$B$9:$O$1882,12,0)</f>
        <v>1624.8258699999999</v>
      </c>
      <c r="R502" s="54">
        <f>+VLOOKUP(C502,'Anexo_GL '!$B$9:$O$1882,13,0)</f>
        <v>699.95629000000031</v>
      </c>
      <c r="S502" s="54" t="str">
        <f>+VLOOKUP(C502,'Anexo_GL '!$B$9:$O$1882,14,0)</f>
        <v>Si Cumple</v>
      </c>
    </row>
    <row r="503" spans="1:19" x14ac:dyDescent="0.25">
      <c r="A503" s="54" t="s">
        <v>4631</v>
      </c>
      <c r="B503" s="54">
        <v>476</v>
      </c>
      <c r="C503" s="55" t="s">
        <v>1436</v>
      </c>
      <c r="D503" s="55" t="s">
        <v>18</v>
      </c>
      <c r="E503" s="55" t="s">
        <v>1437</v>
      </c>
      <c r="F503" s="54">
        <f>+VLOOKUP(C503,'Anexo_GL '!$B$9:$O$1882,4,0)</f>
        <v>1723.0403799999999</v>
      </c>
      <c r="G503" s="54"/>
      <c r="H503" s="54">
        <f>+VLOOKUP(C503,'Anexo_GL '!$B$9:$O$1882,5,0)</f>
        <v>9036.5073975000014</v>
      </c>
      <c r="I503" s="54">
        <f>+VLOOKUP(C503,'Anexo_GL '!$B$9:$O$1882,6,0)</f>
        <v>5553.3886700000003</v>
      </c>
      <c r="J503" s="54">
        <f>+VLOOKUP(C503,'Anexo_GL '!$B$9:$O$1882,7,0)</f>
        <v>0</v>
      </c>
      <c r="K503" s="54"/>
      <c r="L503" s="56">
        <f>+VLOOKUP(C503,'Anexo_GL '!$B$9:$O$1882,8,0)</f>
        <v>19.067547938672504</v>
      </c>
      <c r="M503" s="54"/>
      <c r="N503" s="56" t="str">
        <f>+VLOOKUP(C503,'Anexo_GL '!$B$9:$O$1882,9,0)</f>
        <v>Si Cumple</v>
      </c>
      <c r="O503" s="54"/>
      <c r="P503" s="54">
        <f>+VLOOKUP(C503,'Anexo_GL '!$B$9:$O$1882,11,0)</f>
        <v>5047.3846100000001</v>
      </c>
      <c r="Q503" s="54">
        <f>+VLOOKUP(C503,'Anexo_GL '!$B$9:$O$1882,12,0)</f>
        <v>3797.1491599999999</v>
      </c>
      <c r="R503" s="54">
        <f>+VLOOKUP(C503,'Anexo_GL '!$B$9:$O$1882,13,0)</f>
        <v>1250.2354500000001</v>
      </c>
      <c r="S503" s="54" t="str">
        <f>+VLOOKUP(C503,'Anexo_GL '!$B$9:$O$1882,14,0)</f>
        <v>Si Cumple</v>
      </c>
    </row>
    <row r="504" spans="1:19" x14ac:dyDescent="0.25">
      <c r="A504" s="54" t="s">
        <v>4632</v>
      </c>
      <c r="B504" s="54">
        <v>477</v>
      </c>
      <c r="C504" s="55" t="s">
        <v>1438</v>
      </c>
      <c r="D504" s="55" t="s">
        <v>18</v>
      </c>
      <c r="E504" s="55" t="s">
        <v>1439</v>
      </c>
      <c r="F504" s="54">
        <f>+VLOOKUP(C504,'Anexo_GL '!$B$9:$O$1882,4,0)</f>
        <v>1786.5180199999995</v>
      </c>
      <c r="G504" s="54"/>
      <c r="H504" s="54">
        <f>+VLOOKUP(C504,'Anexo_GL '!$B$9:$O$1882,5,0)</f>
        <v>8604.1509850000002</v>
      </c>
      <c r="I504" s="54">
        <f>+VLOOKUP(C504,'Anexo_GL '!$B$9:$O$1882,6,0)</f>
        <v>5441.6749700000009</v>
      </c>
      <c r="J504" s="54">
        <f>+VLOOKUP(C504,'Anexo_GL '!$B$9:$O$1882,7,0)</f>
        <v>0</v>
      </c>
      <c r="K504" s="54"/>
      <c r="L504" s="56">
        <f>+VLOOKUP(C504,'Anexo_GL '!$B$9:$O$1882,8,0)</f>
        <v>20.763443402080185</v>
      </c>
      <c r="M504" s="54"/>
      <c r="N504" s="56" t="str">
        <f>+VLOOKUP(C504,'Anexo_GL '!$B$9:$O$1882,9,0)</f>
        <v>Si Cumple</v>
      </c>
      <c r="O504" s="54"/>
      <c r="P504" s="54">
        <f>+VLOOKUP(C504,'Anexo_GL '!$B$9:$O$1882,11,0)</f>
        <v>5568.7403400000012</v>
      </c>
      <c r="Q504" s="54">
        <f>+VLOOKUP(C504,'Anexo_GL '!$B$9:$O$1882,12,0)</f>
        <v>4017.9643500000002</v>
      </c>
      <c r="R504" s="54">
        <f>+VLOOKUP(C504,'Anexo_GL '!$B$9:$O$1882,13,0)</f>
        <v>1550.7759900000008</v>
      </c>
      <c r="S504" s="54" t="str">
        <f>+VLOOKUP(C504,'Anexo_GL '!$B$9:$O$1882,14,0)</f>
        <v>Si Cumple</v>
      </c>
    </row>
    <row r="505" spans="1:19" x14ac:dyDescent="0.25">
      <c r="A505" s="54" t="s">
        <v>5994</v>
      </c>
      <c r="B505" s="54">
        <v>478</v>
      </c>
      <c r="C505" s="57" t="s">
        <v>4057</v>
      </c>
      <c r="D505" s="57" t="s">
        <v>18</v>
      </c>
      <c r="E505" s="57" t="s">
        <v>4058</v>
      </c>
      <c r="F505" s="54">
        <f>+VLOOKUP(C505,'Anexo_GL '!$B$9:$O$1882,4,0)</f>
        <v>1033.58773</v>
      </c>
      <c r="G505" s="54"/>
      <c r="H505" s="54">
        <f>+VLOOKUP(C505,'Anexo_GL '!$B$9:$O$1882,5,0)</f>
        <v>3783.0425024999995</v>
      </c>
      <c r="I505" s="54">
        <f>+VLOOKUP(C505,'Anexo_GL '!$B$9:$O$1882,6,0)</f>
        <v>2343.8468700000003</v>
      </c>
      <c r="J505" s="54">
        <f>+VLOOKUP(C505,'Anexo_GL '!$B$9:$O$1882,7,0)</f>
        <v>0</v>
      </c>
      <c r="K505" s="54"/>
      <c r="L505" s="56">
        <f>+VLOOKUP(C505,'Anexo_GL '!$B$9:$O$1882,8,0)</f>
        <v>27.321599726065994</v>
      </c>
      <c r="M505" s="54"/>
      <c r="N505" s="56" t="str">
        <f>+VLOOKUP(C505,'Anexo_GL '!$B$9:$O$1882,9,0)</f>
        <v>Si Cumple</v>
      </c>
      <c r="O505" s="54"/>
      <c r="P505" s="54">
        <f>+VLOOKUP(C505,'Anexo_GL '!$B$9:$O$1882,11,0)</f>
        <v>2372.5196700000001</v>
      </c>
      <c r="Q505" s="54">
        <f>+VLOOKUP(C505,'Anexo_GL '!$B$9:$O$1882,12,0)</f>
        <v>1268.40906</v>
      </c>
      <c r="R505" s="54">
        <f>+VLOOKUP(C505,'Anexo_GL '!$B$9:$O$1882,13,0)</f>
        <v>1104.11061</v>
      </c>
      <c r="S505" s="54" t="str">
        <f>+VLOOKUP(C505,'Anexo_GL '!$B$9:$O$1882,14,0)</f>
        <v>Si Cumple</v>
      </c>
    </row>
    <row r="506" spans="1:19" x14ac:dyDescent="0.25">
      <c r="A506" s="54" t="s">
        <v>5995</v>
      </c>
      <c r="B506" s="54">
        <v>479</v>
      </c>
      <c r="C506" s="57" t="s">
        <v>4059</v>
      </c>
      <c r="D506" s="57" t="s">
        <v>18</v>
      </c>
      <c r="E506" s="57" t="s">
        <v>4060</v>
      </c>
      <c r="F506" s="54">
        <f>+VLOOKUP(C506,'Anexo_GL '!$B$9:$O$1882,4,0)</f>
        <v>407.60217000000006</v>
      </c>
      <c r="G506" s="54"/>
      <c r="H506" s="54">
        <f>+VLOOKUP(C506,'Anexo_GL '!$B$9:$O$1882,5,0)</f>
        <v>3501.0159675</v>
      </c>
      <c r="I506" s="54">
        <f>+VLOOKUP(C506,'Anexo_GL '!$B$9:$O$1882,6,0)</f>
        <v>1499.7136499999999</v>
      </c>
      <c r="J506" s="54">
        <f>+VLOOKUP(C506,'Anexo_GL '!$B$9:$O$1882,7,0)</f>
        <v>0</v>
      </c>
      <c r="K506" s="54"/>
      <c r="L506" s="56">
        <f>+VLOOKUP(C506,'Anexo_GL '!$B$9:$O$1882,8,0)</f>
        <v>11.642396772359195</v>
      </c>
      <c r="M506" s="54"/>
      <c r="N506" s="56" t="str">
        <f>+VLOOKUP(C506,'Anexo_GL '!$B$9:$O$1882,9,0)</f>
        <v>Si Cumple</v>
      </c>
      <c r="O506" s="54"/>
      <c r="P506" s="54">
        <f>+VLOOKUP(C506,'Anexo_GL '!$B$9:$O$1882,11,0)</f>
        <v>2266.6287499999999</v>
      </c>
      <c r="Q506" s="54">
        <f>+VLOOKUP(C506,'Anexo_GL '!$B$9:$O$1882,12,0)</f>
        <v>1499.3110099999999</v>
      </c>
      <c r="R506" s="54">
        <f>+VLOOKUP(C506,'Anexo_GL '!$B$9:$O$1882,13,0)</f>
        <v>767.31773999999996</v>
      </c>
      <c r="S506" s="54" t="str">
        <f>+VLOOKUP(C506,'Anexo_GL '!$B$9:$O$1882,14,0)</f>
        <v>Si Cumple</v>
      </c>
    </row>
    <row r="507" spans="1:19" x14ac:dyDescent="0.25">
      <c r="A507" s="54" t="s">
        <v>6012</v>
      </c>
      <c r="B507" s="54">
        <v>480</v>
      </c>
      <c r="C507" s="58" t="s">
        <v>4093</v>
      </c>
      <c r="D507" s="57" t="s">
        <v>18</v>
      </c>
      <c r="E507" s="57" t="s">
        <v>4094</v>
      </c>
      <c r="F507" s="54">
        <f>+VLOOKUP(C507,'Anexo_GL '!$B$9:$O$1882,4,0)</f>
        <v>1262.9290000000001</v>
      </c>
      <c r="G507" s="54"/>
      <c r="H507" s="54">
        <f>+VLOOKUP(C507,'Anexo_GL '!$B$9:$O$1882,5,0)</f>
        <v>4260.4595724999999</v>
      </c>
      <c r="I507" s="54">
        <f>+VLOOKUP(C507,'Anexo_GL '!$B$9:$O$1882,6,0)</f>
        <v>784.40895</v>
      </c>
      <c r="J507" s="54">
        <f>+VLOOKUP(C507,'Anexo_GL '!$B$9:$O$1882,7,0)</f>
        <v>0</v>
      </c>
      <c r="K507" s="54"/>
      <c r="L507" s="56">
        <f>+VLOOKUP(C507,'Anexo_GL '!$B$9:$O$1882,8,0)</f>
        <v>29.643022742237278</v>
      </c>
      <c r="M507" s="54"/>
      <c r="N507" s="56" t="str">
        <f>+VLOOKUP(C507,'Anexo_GL '!$B$9:$O$1882,9,0)</f>
        <v>Si Cumple</v>
      </c>
      <c r="O507" s="54"/>
      <c r="P507" s="54">
        <f>+VLOOKUP(C507,'Anexo_GL '!$B$9:$O$1882,11,0)</f>
        <v>1862.5341599999999</v>
      </c>
      <c r="Q507" s="54">
        <f>+VLOOKUP(C507,'Anexo_GL '!$B$9:$O$1882,12,0)</f>
        <v>1769.7910699999998</v>
      </c>
      <c r="R507" s="54">
        <f>+VLOOKUP(C507,'Anexo_GL '!$B$9:$O$1882,13,0)</f>
        <v>92.74309000000008</v>
      </c>
      <c r="S507" s="54" t="str">
        <f>+VLOOKUP(C507,'Anexo_GL '!$B$9:$O$1882,14,0)</f>
        <v>Si Cumple</v>
      </c>
    </row>
    <row r="508" spans="1:19" x14ac:dyDescent="0.25">
      <c r="A508" s="54" t="s">
        <v>6021</v>
      </c>
      <c r="B508" s="54">
        <v>481</v>
      </c>
      <c r="C508" s="58" t="s">
        <v>4111</v>
      </c>
      <c r="D508" s="57" t="s">
        <v>18</v>
      </c>
      <c r="E508" s="57" t="s">
        <v>4112</v>
      </c>
      <c r="F508" s="54">
        <f>+VLOOKUP(C508,'Anexo_GL '!$B$9:$O$1882,4,0)</f>
        <v>784.99964</v>
      </c>
      <c r="G508" s="54"/>
      <c r="H508" s="54">
        <f>+VLOOKUP(C508,'Anexo_GL '!$B$9:$O$1882,5,0)</f>
        <v>2404.3652124999999</v>
      </c>
      <c r="I508" s="54">
        <f>+VLOOKUP(C508,'Anexo_GL '!$B$9:$O$1882,6,0)</f>
        <v>613.19056</v>
      </c>
      <c r="J508" s="54">
        <f>+VLOOKUP(C508,'Anexo_GL '!$B$9:$O$1882,7,0)</f>
        <v>0</v>
      </c>
      <c r="K508" s="54"/>
      <c r="L508" s="56">
        <f>+VLOOKUP(C508,'Anexo_GL '!$B$9:$O$1882,8,0)</f>
        <v>32.648935191662368</v>
      </c>
      <c r="M508" s="54"/>
      <c r="N508" s="56" t="str">
        <f>+VLOOKUP(C508,'Anexo_GL '!$B$9:$O$1882,9,0)</f>
        <v>Si Cumple</v>
      </c>
      <c r="O508" s="54"/>
      <c r="P508" s="54">
        <f>+VLOOKUP(C508,'Anexo_GL '!$B$9:$O$1882,11,0)</f>
        <v>1995.4830700000002</v>
      </c>
      <c r="Q508" s="54">
        <f>+VLOOKUP(C508,'Anexo_GL '!$B$9:$O$1882,12,0)</f>
        <v>1265.2632900000001</v>
      </c>
      <c r="R508" s="54">
        <f>+VLOOKUP(C508,'Anexo_GL '!$B$9:$O$1882,13,0)</f>
        <v>730.21978000000024</v>
      </c>
      <c r="S508" s="54" t="str">
        <f>+VLOOKUP(C508,'Anexo_GL '!$B$9:$O$1882,14,0)</f>
        <v>Si Cumple</v>
      </c>
    </row>
    <row r="509" spans="1:19" x14ac:dyDescent="0.25">
      <c r="A509" s="54" t="s">
        <v>4633</v>
      </c>
      <c r="B509" s="54">
        <v>482</v>
      </c>
      <c r="C509" s="55" t="s">
        <v>1440</v>
      </c>
      <c r="D509" s="55" t="s">
        <v>18</v>
      </c>
      <c r="E509" s="55" t="s">
        <v>1441</v>
      </c>
      <c r="F509" s="54">
        <f>+VLOOKUP(C509,'Anexo_GL '!$B$9:$O$1882,4,0)</f>
        <v>1462.1155700000002</v>
      </c>
      <c r="G509" s="54"/>
      <c r="H509" s="54">
        <f>+VLOOKUP(C509,'Anexo_GL '!$B$9:$O$1882,5,0)</f>
        <v>24783.872919999998</v>
      </c>
      <c r="I509" s="54">
        <f>+VLOOKUP(C509,'Anexo_GL '!$B$9:$O$1882,6,0)</f>
        <v>13525.830310000001</v>
      </c>
      <c r="J509" s="54">
        <f>+VLOOKUP(C509,'Anexo_GL '!$B$9:$O$1882,7,0)</f>
        <v>0</v>
      </c>
      <c r="K509" s="54"/>
      <c r="L509" s="56">
        <f>+VLOOKUP(C509,'Anexo_GL '!$B$9:$O$1882,8,0)</f>
        <v>5.899463633950881</v>
      </c>
      <c r="M509" s="54"/>
      <c r="N509" s="56" t="str">
        <f>+VLOOKUP(C509,'Anexo_GL '!$B$9:$O$1882,9,0)</f>
        <v>Si Cumple</v>
      </c>
      <c r="O509" s="54"/>
      <c r="P509" s="54">
        <f>+VLOOKUP(C509,'Anexo_GL '!$B$9:$O$1882,11,0)</f>
        <v>14035.440959999996</v>
      </c>
      <c r="Q509" s="54">
        <f>+VLOOKUP(C509,'Anexo_GL '!$B$9:$O$1882,12,0)</f>
        <v>8318.3214100000005</v>
      </c>
      <c r="R509" s="54">
        <f>+VLOOKUP(C509,'Anexo_GL '!$B$9:$O$1882,13,0)</f>
        <v>5717.1195499999967</v>
      </c>
      <c r="S509" s="54" t="str">
        <f>+VLOOKUP(C509,'Anexo_GL '!$B$9:$O$1882,14,0)</f>
        <v>Si Cumple</v>
      </c>
    </row>
    <row r="510" spans="1:19" x14ac:dyDescent="0.25">
      <c r="A510" s="54" t="s">
        <v>4634</v>
      </c>
      <c r="B510" s="54">
        <v>483</v>
      </c>
      <c r="C510" s="55" t="s">
        <v>1442</v>
      </c>
      <c r="D510" s="55" t="s">
        <v>18</v>
      </c>
      <c r="E510" s="55" t="s">
        <v>1443</v>
      </c>
      <c r="F510" s="54">
        <f>+VLOOKUP(C510,'Anexo_GL '!$B$9:$O$1882,4,0)</f>
        <v>146.35353000000001</v>
      </c>
      <c r="G510" s="54"/>
      <c r="H510" s="54">
        <f>+VLOOKUP(C510,'Anexo_GL '!$B$9:$O$1882,5,0)</f>
        <v>9788.8820825000003</v>
      </c>
      <c r="I510" s="54">
        <f>+VLOOKUP(C510,'Anexo_GL '!$B$9:$O$1882,6,0)</f>
        <v>8297.7144200000002</v>
      </c>
      <c r="J510" s="54">
        <f>+VLOOKUP(C510,'Anexo_GL '!$B$9:$O$1882,7,0)</f>
        <v>0</v>
      </c>
      <c r="K510" s="54"/>
      <c r="L510" s="56">
        <f>+VLOOKUP(C510,'Anexo_GL '!$B$9:$O$1882,8,0)</f>
        <v>1.4950995299212197</v>
      </c>
      <c r="M510" s="54"/>
      <c r="N510" s="56" t="str">
        <f>+VLOOKUP(C510,'Anexo_GL '!$B$9:$O$1882,9,0)</f>
        <v>Si Cumple</v>
      </c>
      <c r="O510" s="54"/>
      <c r="P510" s="54">
        <f>+VLOOKUP(C510,'Anexo_GL '!$B$9:$O$1882,11,0)</f>
        <v>5721.9533599999995</v>
      </c>
      <c r="Q510" s="54">
        <f>+VLOOKUP(C510,'Anexo_GL '!$B$9:$O$1882,12,0)</f>
        <v>3006.9562500000002</v>
      </c>
      <c r="R510" s="54">
        <f>+VLOOKUP(C510,'Anexo_GL '!$B$9:$O$1882,13,0)</f>
        <v>2714.9971099999993</v>
      </c>
      <c r="S510" s="54" t="str">
        <f>+VLOOKUP(C510,'Anexo_GL '!$B$9:$O$1882,14,0)</f>
        <v>Si Cumple</v>
      </c>
    </row>
    <row r="511" spans="1:19" x14ac:dyDescent="0.25">
      <c r="A511" s="54" t="s">
        <v>4635</v>
      </c>
      <c r="B511" s="54">
        <v>484</v>
      </c>
      <c r="C511" s="55" t="s">
        <v>1444</v>
      </c>
      <c r="D511" s="55" t="s">
        <v>18</v>
      </c>
      <c r="E511" s="55" t="s">
        <v>1445</v>
      </c>
      <c r="F511" s="54">
        <f>+VLOOKUP(C511,'Anexo_GL '!$B$9:$O$1882,4,0)</f>
        <v>7861.3324000000002</v>
      </c>
      <c r="G511" s="54"/>
      <c r="H511" s="54">
        <f>+VLOOKUP(C511,'Anexo_GL '!$B$9:$O$1882,5,0)</f>
        <v>6408.2272599999997</v>
      </c>
      <c r="I511" s="54">
        <f>+VLOOKUP(C511,'Anexo_GL '!$B$9:$O$1882,6,0)</f>
        <v>3408.00342</v>
      </c>
      <c r="J511" s="54">
        <f>+VLOOKUP(C511,'Anexo_GL '!$B$9:$O$1882,7,0)</f>
        <v>0</v>
      </c>
      <c r="K511" s="54"/>
      <c r="L511" s="56">
        <f>+VLOOKUP(C511,'Anexo_GL '!$B$9:$O$1882,8,0)</f>
        <v>122.67561809285772</v>
      </c>
      <c r="M511" s="54"/>
      <c r="N511" s="56" t="str">
        <f>+VLOOKUP(C511,'Anexo_GL '!$B$9:$O$1882,9,0)</f>
        <v>No Cumple</v>
      </c>
      <c r="O511" s="54"/>
      <c r="P511" s="54">
        <f>+VLOOKUP(C511,'Anexo_GL '!$B$9:$O$1882,11,0)</f>
        <v>3717.7854500000003</v>
      </c>
      <c r="Q511" s="54">
        <f>+VLOOKUP(C511,'Anexo_GL '!$B$9:$O$1882,12,0)</f>
        <v>2663.5872700000004</v>
      </c>
      <c r="R511" s="54">
        <f>+VLOOKUP(C511,'Anexo_GL '!$B$9:$O$1882,13,0)</f>
        <v>1054.1981799999996</v>
      </c>
      <c r="S511" s="54" t="str">
        <f>+VLOOKUP(C511,'Anexo_GL '!$B$9:$O$1882,14,0)</f>
        <v>Si Cumple</v>
      </c>
    </row>
    <row r="512" spans="1:19" x14ac:dyDescent="0.25">
      <c r="A512" s="54" t="s">
        <v>4636</v>
      </c>
      <c r="B512" s="54">
        <v>485</v>
      </c>
      <c r="C512" s="55" t="s">
        <v>1446</v>
      </c>
      <c r="D512" s="55" t="s">
        <v>18</v>
      </c>
      <c r="E512" s="55" t="s">
        <v>1447</v>
      </c>
      <c r="F512" s="54">
        <f>+VLOOKUP(C512,'Anexo_GL '!$B$9:$O$1882,4,0)</f>
        <v>206.59529000000001</v>
      </c>
      <c r="G512" s="54"/>
      <c r="H512" s="54">
        <f>+VLOOKUP(C512,'Anexo_GL '!$B$9:$O$1882,5,0)</f>
        <v>2918.6642474999994</v>
      </c>
      <c r="I512" s="54">
        <f>+VLOOKUP(C512,'Anexo_GL '!$B$9:$O$1882,6,0)</f>
        <v>1726.0166400000001</v>
      </c>
      <c r="J512" s="54">
        <f>+VLOOKUP(C512,'Anexo_GL '!$B$9:$O$1882,7,0)</f>
        <v>0</v>
      </c>
      <c r="K512" s="54"/>
      <c r="L512" s="56">
        <f>+VLOOKUP(C512,'Anexo_GL '!$B$9:$O$1882,8,0)</f>
        <v>7.0784191836029287</v>
      </c>
      <c r="M512" s="54"/>
      <c r="N512" s="56" t="str">
        <f>+VLOOKUP(C512,'Anexo_GL '!$B$9:$O$1882,9,0)</f>
        <v>Si Cumple</v>
      </c>
      <c r="O512" s="54"/>
      <c r="P512" s="54">
        <f>+VLOOKUP(C512,'Anexo_GL '!$B$9:$O$1882,11,0)</f>
        <v>2046.1528499999999</v>
      </c>
      <c r="Q512" s="54">
        <f>+VLOOKUP(C512,'Anexo_GL '!$B$9:$O$1882,12,0)</f>
        <v>1254.6751499999998</v>
      </c>
      <c r="R512" s="54">
        <f>+VLOOKUP(C512,'Anexo_GL '!$B$9:$O$1882,13,0)</f>
        <v>791.47769999999991</v>
      </c>
      <c r="S512" s="54" t="str">
        <f>+VLOOKUP(C512,'Anexo_GL '!$B$9:$O$1882,14,0)</f>
        <v>Si Cumple</v>
      </c>
    </row>
    <row r="513" spans="1:19" x14ac:dyDescent="0.25">
      <c r="A513" s="54" t="s">
        <v>4637</v>
      </c>
      <c r="B513" s="54">
        <v>486</v>
      </c>
      <c r="C513" s="55" t="s">
        <v>1448</v>
      </c>
      <c r="D513" s="55" t="s">
        <v>18</v>
      </c>
      <c r="E513" s="55" t="s">
        <v>1449</v>
      </c>
      <c r="F513" s="54">
        <f>+VLOOKUP(C513,'Anexo_GL '!$B$9:$O$1882,4,0)</f>
        <v>670.18881999999996</v>
      </c>
      <c r="G513" s="54"/>
      <c r="H513" s="54">
        <f>+VLOOKUP(C513,'Anexo_GL '!$B$9:$O$1882,5,0)</f>
        <v>4447.0140025000001</v>
      </c>
      <c r="I513" s="54">
        <f>+VLOOKUP(C513,'Anexo_GL '!$B$9:$O$1882,6,0)</f>
        <v>1302.7628699999998</v>
      </c>
      <c r="J513" s="54">
        <f>+VLOOKUP(C513,'Anexo_GL '!$B$9:$O$1882,7,0)</f>
        <v>0</v>
      </c>
      <c r="K513" s="54"/>
      <c r="L513" s="56">
        <f>+VLOOKUP(C513,'Anexo_GL '!$B$9:$O$1882,8,0)</f>
        <v>15.070535411474678</v>
      </c>
      <c r="M513" s="54"/>
      <c r="N513" s="56" t="str">
        <f>+VLOOKUP(C513,'Anexo_GL '!$B$9:$O$1882,9,0)</f>
        <v>Si Cumple</v>
      </c>
      <c r="O513" s="54"/>
      <c r="P513" s="54">
        <f>+VLOOKUP(C513,'Anexo_GL '!$B$9:$O$1882,11,0)</f>
        <v>2330.6781299999998</v>
      </c>
      <c r="Q513" s="54">
        <f>+VLOOKUP(C513,'Anexo_GL '!$B$9:$O$1882,12,0)</f>
        <v>1981.1168199999997</v>
      </c>
      <c r="R513" s="54">
        <f>+VLOOKUP(C513,'Anexo_GL '!$B$9:$O$1882,13,0)</f>
        <v>349.56131000000005</v>
      </c>
      <c r="S513" s="54" t="str">
        <f>+VLOOKUP(C513,'Anexo_GL '!$B$9:$O$1882,14,0)</f>
        <v>Si Cumple</v>
      </c>
    </row>
    <row r="514" spans="1:19" x14ac:dyDescent="0.25">
      <c r="A514" s="54" t="s">
        <v>4638</v>
      </c>
      <c r="B514" s="54">
        <v>487</v>
      </c>
      <c r="C514" s="55" t="s">
        <v>1450</v>
      </c>
      <c r="D514" s="55" t="s">
        <v>18</v>
      </c>
      <c r="E514" s="55" t="s">
        <v>1451</v>
      </c>
      <c r="F514" s="54">
        <f>+VLOOKUP(C514,'Anexo_GL '!$B$9:$O$1882,4,0)</f>
        <v>91.79907</v>
      </c>
      <c r="G514" s="54"/>
      <c r="H514" s="54">
        <f>+VLOOKUP(C514,'Anexo_GL '!$B$9:$O$1882,5,0)</f>
        <v>1928.5598300000001</v>
      </c>
      <c r="I514" s="54">
        <f>+VLOOKUP(C514,'Anexo_GL '!$B$9:$O$1882,6,0)</f>
        <v>724.71498999999994</v>
      </c>
      <c r="J514" s="54">
        <f>+VLOOKUP(C514,'Anexo_GL '!$B$9:$O$1882,7,0)</f>
        <v>0</v>
      </c>
      <c r="K514" s="54"/>
      <c r="L514" s="56">
        <f>+VLOOKUP(C514,'Anexo_GL '!$B$9:$O$1882,8,0)</f>
        <v>4.7599804046525227</v>
      </c>
      <c r="M514" s="54"/>
      <c r="N514" s="56" t="str">
        <f>+VLOOKUP(C514,'Anexo_GL '!$B$9:$O$1882,9,0)</f>
        <v>Si Cumple</v>
      </c>
      <c r="O514" s="54"/>
      <c r="P514" s="54">
        <f>+VLOOKUP(C514,'Anexo_GL '!$B$9:$O$1882,11,0)</f>
        <v>925.18441000000007</v>
      </c>
      <c r="Q514" s="54">
        <f>+VLOOKUP(C514,'Anexo_GL '!$B$9:$O$1882,12,0)</f>
        <v>1017.16097</v>
      </c>
      <c r="R514" s="54">
        <f>+VLOOKUP(C514,'Anexo_GL '!$B$9:$O$1882,13,0)</f>
        <v>-91.976559999999935</v>
      </c>
      <c r="S514" s="54" t="str">
        <f>+VLOOKUP(C514,'Anexo_GL '!$B$9:$O$1882,14,0)</f>
        <v>No Cumple</v>
      </c>
    </row>
    <row r="515" spans="1:19" x14ac:dyDescent="0.25">
      <c r="A515" s="54" t="s">
        <v>4639</v>
      </c>
      <c r="B515" s="54">
        <v>488</v>
      </c>
      <c r="C515" s="55" t="s">
        <v>1452</v>
      </c>
      <c r="D515" s="55" t="s">
        <v>18</v>
      </c>
      <c r="E515" s="55" t="s">
        <v>653</v>
      </c>
      <c r="F515" s="54">
        <f>+VLOOKUP(C515,'Anexo_GL '!$B$9:$O$1882,4,0)</f>
        <v>757.59582000000012</v>
      </c>
      <c r="G515" s="54"/>
      <c r="H515" s="54">
        <f>+VLOOKUP(C515,'Anexo_GL '!$B$9:$O$1882,5,0)</f>
        <v>8575.1218725000017</v>
      </c>
      <c r="I515" s="54">
        <f>+VLOOKUP(C515,'Anexo_GL '!$B$9:$O$1882,6,0)</f>
        <v>4387.1633000000002</v>
      </c>
      <c r="J515" s="54">
        <f>+VLOOKUP(C515,'Anexo_GL '!$B$9:$O$1882,7,0)</f>
        <v>0</v>
      </c>
      <c r="K515" s="54"/>
      <c r="L515" s="56">
        <f>+VLOOKUP(C515,'Anexo_GL '!$B$9:$O$1882,8,0)</f>
        <v>8.8348111113099499</v>
      </c>
      <c r="M515" s="54"/>
      <c r="N515" s="56" t="str">
        <f>+VLOOKUP(C515,'Anexo_GL '!$B$9:$O$1882,9,0)</f>
        <v>Si Cumple</v>
      </c>
      <c r="O515" s="54"/>
      <c r="P515" s="54">
        <f>+VLOOKUP(C515,'Anexo_GL '!$B$9:$O$1882,11,0)</f>
        <v>5834.8562099999999</v>
      </c>
      <c r="Q515" s="54">
        <f>+VLOOKUP(C515,'Anexo_GL '!$B$9:$O$1882,12,0)</f>
        <v>3278.3997599999998</v>
      </c>
      <c r="R515" s="54">
        <f>+VLOOKUP(C515,'Anexo_GL '!$B$9:$O$1882,13,0)</f>
        <v>2556.4564500000001</v>
      </c>
      <c r="S515" s="54" t="str">
        <f>+VLOOKUP(C515,'Anexo_GL '!$B$9:$O$1882,14,0)</f>
        <v>Si Cumple</v>
      </c>
    </row>
    <row r="516" spans="1:19" x14ac:dyDescent="0.25">
      <c r="A516" s="54" t="s">
        <v>4640</v>
      </c>
      <c r="B516" s="54">
        <v>489</v>
      </c>
      <c r="C516" s="55" t="s">
        <v>1453</v>
      </c>
      <c r="D516" s="55" t="s">
        <v>18</v>
      </c>
      <c r="E516" s="55" t="s">
        <v>1454</v>
      </c>
      <c r="F516" s="54">
        <f>+VLOOKUP(C516,'Anexo_GL '!$B$9:$O$1882,4,0)</f>
        <v>2812.4452600000004</v>
      </c>
      <c r="G516" s="54"/>
      <c r="H516" s="54">
        <f>+VLOOKUP(C516,'Anexo_GL '!$B$9:$O$1882,5,0)</f>
        <v>8418.4367474999981</v>
      </c>
      <c r="I516" s="54">
        <f>+VLOOKUP(C516,'Anexo_GL '!$B$9:$O$1882,6,0)</f>
        <v>1943.5679100000002</v>
      </c>
      <c r="J516" s="54">
        <f>+VLOOKUP(C516,'Anexo_GL '!$B$9:$O$1882,7,0)</f>
        <v>0</v>
      </c>
      <c r="K516" s="54"/>
      <c r="L516" s="56">
        <f>+VLOOKUP(C516,'Anexo_GL '!$B$9:$O$1882,8,0)</f>
        <v>33.408165249150386</v>
      </c>
      <c r="M516" s="54"/>
      <c r="N516" s="56" t="str">
        <f>+VLOOKUP(C516,'Anexo_GL '!$B$9:$O$1882,9,0)</f>
        <v>Si Cumple</v>
      </c>
      <c r="O516" s="54"/>
      <c r="P516" s="54">
        <f>+VLOOKUP(C516,'Anexo_GL '!$B$9:$O$1882,11,0)</f>
        <v>4794.1509499999993</v>
      </c>
      <c r="Q516" s="54">
        <f>+VLOOKUP(C516,'Anexo_GL '!$B$9:$O$1882,12,0)</f>
        <v>2636.5919800000001</v>
      </c>
      <c r="R516" s="54">
        <f>+VLOOKUP(C516,'Anexo_GL '!$B$9:$O$1882,13,0)</f>
        <v>2157.5589699999991</v>
      </c>
      <c r="S516" s="54" t="str">
        <f>+VLOOKUP(C516,'Anexo_GL '!$B$9:$O$1882,14,0)</f>
        <v>Si Cumple</v>
      </c>
    </row>
    <row r="517" spans="1:19" x14ac:dyDescent="0.25">
      <c r="A517" s="54" t="s">
        <v>5996</v>
      </c>
      <c r="B517" s="54">
        <v>490</v>
      </c>
      <c r="C517" s="55" t="s">
        <v>4061</v>
      </c>
      <c r="D517" s="55" t="s">
        <v>18</v>
      </c>
      <c r="E517" s="55" t="s">
        <v>4062</v>
      </c>
      <c r="F517" s="54">
        <f>+VLOOKUP(C517,'Anexo_GL '!$B$9:$O$1882,4,0)</f>
        <v>426.73497000000009</v>
      </c>
      <c r="G517" s="54"/>
      <c r="H517" s="54">
        <f>+VLOOKUP(C517,'Anexo_GL '!$B$9:$O$1882,5,0)</f>
        <v>7099.7135900000012</v>
      </c>
      <c r="I517" s="54">
        <f>+VLOOKUP(C517,'Anexo_GL '!$B$9:$O$1882,6,0)</f>
        <v>3234.8670999999995</v>
      </c>
      <c r="J517" s="54">
        <f>+VLOOKUP(C517,'Anexo_GL '!$B$9:$O$1882,7,0)</f>
        <v>0</v>
      </c>
      <c r="K517" s="54"/>
      <c r="L517" s="56">
        <f>+VLOOKUP(C517,'Anexo_GL '!$B$9:$O$1882,8,0)</f>
        <v>6.0105941541227725</v>
      </c>
      <c r="M517" s="54"/>
      <c r="N517" s="56" t="str">
        <f>+VLOOKUP(C517,'Anexo_GL '!$B$9:$O$1882,9,0)</f>
        <v>Si Cumple</v>
      </c>
      <c r="O517" s="54"/>
      <c r="P517" s="54">
        <f>+VLOOKUP(C517,'Anexo_GL '!$B$9:$O$1882,11,0)</f>
        <v>3386.5518399999992</v>
      </c>
      <c r="Q517" s="54">
        <f>+VLOOKUP(C517,'Anexo_GL '!$B$9:$O$1882,12,0)</f>
        <v>3335.4007099999999</v>
      </c>
      <c r="R517" s="54">
        <f>+VLOOKUP(C517,'Anexo_GL '!$B$9:$O$1882,13,0)</f>
        <v>51.151129999999419</v>
      </c>
      <c r="S517" s="54" t="str">
        <f>+VLOOKUP(C517,'Anexo_GL '!$B$9:$O$1882,14,0)</f>
        <v>Si Cumple</v>
      </c>
    </row>
    <row r="518" spans="1:19" x14ac:dyDescent="0.25">
      <c r="A518" s="54" t="s">
        <v>5997</v>
      </c>
      <c r="B518" s="54">
        <v>491</v>
      </c>
      <c r="C518" s="57" t="s">
        <v>4063</v>
      </c>
      <c r="D518" s="57" t="s">
        <v>18</v>
      </c>
      <c r="E518" s="57" t="s">
        <v>4064</v>
      </c>
      <c r="F518" s="54">
        <f>+VLOOKUP(C518,'Anexo_GL '!$B$9:$O$1882,4,0)</f>
        <v>325.54462000000012</v>
      </c>
      <c r="G518" s="54"/>
      <c r="H518" s="54">
        <f>+VLOOKUP(C518,'Anexo_GL '!$B$9:$O$1882,5,0)</f>
        <v>6015.6434875000004</v>
      </c>
      <c r="I518" s="54">
        <f>+VLOOKUP(C518,'Anexo_GL '!$B$9:$O$1882,6,0)</f>
        <v>4252.4474400000008</v>
      </c>
      <c r="J518" s="54">
        <f>+VLOOKUP(C518,'Anexo_GL '!$B$9:$O$1882,7,0)</f>
        <v>0</v>
      </c>
      <c r="K518" s="54"/>
      <c r="L518" s="56">
        <f>+VLOOKUP(C518,'Anexo_GL '!$B$9:$O$1882,8,0)</f>
        <v>5.4116341946868092</v>
      </c>
      <c r="M518" s="54"/>
      <c r="N518" s="56" t="str">
        <f>+VLOOKUP(C518,'Anexo_GL '!$B$9:$O$1882,9,0)</f>
        <v>Si Cumple</v>
      </c>
      <c r="O518" s="54"/>
      <c r="P518" s="54">
        <f>+VLOOKUP(C518,'Anexo_GL '!$B$9:$O$1882,11,0)</f>
        <v>3246.8247099999999</v>
      </c>
      <c r="Q518" s="54">
        <f>+VLOOKUP(C518,'Anexo_GL '!$B$9:$O$1882,12,0)</f>
        <v>1840.49315</v>
      </c>
      <c r="R518" s="54">
        <f>+VLOOKUP(C518,'Anexo_GL '!$B$9:$O$1882,13,0)</f>
        <v>1406.3315600000001</v>
      </c>
      <c r="S518" s="54" t="str">
        <f>+VLOOKUP(C518,'Anexo_GL '!$B$9:$O$1882,14,0)</f>
        <v>Si Cumple</v>
      </c>
    </row>
    <row r="519" spans="1:19" x14ac:dyDescent="0.25">
      <c r="A519" s="54" t="s">
        <v>6029</v>
      </c>
      <c r="B519" s="54">
        <v>492</v>
      </c>
      <c r="C519" s="58" t="s">
        <v>4126</v>
      </c>
      <c r="D519" s="57" t="s">
        <v>18</v>
      </c>
      <c r="E519" s="57" t="s">
        <v>4127</v>
      </c>
      <c r="F519" s="54">
        <f>+VLOOKUP(C519,'Anexo_GL '!$B$9:$O$1882,4,0)</f>
        <v>107.51742999999999</v>
      </c>
      <c r="G519" s="54"/>
      <c r="H519" s="54">
        <f>+VLOOKUP(C519,'Anexo_GL '!$B$9:$O$1882,5,0)</f>
        <v>2406.9183475</v>
      </c>
      <c r="I519" s="54">
        <f>+VLOOKUP(C519,'Anexo_GL '!$B$9:$O$1882,6,0)</f>
        <v>270.73659999999995</v>
      </c>
      <c r="J519" s="54">
        <f>+VLOOKUP(C519,'Anexo_GL '!$B$9:$O$1882,7,0)</f>
        <v>0</v>
      </c>
      <c r="K519" s="54"/>
      <c r="L519" s="56">
        <f>+VLOOKUP(C519,'Anexo_GL '!$B$9:$O$1882,8,0)</f>
        <v>4.467016095983289</v>
      </c>
      <c r="M519" s="54"/>
      <c r="N519" s="56" t="str">
        <f>+VLOOKUP(C519,'Anexo_GL '!$B$9:$O$1882,9,0)</f>
        <v>Si Cumple</v>
      </c>
      <c r="O519" s="54"/>
      <c r="P519" s="54">
        <f>+VLOOKUP(C519,'Anexo_GL '!$B$9:$O$1882,11,0)</f>
        <v>1239.47208</v>
      </c>
      <c r="Q519" s="54">
        <f>+VLOOKUP(C519,'Anexo_GL '!$B$9:$O$1882,12,0)</f>
        <v>1134.79673</v>
      </c>
      <c r="R519" s="54">
        <f>+VLOOKUP(C519,'Anexo_GL '!$B$9:$O$1882,13,0)</f>
        <v>104.67535000000009</v>
      </c>
      <c r="S519" s="54" t="str">
        <f>+VLOOKUP(C519,'Anexo_GL '!$B$9:$O$1882,14,0)</f>
        <v>Si Cumple</v>
      </c>
    </row>
    <row r="520" spans="1:19" x14ac:dyDescent="0.25">
      <c r="A520" s="54" t="s">
        <v>4641</v>
      </c>
      <c r="B520" s="54">
        <v>493</v>
      </c>
      <c r="C520" s="55" t="s">
        <v>1455</v>
      </c>
      <c r="D520" s="55" t="s">
        <v>18</v>
      </c>
      <c r="E520" s="55" t="s">
        <v>1456</v>
      </c>
      <c r="F520" s="54">
        <f>+VLOOKUP(C520,'Anexo_GL '!$B$9:$O$1882,4,0)</f>
        <v>1718.5169100000001</v>
      </c>
      <c r="G520" s="54"/>
      <c r="H520" s="54">
        <f>+VLOOKUP(C520,'Anexo_GL '!$B$9:$O$1882,5,0)</f>
        <v>25679.940304999996</v>
      </c>
      <c r="I520" s="54">
        <f>+VLOOKUP(C520,'Anexo_GL '!$B$9:$O$1882,6,0)</f>
        <v>9989.3058199999996</v>
      </c>
      <c r="J520" s="54">
        <f>+VLOOKUP(C520,'Anexo_GL '!$B$9:$O$1882,7,0)</f>
        <v>0</v>
      </c>
      <c r="K520" s="54"/>
      <c r="L520" s="56">
        <f>+VLOOKUP(C520,'Anexo_GL '!$B$9:$O$1882,8,0)</f>
        <v>6.6920595982281057</v>
      </c>
      <c r="M520" s="54"/>
      <c r="N520" s="56" t="str">
        <f>+VLOOKUP(C520,'Anexo_GL '!$B$9:$O$1882,9,0)</f>
        <v>Si Cumple</v>
      </c>
      <c r="O520" s="54"/>
      <c r="P520" s="54">
        <f>+VLOOKUP(C520,'Anexo_GL '!$B$9:$O$1882,11,0)</f>
        <v>11184.7065</v>
      </c>
      <c r="Q520" s="54">
        <f>+VLOOKUP(C520,'Anexo_GL '!$B$9:$O$1882,12,0)</f>
        <v>7930.5261799999998</v>
      </c>
      <c r="R520" s="54">
        <f>+VLOOKUP(C520,'Anexo_GL '!$B$9:$O$1882,13,0)</f>
        <v>3254.1803200000004</v>
      </c>
      <c r="S520" s="54" t="str">
        <f>+VLOOKUP(C520,'Anexo_GL '!$B$9:$O$1882,14,0)</f>
        <v>Si Cumple</v>
      </c>
    </row>
    <row r="521" spans="1:19" x14ac:dyDescent="0.25">
      <c r="A521" s="54" t="s">
        <v>4642</v>
      </c>
      <c r="B521" s="54">
        <v>494</v>
      </c>
      <c r="C521" s="55" t="s">
        <v>1457</v>
      </c>
      <c r="D521" s="55" t="s">
        <v>18</v>
      </c>
      <c r="E521" s="55" t="s">
        <v>1458</v>
      </c>
      <c r="F521" s="54">
        <f>+VLOOKUP(C521,'Anexo_GL '!$B$9:$O$1882,4,0)</f>
        <v>388.65734999999995</v>
      </c>
      <c r="G521" s="54"/>
      <c r="H521" s="54">
        <f>+VLOOKUP(C521,'Anexo_GL '!$B$9:$O$1882,5,0)</f>
        <v>3730.0377250000001</v>
      </c>
      <c r="I521" s="54">
        <f>+VLOOKUP(C521,'Anexo_GL '!$B$9:$O$1882,6,0)</f>
        <v>1321.3168899999998</v>
      </c>
      <c r="J521" s="54">
        <f>+VLOOKUP(C521,'Anexo_GL '!$B$9:$O$1882,7,0)</f>
        <v>0</v>
      </c>
      <c r="K521" s="54"/>
      <c r="L521" s="56">
        <f>+VLOOKUP(C521,'Anexo_GL '!$B$9:$O$1882,8,0)</f>
        <v>10.419662712660633</v>
      </c>
      <c r="M521" s="54"/>
      <c r="N521" s="56" t="str">
        <f>+VLOOKUP(C521,'Anexo_GL '!$B$9:$O$1882,9,0)</f>
        <v>Si Cumple</v>
      </c>
      <c r="O521" s="54"/>
      <c r="P521" s="54">
        <f>+VLOOKUP(C521,'Anexo_GL '!$B$9:$O$1882,11,0)</f>
        <v>1293.1891799999999</v>
      </c>
      <c r="Q521" s="54">
        <f>+VLOOKUP(C521,'Anexo_GL '!$B$9:$O$1882,12,0)</f>
        <v>1000.64899</v>
      </c>
      <c r="R521" s="54">
        <f>+VLOOKUP(C521,'Anexo_GL '!$B$9:$O$1882,13,0)</f>
        <v>292.54018999999994</v>
      </c>
      <c r="S521" s="54" t="str">
        <f>+VLOOKUP(C521,'Anexo_GL '!$B$9:$O$1882,14,0)</f>
        <v>Si Cumple</v>
      </c>
    </row>
    <row r="522" spans="1:19" x14ac:dyDescent="0.25">
      <c r="A522" s="54" t="s">
        <v>4643</v>
      </c>
      <c r="B522" s="54">
        <v>495</v>
      </c>
      <c r="C522" s="55" t="s">
        <v>1459</v>
      </c>
      <c r="D522" s="55" t="s">
        <v>18</v>
      </c>
      <c r="E522" s="55" t="s">
        <v>1460</v>
      </c>
      <c r="F522" s="54">
        <f>+VLOOKUP(C522,'Anexo_GL '!$B$9:$O$1882,4,0)</f>
        <v>207.25758999999999</v>
      </c>
      <c r="G522" s="54"/>
      <c r="H522" s="54">
        <f>+VLOOKUP(C522,'Anexo_GL '!$B$9:$O$1882,5,0)</f>
        <v>1694.5473275000002</v>
      </c>
      <c r="I522" s="54">
        <f>+VLOOKUP(C522,'Anexo_GL '!$B$9:$O$1882,6,0)</f>
        <v>418.61412000000001</v>
      </c>
      <c r="J522" s="54">
        <f>+VLOOKUP(C522,'Anexo_GL '!$B$9:$O$1882,7,0)</f>
        <v>0</v>
      </c>
      <c r="K522" s="54"/>
      <c r="L522" s="56">
        <f>+VLOOKUP(C522,'Anexo_GL '!$B$9:$O$1882,8,0)</f>
        <v>12.230852844090894</v>
      </c>
      <c r="M522" s="54"/>
      <c r="N522" s="56" t="str">
        <f>+VLOOKUP(C522,'Anexo_GL '!$B$9:$O$1882,9,0)</f>
        <v>Si Cumple</v>
      </c>
      <c r="O522" s="54"/>
      <c r="P522" s="54">
        <f>+VLOOKUP(C522,'Anexo_GL '!$B$9:$O$1882,11,0)</f>
        <v>1046.3518199999999</v>
      </c>
      <c r="Q522" s="54">
        <f>+VLOOKUP(C522,'Anexo_GL '!$B$9:$O$1882,12,0)</f>
        <v>744.84735999999987</v>
      </c>
      <c r="R522" s="54">
        <f>+VLOOKUP(C522,'Anexo_GL '!$B$9:$O$1882,13,0)</f>
        <v>301.50445999999994</v>
      </c>
      <c r="S522" s="54" t="str">
        <f>+VLOOKUP(C522,'Anexo_GL '!$B$9:$O$1882,14,0)</f>
        <v>Si Cumple</v>
      </c>
    </row>
    <row r="523" spans="1:19" x14ac:dyDescent="0.25">
      <c r="A523" s="54" t="s">
        <v>4644</v>
      </c>
      <c r="B523" s="54">
        <v>496</v>
      </c>
      <c r="C523" s="55" t="s">
        <v>1461</v>
      </c>
      <c r="D523" s="55" t="s">
        <v>18</v>
      </c>
      <c r="E523" s="55" t="s">
        <v>1462</v>
      </c>
      <c r="F523" s="54">
        <f>+VLOOKUP(C523,'Anexo_GL '!$B$9:$O$1882,4,0)</f>
        <v>24.515970000000003</v>
      </c>
      <c r="G523" s="54"/>
      <c r="H523" s="54">
        <f>+VLOOKUP(C523,'Anexo_GL '!$B$9:$O$1882,5,0)</f>
        <v>1756.1862250000004</v>
      </c>
      <c r="I523" s="54">
        <f>+VLOOKUP(C523,'Anexo_GL '!$B$9:$O$1882,6,0)</f>
        <v>252.52083000000002</v>
      </c>
      <c r="J523" s="54">
        <f>+VLOOKUP(C523,'Anexo_GL '!$B$9:$O$1882,7,0)</f>
        <v>0</v>
      </c>
      <c r="K523" s="54"/>
      <c r="L523" s="56">
        <f>+VLOOKUP(C523,'Anexo_GL '!$B$9:$O$1882,8,0)</f>
        <v>1.395977809813421</v>
      </c>
      <c r="M523" s="54"/>
      <c r="N523" s="56" t="str">
        <f>+VLOOKUP(C523,'Anexo_GL '!$B$9:$O$1882,9,0)</f>
        <v>Si Cumple</v>
      </c>
      <c r="O523" s="54"/>
      <c r="P523" s="54">
        <f>+VLOOKUP(C523,'Anexo_GL '!$B$9:$O$1882,11,0)</f>
        <v>997.82060999999987</v>
      </c>
      <c r="Q523" s="54">
        <f>+VLOOKUP(C523,'Anexo_GL '!$B$9:$O$1882,12,0)</f>
        <v>771.07120999999995</v>
      </c>
      <c r="R523" s="54">
        <f>+VLOOKUP(C523,'Anexo_GL '!$B$9:$O$1882,13,0)</f>
        <v>226.74939999999989</v>
      </c>
      <c r="S523" s="54" t="str">
        <f>+VLOOKUP(C523,'Anexo_GL '!$B$9:$O$1882,14,0)</f>
        <v>Si Cumple</v>
      </c>
    </row>
    <row r="524" spans="1:19" x14ac:dyDescent="0.25">
      <c r="A524" s="54" t="s">
        <v>4645</v>
      </c>
      <c r="B524" s="54">
        <v>497</v>
      </c>
      <c r="C524" s="55" t="s">
        <v>1463</v>
      </c>
      <c r="D524" s="55" t="s">
        <v>18</v>
      </c>
      <c r="E524" s="55" t="s">
        <v>1464</v>
      </c>
      <c r="F524" s="54">
        <f>+VLOOKUP(C524,'Anexo_GL '!$B$9:$O$1882,4,0)</f>
        <v>1728.3315</v>
      </c>
      <c r="G524" s="54"/>
      <c r="H524" s="54">
        <f>+VLOOKUP(C524,'Anexo_GL '!$B$9:$O$1882,5,0)</f>
        <v>3620.7997375</v>
      </c>
      <c r="I524" s="54">
        <f>+VLOOKUP(C524,'Anexo_GL '!$B$9:$O$1882,6,0)</f>
        <v>2812.1459699999996</v>
      </c>
      <c r="J524" s="54">
        <f>+VLOOKUP(C524,'Anexo_GL '!$B$9:$O$1882,7,0)</f>
        <v>0</v>
      </c>
      <c r="K524" s="54"/>
      <c r="L524" s="56">
        <f>+VLOOKUP(C524,'Anexo_GL '!$B$9:$O$1882,8,0)</f>
        <v>47.733418727911634</v>
      </c>
      <c r="M524" s="54"/>
      <c r="N524" s="56" t="str">
        <f>+VLOOKUP(C524,'Anexo_GL '!$B$9:$O$1882,9,0)</f>
        <v>Si Cumple</v>
      </c>
      <c r="O524" s="54"/>
      <c r="P524" s="54">
        <f>+VLOOKUP(C524,'Anexo_GL '!$B$9:$O$1882,11,0)</f>
        <v>1916.7159199999999</v>
      </c>
      <c r="Q524" s="54">
        <f>+VLOOKUP(C524,'Anexo_GL '!$B$9:$O$1882,12,0)</f>
        <v>1142.7820099999999</v>
      </c>
      <c r="R524" s="54">
        <f>+VLOOKUP(C524,'Anexo_GL '!$B$9:$O$1882,13,0)</f>
        <v>773.93390999999997</v>
      </c>
      <c r="S524" s="54" t="str">
        <f>+VLOOKUP(C524,'Anexo_GL '!$B$9:$O$1882,14,0)</f>
        <v>Si Cumple</v>
      </c>
    </row>
    <row r="525" spans="1:19" x14ac:dyDescent="0.25">
      <c r="A525" s="54" t="s">
        <v>4646</v>
      </c>
      <c r="B525" s="54">
        <v>498</v>
      </c>
      <c r="C525" s="55" t="s">
        <v>1465</v>
      </c>
      <c r="D525" s="55" t="s">
        <v>18</v>
      </c>
      <c r="E525" s="55" t="s">
        <v>1466</v>
      </c>
      <c r="F525" s="54">
        <f>+VLOOKUP(C525,'Anexo_GL '!$B$9:$O$1882,4,0)</f>
        <v>601.29220999999995</v>
      </c>
      <c r="G525" s="54"/>
      <c r="H525" s="54">
        <f>+VLOOKUP(C525,'Anexo_GL '!$B$9:$O$1882,5,0)</f>
        <v>2328.8110874999998</v>
      </c>
      <c r="I525" s="54">
        <f>+VLOOKUP(C525,'Anexo_GL '!$B$9:$O$1882,6,0)</f>
        <v>1038.90147</v>
      </c>
      <c r="J525" s="54">
        <f>+VLOOKUP(C525,'Anexo_GL '!$B$9:$O$1882,7,0)</f>
        <v>0</v>
      </c>
      <c r="K525" s="54"/>
      <c r="L525" s="56">
        <f>+VLOOKUP(C525,'Anexo_GL '!$B$9:$O$1882,8,0)</f>
        <v>25.819707456197861</v>
      </c>
      <c r="M525" s="54"/>
      <c r="N525" s="56" t="str">
        <f>+VLOOKUP(C525,'Anexo_GL '!$B$9:$O$1882,9,0)</f>
        <v>Si Cumple</v>
      </c>
      <c r="O525" s="54"/>
      <c r="P525" s="54">
        <f>+VLOOKUP(C525,'Anexo_GL '!$B$9:$O$1882,11,0)</f>
        <v>1742.6157000000001</v>
      </c>
      <c r="Q525" s="54">
        <f>+VLOOKUP(C525,'Anexo_GL '!$B$9:$O$1882,12,0)</f>
        <v>1442.50982</v>
      </c>
      <c r="R525" s="54">
        <f>+VLOOKUP(C525,'Anexo_GL '!$B$9:$O$1882,13,0)</f>
        <v>300.1058799999999</v>
      </c>
      <c r="S525" s="54" t="str">
        <f>+VLOOKUP(C525,'Anexo_GL '!$B$9:$O$1882,14,0)</f>
        <v>Si Cumple</v>
      </c>
    </row>
    <row r="526" spans="1:19" x14ac:dyDescent="0.25">
      <c r="A526" s="54" t="s">
        <v>4647</v>
      </c>
      <c r="B526" s="54">
        <v>499</v>
      </c>
      <c r="C526" s="55" t="s">
        <v>1467</v>
      </c>
      <c r="D526" s="55" t="s">
        <v>18</v>
      </c>
      <c r="E526" s="55" t="s">
        <v>1468</v>
      </c>
      <c r="F526" s="54">
        <f>+VLOOKUP(C526,'Anexo_GL '!$B$9:$O$1882,4,0)</f>
        <v>36.781390000000002</v>
      </c>
      <c r="G526" s="54"/>
      <c r="H526" s="54">
        <f>+VLOOKUP(C526,'Anexo_GL '!$B$9:$O$1882,5,0)</f>
        <v>1946.6989649999998</v>
      </c>
      <c r="I526" s="54">
        <f>+VLOOKUP(C526,'Anexo_GL '!$B$9:$O$1882,6,0)</f>
        <v>1060.3150600000001</v>
      </c>
      <c r="J526" s="54">
        <f>+VLOOKUP(C526,'Anexo_GL '!$B$9:$O$1882,7,0)</f>
        <v>0</v>
      </c>
      <c r="K526" s="54"/>
      <c r="L526" s="56">
        <f>+VLOOKUP(C526,'Anexo_GL '!$B$9:$O$1882,8,0)</f>
        <v>1.8894236171744203</v>
      </c>
      <c r="M526" s="54"/>
      <c r="N526" s="56" t="str">
        <f>+VLOOKUP(C526,'Anexo_GL '!$B$9:$O$1882,9,0)</f>
        <v>Si Cumple</v>
      </c>
      <c r="O526" s="54"/>
      <c r="P526" s="54">
        <f>+VLOOKUP(C526,'Anexo_GL '!$B$9:$O$1882,11,0)</f>
        <v>949.99729000000013</v>
      </c>
      <c r="Q526" s="54">
        <f>+VLOOKUP(C526,'Anexo_GL '!$B$9:$O$1882,12,0)</f>
        <v>835.37073999999996</v>
      </c>
      <c r="R526" s="54">
        <f>+VLOOKUP(C526,'Anexo_GL '!$B$9:$O$1882,13,0)</f>
        <v>114.62655000000017</v>
      </c>
      <c r="S526" s="54" t="str">
        <f>+VLOOKUP(C526,'Anexo_GL '!$B$9:$O$1882,14,0)</f>
        <v>Si Cumple</v>
      </c>
    </row>
    <row r="527" spans="1:19" x14ac:dyDescent="0.25">
      <c r="A527" s="54" t="s">
        <v>4648</v>
      </c>
      <c r="B527" s="54">
        <v>500</v>
      </c>
      <c r="C527" s="55" t="s">
        <v>1469</v>
      </c>
      <c r="D527" s="55" t="s">
        <v>18</v>
      </c>
      <c r="E527" s="55" t="s">
        <v>1470</v>
      </c>
      <c r="F527" s="54">
        <f>+VLOOKUP(C527,'Anexo_GL '!$B$9:$O$1882,4,0)</f>
        <v>243.41645</v>
      </c>
      <c r="G527" s="54"/>
      <c r="H527" s="54">
        <f>+VLOOKUP(C527,'Anexo_GL '!$B$9:$O$1882,5,0)</f>
        <v>1958.0537200000003</v>
      </c>
      <c r="I527" s="54">
        <f>+VLOOKUP(C527,'Anexo_GL '!$B$9:$O$1882,6,0)</f>
        <v>1161.32529</v>
      </c>
      <c r="J527" s="54">
        <f>+VLOOKUP(C527,'Anexo_GL '!$B$9:$O$1882,7,0)</f>
        <v>0</v>
      </c>
      <c r="K527" s="54"/>
      <c r="L527" s="56">
        <f>+VLOOKUP(C527,'Anexo_GL '!$B$9:$O$1882,8,0)</f>
        <v>12.431551162957877</v>
      </c>
      <c r="M527" s="54"/>
      <c r="N527" s="56" t="str">
        <f>+VLOOKUP(C527,'Anexo_GL '!$B$9:$O$1882,9,0)</f>
        <v>Si Cumple</v>
      </c>
      <c r="O527" s="54"/>
      <c r="P527" s="54">
        <f>+VLOOKUP(C527,'Anexo_GL '!$B$9:$O$1882,11,0)</f>
        <v>847.94915000000015</v>
      </c>
      <c r="Q527" s="54">
        <f>+VLOOKUP(C527,'Anexo_GL '!$B$9:$O$1882,12,0)</f>
        <v>763.08675000000005</v>
      </c>
      <c r="R527" s="54">
        <f>+VLOOKUP(C527,'Anexo_GL '!$B$9:$O$1882,13,0)</f>
        <v>84.862400000000136</v>
      </c>
      <c r="S527" s="54" t="str">
        <f>+VLOOKUP(C527,'Anexo_GL '!$B$9:$O$1882,14,0)</f>
        <v>Si Cumple</v>
      </c>
    </row>
    <row r="528" spans="1:19" x14ac:dyDescent="0.25">
      <c r="A528" s="54" t="s">
        <v>4649</v>
      </c>
      <c r="B528" s="54">
        <v>501</v>
      </c>
      <c r="C528" s="55" t="s">
        <v>1471</v>
      </c>
      <c r="D528" s="55" t="s">
        <v>18</v>
      </c>
      <c r="E528" s="55" t="s">
        <v>1472</v>
      </c>
      <c r="F528" s="54">
        <f>+VLOOKUP(C528,'Anexo_GL '!$B$9:$O$1882,4,0)</f>
        <v>265.75324999999998</v>
      </c>
      <c r="G528" s="54"/>
      <c r="H528" s="54">
        <f>+VLOOKUP(C528,'Anexo_GL '!$B$9:$O$1882,5,0)</f>
        <v>1554.5803625000005</v>
      </c>
      <c r="I528" s="54">
        <f>+VLOOKUP(C528,'Anexo_GL '!$B$9:$O$1882,6,0)</f>
        <v>829.17439999999999</v>
      </c>
      <c r="J528" s="54">
        <f>+VLOOKUP(C528,'Anexo_GL '!$B$9:$O$1882,7,0)</f>
        <v>0</v>
      </c>
      <c r="K528" s="54"/>
      <c r="L528" s="56">
        <f>+VLOOKUP(C528,'Anexo_GL '!$B$9:$O$1882,8,0)</f>
        <v>17.094854432139396</v>
      </c>
      <c r="M528" s="54"/>
      <c r="N528" s="56" t="str">
        <f>+VLOOKUP(C528,'Anexo_GL '!$B$9:$O$1882,9,0)</f>
        <v>Si Cumple</v>
      </c>
      <c r="O528" s="54"/>
      <c r="P528" s="54">
        <f>+VLOOKUP(C528,'Anexo_GL '!$B$9:$O$1882,11,0)</f>
        <v>1067.4086000000002</v>
      </c>
      <c r="Q528" s="54">
        <f>+VLOOKUP(C528,'Anexo_GL '!$B$9:$O$1882,12,0)</f>
        <v>801.72694999999999</v>
      </c>
      <c r="R528" s="54">
        <f>+VLOOKUP(C528,'Anexo_GL '!$B$9:$O$1882,13,0)</f>
        <v>265.68165000000016</v>
      </c>
      <c r="S528" s="54" t="str">
        <f>+VLOOKUP(C528,'Anexo_GL '!$B$9:$O$1882,14,0)</f>
        <v>Si Cumple</v>
      </c>
    </row>
    <row r="529" spans="1:19" x14ac:dyDescent="0.25">
      <c r="A529" s="54" t="s">
        <v>4650</v>
      </c>
      <c r="B529" s="54">
        <v>502</v>
      </c>
      <c r="C529" s="55" t="s">
        <v>1473</v>
      </c>
      <c r="D529" s="55" t="s">
        <v>18</v>
      </c>
      <c r="E529" s="55" t="s">
        <v>1474</v>
      </c>
      <c r="F529" s="54">
        <f>+VLOOKUP(C529,'Anexo_GL '!$B$9:$O$1882,4,0)</f>
        <v>227.14445999999998</v>
      </c>
      <c r="G529" s="54"/>
      <c r="H529" s="54">
        <f>+VLOOKUP(C529,'Anexo_GL '!$B$9:$O$1882,5,0)</f>
        <v>1678.6445274999996</v>
      </c>
      <c r="I529" s="54">
        <f>+VLOOKUP(C529,'Anexo_GL '!$B$9:$O$1882,6,0)</f>
        <v>423.65949999999998</v>
      </c>
      <c r="J529" s="54">
        <f>+VLOOKUP(C529,'Anexo_GL '!$B$9:$O$1882,7,0)</f>
        <v>0</v>
      </c>
      <c r="K529" s="54"/>
      <c r="L529" s="56">
        <f>+VLOOKUP(C529,'Anexo_GL '!$B$9:$O$1882,8,0)</f>
        <v>13.531421112621478</v>
      </c>
      <c r="M529" s="54"/>
      <c r="N529" s="56" t="str">
        <f>+VLOOKUP(C529,'Anexo_GL '!$B$9:$O$1882,9,0)</f>
        <v>Si Cumple</v>
      </c>
      <c r="O529" s="54"/>
      <c r="P529" s="54">
        <f>+VLOOKUP(C529,'Anexo_GL '!$B$9:$O$1882,11,0)</f>
        <v>979.81157000000007</v>
      </c>
      <c r="Q529" s="54">
        <f>+VLOOKUP(C529,'Anexo_GL '!$B$9:$O$1882,12,0)</f>
        <v>918.46195</v>
      </c>
      <c r="R529" s="54">
        <f>+VLOOKUP(C529,'Anexo_GL '!$B$9:$O$1882,13,0)</f>
        <v>61.349620000000115</v>
      </c>
      <c r="S529" s="54" t="str">
        <f>+VLOOKUP(C529,'Anexo_GL '!$B$9:$O$1882,14,0)</f>
        <v>Si Cumple</v>
      </c>
    </row>
    <row r="530" spans="1:19" x14ac:dyDescent="0.25">
      <c r="A530" s="54" t="s">
        <v>4651</v>
      </c>
      <c r="B530" s="54">
        <v>503</v>
      </c>
      <c r="C530" s="55" t="s">
        <v>1475</v>
      </c>
      <c r="D530" s="55" t="s">
        <v>18</v>
      </c>
      <c r="E530" s="55" t="s">
        <v>1476</v>
      </c>
      <c r="F530" s="54">
        <f>+VLOOKUP(C530,'Anexo_GL '!$B$9:$O$1882,4,0)</f>
        <v>545.05286000000001</v>
      </c>
      <c r="G530" s="54"/>
      <c r="H530" s="54">
        <f>+VLOOKUP(C530,'Anexo_GL '!$B$9:$O$1882,5,0)</f>
        <v>3667.8452600000001</v>
      </c>
      <c r="I530" s="54">
        <f>+VLOOKUP(C530,'Anexo_GL '!$B$9:$O$1882,6,0)</f>
        <v>1418.0109399999999</v>
      </c>
      <c r="J530" s="54">
        <f>+VLOOKUP(C530,'Anexo_GL '!$B$9:$O$1882,7,0)</f>
        <v>0</v>
      </c>
      <c r="K530" s="54"/>
      <c r="L530" s="56">
        <f>+VLOOKUP(C530,'Anexo_GL '!$B$9:$O$1882,8,0)</f>
        <v>14.860301385778744</v>
      </c>
      <c r="M530" s="54"/>
      <c r="N530" s="56" t="str">
        <f>+VLOOKUP(C530,'Anexo_GL '!$B$9:$O$1882,9,0)</f>
        <v>Si Cumple</v>
      </c>
      <c r="O530" s="54"/>
      <c r="P530" s="54">
        <f>+VLOOKUP(C530,'Anexo_GL '!$B$9:$O$1882,11,0)</f>
        <v>1964.55702</v>
      </c>
      <c r="Q530" s="54">
        <f>+VLOOKUP(C530,'Anexo_GL '!$B$9:$O$1882,12,0)</f>
        <v>1415.57656</v>
      </c>
      <c r="R530" s="54">
        <f>+VLOOKUP(C530,'Anexo_GL '!$B$9:$O$1882,13,0)</f>
        <v>548.98045999999999</v>
      </c>
      <c r="S530" s="54" t="str">
        <f>+VLOOKUP(C530,'Anexo_GL '!$B$9:$O$1882,14,0)</f>
        <v>Si Cumple</v>
      </c>
    </row>
    <row r="531" spans="1:19" x14ac:dyDescent="0.25">
      <c r="A531" s="54" t="s">
        <v>4652</v>
      </c>
      <c r="B531" s="54">
        <v>504</v>
      </c>
      <c r="C531" s="55" t="s">
        <v>1477</v>
      </c>
      <c r="D531" s="55" t="s">
        <v>18</v>
      </c>
      <c r="E531" s="55" t="s">
        <v>1478</v>
      </c>
      <c r="F531" s="54">
        <f>+VLOOKUP(C531,'Anexo_GL '!$B$9:$O$1882,4,0)</f>
        <v>327.55074000000002</v>
      </c>
      <c r="G531" s="54"/>
      <c r="H531" s="54">
        <f>+VLOOKUP(C531,'Anexo_GL '!$B$9:$O$1882,5,0)</f>
        <v>2695.1387624999993</v>
      </c>
      <c r="I531" s="54">
        <f>+VLOOKUP(C531,'Anexo_GL '!$B$9:$O$1882,6,0)</f>
        <v>1751.7711600000002</v>
      </c>
      <c r="J531" s="54">
        <f>+VLOOKUP(C531,'Anexo_GL '!$B$9:$O$1882,7,0)</f>
        <v>0</v>
      </c>
      <c r="K531" s="54"/>
      <c r="L531" s="56">
        <f>+VLOOKUP(C531,'Anexo_GL '!$B$9:$O$1882,8,0)</f>
        <v>12.153390562204869</v>
      </c>
      <c r="M531" s="54"/>
      <c r="N531" s="56" t="str">
        <f>+VLOOKUP(C531,'Anexo_GL '!$B$9:$O$1882,9,0)</f>
        <v>Si Cumple</v>
      </c>
      <c r="O531" s="54"/>
      <c r="P531" s="54">
        <f>+VLOOKUP(C531,'Anexo_GL '!$B$9:$O$1882,11,0)</f>
        <v>1621.26315</v>
      </c>
      <c r="Q531" s="54">
        <f>+VLOOKUP(C531,'Anexo_GL '!$B$9:$O$1882,12,0)</f>
        <v>953.75378999999998</v>
      </c>
      <c r="R531" s="54">
        <f>+VLOOKUP(C531,'Anexo_GL '!$B$9:$O$1882,13,0)</f>
        <v>667.5093599999999</v>
      </c>
      <c r="S531" s="54" t="str">
        <f>+VLOOKUP(C531,'Anexo_GL '!$B$9:$O$1882,14,0)</f>
        <v>Si Cumple</v>
      </c>
    </row>
    <row r="532" spans="1:19" x14ac:dyDescent="0.25">
      <c r="A532" s="54" t="s">
        <v>4653</v>
      </c>
      <c r="B532" s="54">
        <v>505</v>
      </c>
      <c r="C532" s="55" t="s">
        <v>1479</v>
      </c>
      <c r="D532" s="55" t="s">
        <v>18</v>
      </c>
      <c r="E532" s="55" t="s">
        <v>1480</v>
      </c>
      <c r="F532" s="54">
        <f>+VLOOKUP(C532,'Anexo_GL '!$B$9:$O$1882,4,0)</f>
        <v>105.08157000000001</v>
      </c>
      <c r="G532" s="54"/>
      <c r="H532" s="54">
        <f>+VLOOKUP(C532,'Anexo_GL '!$B$9:$O$1882,5,0)</f>
        <v>2405.4020525000005</v>
      </c>
      <c r="I532" s="54">
        <f>+VLOOKUP(C532,'Anexo_GL '!$B$9:$O$1882,6,0)</f>
        <v>1529.5330300000001</v>
      </c>
      <c r="J532" s="54">
        <f>+VLOOKUP(C532,'Anexo_GL '!$B$9:$O$1882,7,0)</f>
        <v>0</v>
      </c>
      <c r="K532" s="54"/>
      <c r="L532" s="56">
        <f>+VLOOKUP(C532,'Anexo_GL '!$B$9:$O$1882,8,0)</f>
        <v>4.3685657410488128</v>
      </c>
      <c r="M532" s="54"/>
      <c r="N532" s="56" t="str">
        <f>+VLOOKUP(C532,'Anexo_GL '!$B$9:$O$1882,9,0)</f>
        <v>Si Cumple</v>
      </c>
      <c r="O532" s="54"/>
      <c r="P532" s="54">
        <f>+VLOOKUP(C532,'Anexo_GL '!$B$9:$O$1882,11,0)</f>
        <v>1104.44129</v>
      </c>
      <c r="Q532" s="54">
        <f>+VLOOKUP(C532,'Anexo_GL '!$B$9:$O$1882,12,0)</f>
        <v>960.22678000000008</v>
      </c>
      <c r="R532" s="54">
        <f>+VLOOKUP(C532,'Anexo_GL '!$B$9:$O$1882,13,0)</f>
        <v>144.21451000000002</v>
      </c>
      <c r="S532" s="54" t="str">
        <f>+VLOOKUP(C532,'Anexo_GL '!$B$9:$O$1882,14,0)</f>
        <v>Si Cumple</v>
      </c>
    </row>
    <row r="533" spans="1:19" x14ac:dyDescent="0.25">
      <c r="A533" s="54" t="s">
        <v>4654</v>
      </c>
      <c r="B533" s="54">
        <v>506</v>
      </c>
      <c r="C533" s="55" t="s">
        <v>1481</v>
      </c>
      <c r="D533" s="55" t="s">
        <v>18</v>
      </c>
      <c r="E533" s="55" t="s">
        <v>1482</v>
      </c>
      <c r="F533" s="54">
        <f>+VLOOKUP(C533,'Anexo_GL '!$B$9:$O$1882,4,0)</f>
        <v>13.513939999999998</v>
      </c>
      <c r="G533" s="54"/>
      <c r="H533" s="54">
        <f>+VLOOKUP(C533,'Anexo_GL '!$B$9:$O$1882,5,0)</f>
        <v>1574.3161699999998</v>
      </c>
      <c r="I533" s="54">
        <f>+VLOOKUP(C533,'Anexo_GL '!$B$9:$O$1882,6,0)</f>
        <v>590.64810999999997</v>
      </c>
      <c r="J533" s="54">
        <f>+VLOOKUP(C533,'Anexo_GL '!$B$9:$O$1882,7,0)</f>
        <v>0</v>
      </c>
      <c r="K533" s="54"/>
      <c r="L533" s="56">
        <f>+VLOOKUP(C533,'Anexo_GL '!$B$9:$O$1882,8,0)</f>
        <v>0.85840063498807861</v>
      </c>
      <c r="M533" s="54"/>
      <c r="N533" s="56" t="str">
        <f>+VLOOKUP(C533,'Anexo_GL '!$B$9:$O$1882,9,0)</f>
        <v>Si Cumple</v>
      </c>
      <c r="O533" s="54"/>
      <c r="P533" s="54">
        <f>+VLOOKUP(C533,'Anexo_GL '!$B$9:$O$1882,11,0)</f>
        <v>954.12560000000008</v>
      </c>
      <c r="Q533" s="54">
        <f>+VLOOKUP(C533,'Anexo_GL '!$B$9:$O$1882,12,0)</f>
        <v>580.95143000000007</v>
      </c>
      <c r="R533" s="54">
        <f>+VLOOKUP(C533,'Anexo_GL '!$B$9:$O$1882,13,0)</f>
        <v>373.17417000000006</v>
      </c>
      <c r="S533" s="54" t="str">
        <f>+VLOOKUP(C533,'Anexo_GL '!$B$9:$O$1882,14,0)</f>
        <v>Si Cumple</v>
      </c>
    </row>
    <row r="534" spans="1:19" x14ac:dyDescent="0.25">
      <c r="A534" s="54" t="s">
        <v>4655</v>
      </c>
      <c r="B534" s="54">
        <v>507</v>
      </c>
      <c r="C534" s="55" t="s">
        <v>1483</v>
      </c>
      <c r="D534" s="55" t="s">
        <v>18</v>
      </c>
      <c r="E534" s="55" t="s">
        <v>1484</v>
      </c>
      <c r="F534" s="54">
        <f>+VLOOKUP(C534,'Anexo_GL '!$B$9:$O$1882,4,0)</f>
        <v>315.62506999999994</v>
      </c>
      <c r="G534" s="54"/>
      <c r="H534" s="54">
        <f>+VLOOKUP(C534,'Anexo_GL '!$B$9:$O$1882,5,0)</f>
        <v>1799.0146975</v>
      </c>
      <c r="I534" s="54">
        <f>+VLOOKUP(C534,'Anexo_GL '!$B$9:$O$1882,6,0)</f>
        <v>729.60577999999998</v>
      </c>
      <c r="J534" s="54">
        <f>+VLOOKUP(C534,'Anexo_GL '!$B$9:$O$1882,7,0)</f>
        <v>0</v>
      </c>
      <c r="K534" s="54"/>
      <c r="L534" s="56">
        <f>+VLOOKUP(C534,'Anexo_GL '!$B$9:$O$1882,8,0)</f>
        <v>17.544329706622641</v>
      </c>
      <c r="M534" s="54"/>
      <c r="N534" s="56" t="str">
        <f>+VLOOKUP(C534,'Anexo_GL '!$B$9:$O$1882,9,0)</f>
        <v>Si Cumple</v>
      </c>
      <c r="O534" s="54"/>
      <c r="P534" s="54">
        <f>+VLOOKUP(C534,'Anexo_GL '!$B$9:$O$1882,11,0)</f>
        <v>1218.37987</v>
      </c>
      <c r="Q534" s="54">
        <f>+VLOOKUP(C534,'Anexo_GL '!$B$9:$O$1882,12,0)</f>
        <v>758.42178000000001</v>
      </c>
      <c r="R534" s="54">
        <f>+VLOOKUP(C534,'Anexo_GL '!$B$9:$O$1882,13,0)</f>
        <v>459.95808999999986</v>
      </c>
      <c r="S534" s="54" t="str">
        <f>+VLOOKUP(C534,'Anexo_GL '!$B$9:$O$1882,14,0)</f>
        <v>Si Cumple</v>
      </c>
    </row>
    <row r="535" spans="1:19" x14ac:dyDescent="0.25">
      <c r="A535" s="54" t="s">
        <v>4656</v>
      </c>
      <c r="B535" s="54">
        <v>508</v>
      </c>
      <c r="C535" s="55" t="s">
        <v>1485</v>
      </c>
      <c r="D535" s="55" t="s">
        <v>18</v>
      </c>
      <c r="E535" s="55" t="s">
        <v>980</v>
      </c>
      <c r="F535" s="54">
        <f>+VLOOKUP(C535,'Anexo_GL '!$B$9:$O$1882,4,0)</f>
        <v>316.84003999999999</v>
      </c>
      <c r="G535" s="54"/>
      <c r="H535" s="54">
        <f>+VLOOKUP(C535,'Anexo_GL '!$B$9:$O$1882,5,0)</f>
        <v>1580.5666075000001</v>
      </c>
      <c r="I535" s="54">
        <f>+VLOOKUP(C535,'Anexo_GL '!$B$9:$O$1882,6,0)</f>
        <v>669.98014000000001</v>
      </c>
      <c r="J535" s="54">
        <f>+VLOOKUP(C535,'Anexo_GL '!$B$9:$O$1882,7,0)</f>
        <v>0</v>
      </c>
      <c r="K535" s="54"/>
      <c r="L535" s="56">
        <f>+VLOOKUP(C535,'Anexo_GL '!$B$9:$O$1882,8,0)</f>
        <v>20.045978353367179</v>
      </c>
      <c r="M535" s="54"/>
      <c r="N535" s="56" t="str">
        <f>+VLOOKUP(C535,'Anexo_GL '!$B$9:$O$1882,9,0)</f>
        <v>Si Cumple</v>
      </c>
      <c r="O535" s="54"/>
      <c r="P535" s="54">
        <f>+VLOOKUP(C535,'Anexo_GL '!$B$9:$O$1882,11,0)</f>
        <v>696.0654199999999</v>
      </c>
      <c r="Q535" s="54">
        <f>+VLOOKUP(C535,'Anexo_GL '!$B$9:$O$1882,12,0)</f>
        <v>390.64479000000006</v>
      </c>
      <c r="R535" s="54">
        <f>+VLOOKUP(C535,'Anexo_GL '!$B$9:$O$1882,13,0)</f>
        <v>305.4206299999999</v>
      </c>
      <c r="S535" s="54" t="str">
        <f>+VLOOKUP(C535,'Anexo_GL '!$B$9:$O$1882,14,0)</f>
        <v>Si Cumple</v>
      </c>
    </row>
    <row r="536" spans="1:19" x14ac:dyDescent="0.25">
      <c r="A536" s="54" t="s">
        <v>4657</v>
      </c>
      <c r="B536" s="54">
        <v>509</v>
      </c>
      <c r="C536" s="55" t="s">
        <v>1486</v>
      </c>
      <c r="D536" s="55" t="s">
        <v>18</v>
      </c>
      <c r="E536" s="55" t="s">
        <v>894</v>
      </c>
      <c r="F536" s="54">
        <f>+VLOOKUP(C536,'Anexo_GL '!$B$9:$O$1882,4,0)</f>
        <v>39.733650000000004</v>
      </c>
      <c r="G536" s="54"/>
      <c r="H536" s="54">
        <f>+VLOOKUP(C536,'Anexo_GL '!$B$9:$O$1882,5,0)</f>
        <v>2665.5819124999998</v>
      </c>
      <c r="I536" s="54">
        <f>+VLOOKUP(C536,'Anexo_GL '!$B$9:$O$1882,6,0)</f>
        <v>1400.3165100000001</v>
      </c>
      <c r="J536" s="54">
        <f>+VLOOKUP(C536,'Anexo_GL '!$B$9:$O$1882,7,0)</f>
        <v>0</v>
      </c>
      <c r="K536" s="54"/>
      <c r="L536" s="56">
        <f>+VLOOKUP(C536,'Anexo_GL '!$B$9:$O$1882,8,0)</f>
        <v>1.4906182328771338</v>
      </c>
      <c r="M536" s="54"/>
      <c r="N536" s="56" t="str">
        <f>+VLOOKUP(C536,'Anexo_GL '!$B$9:$O$1882,9,0)</f>
        <v>Si Cumple</v>
      </c>
      <c r="O536" s="54"/>
      <c r="P536" s="54">
        <f>+VLOOKUP(C536,'Anexo_GL '!$B$9:$O$1882,11,0)</f>
        <v>1983.4807799999999</v>
      </c>
      <c r="Q536" s="54">
        <f>+VLOOKUP(C536,'Anexo_GL '!$B$9:$O$1882,12,0)</f>
        <v>1373.0603799999999</v>
      </c>
      <c r="R536" s="54">
        <f>+VLOOKUP(C536,'Anexo_GL '!$B$9:$O$1882,13,0)</f>
        <v>610.42039999999986</v>
      </c>
      <c r="S536" s="54" t="str">
        <f>+VLOOKUP(C536,'Anexo_GL '!$B$9:$O$1882,14,0)</f>
        <v>Si Cumple</v>
      </c>
    </row>
    <row r="537" spans="1:19" x14ac:dyDescent="0.25">
      <c r="A537" s="54" t="s">
        <v>4658</v>
      </c>
      <c r="B537" s="54">
        <v>510</v>
      </c>
      <c r="C537" s="55" t="s">
        <v>1487</v>
      </c>
      <c r="D537" s="55" t="s">
        <v>18</v>
      </c>
      <c r="E537" s="55" t="s">
        <v>1488</v>
      </c>
      <c r="F537" s="54">
        <f>+VLOOKUP(C537,'Anexo_GL '!$B$9:$O$1882,4,0)</f>
        <v>287.08991000000003</v>
      </c>
      <c r="G537" s="54"/>
      <c r="H537" s="54">
        <f>+VLOOKUP(C537,'Anexo_GL '!$B$9:$O$1882,5,0)</f>
        <v>1773.3105599999999</v>
      </c>
      <c r="I537" s="54">
        <f>+VLOOKUP(C537,'Anexo_GL '!$B$9:$O$1882,6,0)</f>
        <v>596.65291000000002</v>
      </c>
      <c r="J537" s="54">
        <f>+VLOOKUP(C537,'Anexo_GL '!$B$9:$O$1882,7,0)</f>
        <v>0</v>
      </c>
      <c r="K537" s="54"/>
      <c r="L537" s="56">
        <f>+VLOOKUP(C537,'Anexo_GL '!$B$9:$O$1882,8,0)</f>
        <v>16.189488546213816</v>
      </c>
      <c r="M537" s="54"/>
      <c r="N537" s="56" t="str">
        <f>+VLOOKUP(C537,'Anexo_GL '!$B$9:$O$1882,9,0)</f>
        <v>Si Cumple</v>
      </c>
      <c r="O537" s="54"/>
      <c r="P537" s="54">
        <f>+VLOOKUP(C537,'Anexo_GL '!$B$9:$O$1882,11,0)</f>
        <v>680.48939999999993</v>
      </c>
      <c r="Q537" s="54">
        <f>+VLOOKUP(C537,'Anexo_GL '!$B$9:$O$1882,12,0)</f>
        <v>651.8986000000001</v>
      </c>
      <c r="R537" s="54">
        <f>+VLOOKUP(C537,'Anexo_GL '!$B$9:$O$1882,13,0)</f>
        <v>28.590799999999813</v>
      </c>
      <c r="S537" s="54" t="str">
        <f>+VLOOKUP(C537,'Anexo_GL '!$B$9:$O$1882,14,0)</f>
        <v>Si Cumple</v>
      </c>
    </row>
    <row r="538" spans="1:19" x14ac:dyDescent="0.25">
      <c r="A538" s="54" t="s">
        <v>4659</v>
      </c>
      <c r="B538" s="54">
        <v>511</v>
      </c>
      <c r="C538" s="55" t="s">
        <v>1489</v>
      </c>
      <c r="D538" s="55" t="s">
        <v>18</v>
      </c>
      <c r="E538" s="55" t="s">
        <v>1490</v>
      </c>
      <c r="F538" s="54">
        <f>+VLOOKUP(C538,'Anexo_GL '!$B$9:$O$1882,4,0)</f>
        <v>711.89140999999995</v>
      </c>
      <c r="G538" s="54"/>
      <c r="H538" s="54">
        <f>+VLOOKUP(C538,'Anexo_GL '!$B$9:$O$1882,5,0)</f>
        <v>7588.6981874999992</v>
      </c>
      <c r="I538" s="54">
        <f>+VLOOKUP(C538,'Anexo_GL '!$B$9:$O$1882,6,0)</f>
        <v>7851.1405300000006</v>
      </c>
      <c r="J538" s="54">
        <f>+VLOOKUP(C538,'Anexo_GL '!$B$9:$O$1882,7,0)</f>
        <v>0</v>
      </c>
      <c r="K538" s="54"/>
      <c r="L538" s="56">
        <f>+VLOOKUP(C538,'Anexo_GL '!$B$9:$O$1882,8,0)</f>
        <v>9.0673629809553269</v>
      </c>
      <c r="M538" s="54"/>
      <c r="N538" s="56" t="str">
        <f>+VLOOKUP(C538,'Anexo_GL '!$B$9:$O$1882,9,0)</f>
        <v>Si Cumple</v>
      </c>
      <c r="O538" s="54"/>
      <c r="P538" s="54">
        <f>+VLOOKUP(C538,'Anexo_GL '!$B$9:$O$1882,11,0)</f>
        <v>5766.0671600000005</v>
      </c>
      <c r="Q538" s="54">
        <f>+VLOOKUP(C538,'Anexo_GL '!$B$9:$O$1882,12,0)</f>
        <v>1956.0219100000002</v>
      </c>
      <c r="R538" s="54">
        <f>+VLOOKUP(C538,'Anexo_GL '!$B$9:$O$1882,13,0)</f>
        <v>3810.0452500000001</v>
      </c>
      <c r="S538" s="54" t="str">
        <f>+VLOOKUP(C538,'Anexo_GL '!$B$9:$O$1882,14,0)</f>
        <v>Si Cumple</v>
      </c>
    </row>
    <row r="539" spans="1:19" x14ac:dyDescent="0.25">
      <c r="A539" s="54" t="s">
        <v>4660</v>
      </c>
      <c r="B539" s="54">
        <v>512</v>
      </c>
      <c r="C539" s="55" t="s">
        <v>1491</v>
      </c>
      <c r="D539" s="55" t="s">
        <v>18</v>
      </c>
      <c r="E539" s="55" t="s">
        <v>1492</v>
      </c>
      <c r="F539" s="54">
        <f>+VLOOKUP(C539,'Anexo_GL '!$B$9:$O$1882,4,0)</f>
        <v>100.52459</v>
      </c>
      <c r="G539" s="54"/>
      <c r="H539" s="54">
        <f>+VLOOKUP(C539,'Anexo_GL '!$B$9:$O$1882,5,0)</f>
        <v>1521.40597</v>
      </c>
      <c r="I539" s="54">
        <f>+VLOOKUP(C539,'Anexo_GL '!$B$9:$O$1882,6,0)</f>
        <v>349.85255999999998</v>
      </c>
      <c r="J539" s="54">
        <f>+VLOOKUP(C539,'Anexo_GL '!$B$9:$O$1882,7,0)</f>
        <v>0</v>
      </c>
      <c r="K539" s="54"/>
      <c r="L539" s="56">
        <f>+VLOOKUP(C539,'Anexo_GL '!$B$9:$O$1882,8,0)</f>
        <v>6.6073482017426288</v>
      </c>
      <c r="M539" s="54"/>
      <c r="N539" s="56" t="str">
        <f>+VLOOKUP(C539,'Anexo_GL '!$B$9:$O$1882,9,0)</f>
        <v>Si Cumple</v>
      </c>
      <c r="O539" s="54"/>
      <c r="P539" s="54">
        <f>+VLOOKUP(C539,'Anexo_GL '!$B$9:$O$1882,11,0)</f>
        <v>724.3343000000001</v>
      </c>
      <c r="Q539" s="54">
        <f>+VLOOKUP(C539,'Anexo_GL '!$B$9:$O$1882,12,0)</f>
        <v>538.06164000000001</v>
      </c>
      <c r="R539" s="54">
        <f>+VLOOKUP(C539,'Anexo_GL '!$B$9:$O$1882,13,0)</f>
        <v>186.27266000000003</v>
      </c>
      <c r="S539" s="54" t="str">
        <f>+VLOOKUP(C539,'Anexo_GL '!$B$9:$O$1882,14,0)</f>
        <v>Si Cumple</v>
      </c>
    </row>
    <row r="540" spans="1:19" x14ac:dyDescent="0.25">
      <c r="A540" s="54" t="s">
        <v>4661</v>
      </c>
      <c r="B540" s="54">
        <v>513</v>
      </c>
      <c r="C540" s="55" t="s">
        <v>1493</v>
      </c>
      <c r="D540" s="55" t="s">
        <v>18</v>
      </c>
      <c r="E540" s="55" t="s">
        <v>1494</v>
      </c>
      <c r="F540" s="54">
        <f>+VLOOKUP(C540,'Anexo_GL '!$B$9:$O$1882,4,0)</f>
        <v>407.62624</v>
      </c>
      <c r="G540" s="54"/>
      <c r="H540" s="54">
        <f>+VLOOKUP(C540,'Anexo_GL '!$B$9:$O$1882,5,0)</f>
        <v>1908.2659950000002</v>
      </c>
      <c r="I540" s="54">
        <f>+VLOOKUP(C540,'Anexo_GL '!$B$9:$O$1882,6,0)</f>
        <v>1258.92049</v>
      </c>
      <c r="J540" s="54">
        <f>+VLOOKUP(C540,'Anexo_GL '!$B$9:$O$1882,7,0)</f>
        <v>0</v>
      </c>
      <c r="K540" s="54"/>
      <c r="L540" s="56">
        <f>+VLOOKUP(C540,'Anexo_GL '!$B$9:$O$1882,8,0)</f>
        <v>21.361080743882351</v>
      </c>
      <c r="M540" s="54"/>
      <c r="N540" s="56" t="str">
        <f>+VLOOKUP(C540,'Anexo_GL '!$B$9:$O$1882,9,0)</f>
        <v>Si Cumple</v>
      </c>
      <c r="O540" s="54"/>
      <c r="P540" s="54">
        <f>+VLOOKUP(C540,'Anexo_GL '!$B$9:$O$1882,11,0)</f>
        <v>1526.38096</v>
      </c>
      <c r="Q540" s="54">
        <f>+VLOOKUP(C540,'Anexo_GL '!$B$9:$O$1882,12,0)</f>
        <v>928.63374999999996</v>
      </c>
      <c r="R540" s="54">
        <f>+VLOOKUP(C540,'Anexo_GL '!$B$9:$O$1882,13,0)</f>
        <v>597.74721</v>
      </c>
      <c r="S540" s="54" t="str">
        <f>+VLOOKUP(C540,'Anexo_GL '!$B$9:$O$1882,14,0)</f>
        <v>Si Cumple</v>
      </c>
    </row>
    <row r="541" spans="1:19" x14ac:dyDescent="0.25">
      <c r="A541" s="54" t="s">
        <v>4662</v>
      </c>
      <c r="B541" s="54">
        <v>514</v>
      </c>
      <c r="C541" s="55" t="s">
        <v>1495</v>
      </c>
      <c r="D541" s="55" t="s">
        <v>18</v>
      </c>
      <c r="E541" s="55" t="s">
        <v>1496</v>
      </c>
      <c r="F541" s="54">
        <f>+VLOOKUP(C541,'Anexo_GL '!$B$9:$O$1882,4,0)</f>
        <v>6069.3672100000003</v>
      </c>
      <c r="G541" s="54"/>
      <c r="H541" s="54">
        <f>+VLOOKUP(C541,'Anexo_GL '!$B$9:$O$1882,5,0)</f>
        <v>16762.597850000002</v>
      </c>
      <c r="I541" s="54">
        <f>+VLOOKUP(C541,'Anexo_GL '!$B$9:$O$1882,6,0)</f>
        <v>8162.5705399999997</v>
      </c>
      <c r="J541" s="54">
        <f>+VLOOKUP(C541,'Anexo_GL '!$B$9:$O$1882,7,0)</f>
        <v>0</v>
      </c>
      <c r="K541" s="54"/>
      <c r="L541" s="56">
        <f>+VLOOKUP(C541,'Anexo_GL '!$B$9:$O$1882,8,0)</f>
        <v>36.207795857847891</v>
      </c>
      <c r="M541" s="54"/>
      <c r="N541" s="56" t="str">
        <f>+VLOOKUP(C541,'Anexo_GL '!$B$9:$O$1882,9,0)</f>
        <v>Si Cumple</v>
      </c>
      <c r="O541" s="54"/>
      <c r="P541" s="54">
        <f>+VLOOKUP(C541,'Anexo_GL '!$B$9:$O$1882,11,0)</f>
        <v>9529.0504299999993</v>
      </c>
      <c r="Q541" s="54">
        <f>+VLOOKUP(C541,'Anexo_GL '!$B$9:$O$1882,12,0)</f>
        <v>7067.5906999999997</v>
      </c>
      <c r="R541" s="54">
        <f>+VLOOKUP(C541,'Anexo_GL '!$B$9:$O$1882,13,0)</f>
        <v>2461.4597299999996</v>
      </c>
      <c r="S541" s="54" t="str">
        <f>+VLOOKUP(C541,'Anexo_GL '!$B$9:$O$1882,14,0)</f>
        <v>Si Cumple</v>
      </c>
    </row>
    <row r="542" spans="1:19" x14ac:dyDescent="0.25">
      <c r="A542" s="54" t="s">
        <v>4663</v>
      </c>
      <c r="B542" s="54">
        <v>515</v>
      </c>
      <c r="C542" s="55" t="s">
        <v>1497</v>
      </c>
      <c r="D542" s="55" t="s">
        <v>18</v>
      </c>
      <c r="E542" s="55" t="s">
        <v>1498</v>
      </c>
      <c r="F542" s="54">
        <f>+VLOOKUP(C542,'Anexo_GL '!$B$9:$O$1882,4,0)</f>
        <v>520.76601000000005</v>
      </c>
      <c r="G542" s="54"/>
      <c r="H542" s="54">
        <f>+VLOOKUP(C542,'Anexo_GL '!$B$9:$O$1882,5,0)</f>
        <v>2380.4834824999998</v>
      </c>
      <c r="I542" s="54">
        <f>+VLOOKUP(C542,'Anexo_GL '!$B$9:$O$1882,6,0)</f>
        <v>973.89154000000008</v>
      </c>
      <c r="J542" s="54">
        <f>+VLOOKUP(C542,'Anexo_GL '!$B$9:$O$1882,7,0)</f>
        <v>0</v>
      </c>
      <c r="K542" s="54"/>
      <c r="L542" s="56">
        <f>+VLOOKUP(C542,'Anexo_GL '!$B$9:$O$1882,8,0)</f>
        <v>21.876480716139561</v>
      </c>
      <c r="M542" s="54"/>
      <c r="N542" s="56" t="str">
        <f>+VLOOKUP(C542,'Anexo_GL '!$B$9:$O$1882,9,0)</f>
        <v>Si Cumple</v>
      </c>
      <c r="O542" s="54"/>
      <c r="P542" s="54">
        <f>+VLOOKUP(C542,'Anexo_GL '!$B$9:$O$1882,11,0)</f>
        <v>1432.9227800000003</v>
      </c>
      <c r="Q542" s="54">
        <f>+VLOOKUP(C542,'Anexo_GL '!$B$9:$O$1882,12,0)</f>
        <v>940.76423</v>
      </c>
      <c r="R542" s="54">
        <f>+VLOOKUP(C542,'Anexo_GL '!$B$9:$O$1882,13,0)</f>
        <v>492.15855000000028</v>
      </c>
      <c r="S542" s="54" t="str">
        <f>+VLOOKUP(C542,'Anexo_GL '!$B$9:$O$1882,14,0)</f>
        <v>Si Cumple</v>
      </c>
    </row>
    <row r="543" spans="1:19" x14ac:dyDescent="0.25">
      <c r="A543" s="54" t="s">
        <v>4664</v>
      </c>
      <c r="B543" s="54">
        <v>516</v>
      </c>
      <c r="C543" s="55" t="s">
        <v>1499</v>
      </c>
      <c r="D543" s="55" t="s">
        <v>18</v>
      </c>
      <c r="E543" s="55" t="s">
        <v>1500</v>
      </c>
      <c r="F543" s="54">
        <f>+VLOOKUP(C543,'Anexo_GL '!$B$9:$O$1882,4,0)</f>
        <v>229.41918999999999</v>
      </c>
      <c r="G543" s="54"/>
      <c r="H543" s="54">
        <f>+VLOOKUP(C543,'Anexo_GL '!$B$9:$O$1882,5,0)</f>
        <v>5583.4294375000009</v>
      </c>
      <c r="I543" s="54">
        <f>+VLOOKUP(C543,'Anexo_GL '!$B$9:$O$1882,6,0)</f>
        <v>6187.7110999999995</v>
      </c>
      <c r="J543" s="54">
        <f>+VLOOKUP(C543,'Anexo_GL '!$B$9:$O$1882,7,0)</f>
        <v>0</v>
      </c>
      <c r="K543" s="54"/>
      <c r="L543" s="56">
        <f>+VLOOKUP(C543,'Anexo_GL '!$B$9:$O$1882,8,0)</f>
        <v>3.7076583940707897</v>
      </c>
      <c r="M543" s="54"/>
      <c r="N543" s="56" t="str">
        <f>+VLOOKUP(C543,'Anexo_GL '!$B$9:$O$1882,9,0)</f>
        <v>Si Cumple</v>
      </c>
      <c r="O543" s="54"/>
      <c r="P543" s="54">
        <f>+VLOOKUP(C543,'Anexo_GL '!$B$9:$O$1882,11,0)</f>
        <v>3747.8785199999998</v>
      </c>
      <c r="Q543" s="54">
        <f>+VLOOKUP(C543,'Anexo_GL '!$B$9:$O$1882,12,0)</f>
        <v>1172.70362</v>
      </c>
      <c r="R543" s="54">
        <f>+VLOOKUP(C543,'Anexo_GL '!$B$9:$O$1882,13,0)</f>
        <v>2575.1748999999995</v>
      </c>
      <c r="S543" s="54" t="str">
        <f>+VLOOKUP(C543,'Anexo_GL '!$B$9:$O$1882,14,0)</f>
        <v>Si Cumple</v>
      </c>
    </row>
    <row r="544" spans="1:19" x14ac:dyDescent="0.25">
      <c r="A544" s="54" t="s">
        <v>4665</v>
      </c>
      <c r="B544" s="54">
        <v>517</v>
      </c>
      <c r="C544" s="55" t="s">
        <v>1501</v>
      </c>
      <c r="D544" s="55" t="s">
        <v>18</v>
      </c>
      <c r="E544" s="55" t="s">
        <v>1502</v>
      </c>
      <c r="F544" s="54">
        <f>+VLOOKUP(C544,'Anexo_GL '!$B$9:$O$1882,4,0)</f>
        <v>1158.45307</v>
      </c>
      <c r="G544" s="54"/>
      <c r="H544" s="54">
        <f>+VLOOKUP(C544,'Anexo_GL '!$B$9:$O$1882,5,0)</f>
        <v>1831.6253599999998</v>
      </c>
      <c r="I544" s="54">
        <f>+VLOOKUP(C544,'Anexo_GL '!$B$9:$O$1882,6,0)</f>
        <v>677.53448000000003</v>
      </c>
      <c r="J544" s="54">
        <f>+VLOOKUP(C544,'Anexo_GL '!$B$9:$O$1882,7,0)</f>
        <v>0</v>
      </c>
      <c r="K544" s="54"/>
      <c r="L544" s="56">
        <f>+VLOOKUP(C544,'Anexo_GL '!$B$9:$O$1882,8,0)</f>
        <v>63.247271811086968</v>
      </c>
      <c r="M544" s="54"/>
      <c r="N544" s="56" t="str">
        <f>+VLOOKUP(C544,'Anexo_GL '!$B$9:$O$1882,9,0)</f>
        <v>Si Cumple</v>
      </c>
      <c r="O544" s="54"/>
      <c r="P544" s="54">
        <f>+VLOOKUP(C544,'Anexo_GL '!$B$9:$O$1882,11,0)</f>
        <v>1370.9848999999999</v>
      </c>
      <c r="Q544" s="54">
        <f>+VLOOKUP(C544,'Anexo_GL '!$B$9:$O$1882,12,0)</f>
        <v>801.37699999999995</v>
      </c>
      <c r="R544" s="54">
        <f>+VLOOKUP(C544,'Anexo_GL '!$B$9:$O$1882,13,0)</f>
        <v>569.60789999999986</v>
      </c>
      <c r="S544" s="54" t="str">
        <f>+VLOOKUP(C544,'Anexo_GL '!$B$9:$O$1882,14,0)</f>
        <v>Si Cumple</v>
      </c>
    </row>
    <row r="545" spans="1:19" x14ac:dyDescent="0.25">
      <c r="A545" s="54" t="s">
        <v>4666</v>
      </c>
      <c r="B545" s="54">
        <v>518</v>
      </c>
      <c r="C545" s="55" t="s">
        <v>1503</v>
      </c>
      <c r="D545" s="55" t="s">
        <v>18</v>
      </c>
      <c r="E545" s="55" t="s">
        <v>1504</v>
      </c>
      <c r="F545" s="54">
        <f>+VLOOKUP(C545,'Anexo_GL '!$B$9:$O$1882,4,0)</f>
        <v>317.43751000000003</v>
      </c>
      <c r="G545" s="54"/>
      <c r="H545" s="54">
        <f>+VLOOKUP(C545,'Anexo_GL '!$B$9:$O$1882,5,0)</f>
        <v>5192.4479074999999</v>
      </c>
      <c r="I545" s="54">
        <f>+VLOOKUP(C545,'Anexo_GL '!$B$9:$O$1882,6,0)</f>
        <v>3850.6573100000001</v>
      </c>
      <c r="J545" s="54">
        <f>+VLOOKUP(C545,'Anexo_GL '!$B$9:$O$1882,7,0)</f>
        <v>0</v>
      </c>
      <c r="K545" s="54"/>
      <c r="L545" s="56">
        <f>+VLOOKUP(C545,'Anexo_GL '!$B$9:$O$1882,8,0)</f>
        <v>6.1134462137114864</v>
      </c>
      <c r="M545" s="54"/>
      <c r="N545" s="56" t="str">
        <f>+VLOOKUP(C545,'Anexo_GL '!$B$9:$O$1882,9,0)</f>
        <v>Si Cumple</v>
      </c>
      <c r="O545" s="54"/>
      <c r="P545" s="54">
        <f>+VLOOKUP(C545,'Anexo_GL '!$B$9:$O$1882,11,0)</f>
        <v>2357.5024399999998</v>
      </c>
      <c r="Q545" s="54">
        <f>+VLOOKUP(C545,'Anexo_GL '!$B$9:$O$1882,12,0)</f>
        <v>1791.8976499999999</v>
      </c>
      <c r="R545" s="54">
        <f>+VLOOKUP(C545,'Anexo_GL '!$B$9:$O$1882,13,0)</f>
        <v>565.60479000000009</v>
      </c>
      <c r="S545" s="54" t="str">
        <f>+VLOOKUP(C545,'Anexo_GL '!$B$9:$O$1882,14,0)</f>
        <v>Si Cumple</v>
      </c>
    </row>
    <row r="546" spans="1:19" x14ac:dyDescent="0.25">
      <c r="A546" s="54" t="s">
        <v>4667</v>
      </c>
      <c r="B546" s="54">
        <v>519</v>
      </c>
      <c r="C546" s="55" t="s">
        <v>1505</v>
      </c>
      <c r="D546" s="55" t="s">
        <v>18</v>
      </c>
      <c r="E546" s="55" t="s">
        <v>1506</v>
      </c>
      <c r="F546" s="54">
        <f>+VLOOKUP(C546,'Anexo_GL '!$B$9:$O$1882,4,0)</f>
        <v>699.03755000000001</v>
      </c>
      <c r="G546" s="54"/>
      <c r="H546" s="54">
        <f>+VLOOKUP(C546,'Anexo_GL '!$B$9:$O$1882,5,0)</f>
        <v>4453.7858824999994</v>
      </c>
      <c r="I546" s="54">
        <f>+VLOOKUP(C546,'Anexo_GL '!$B$9:$O$1882,6,0)</f>
        <v>1143.0004899999999</v>
      </c>
      <c r="J546" s="54">
        <f>+VLOOKUP(C546,'Anexo_GL '!$B$9:$O$1882,7,0)</f>
        <v>0</v>
      </c>
      <c r="K546" s="54"/>
      <c r="L546" s="56">
        <f>+VLOOKUP(C546,'Anexo_GL '!$B$9:$O$1882,8,0)</f>
        <v>15.695356005924923</v>
      </c>
      <c r="M546" s="54"/>
      <c r="N546" s="56" t="str">
        <f>+VLOOKUP(C546,'Anexo_GL '!$B$9:$O$1882,9,0)</f>
        <v>Si Cumple</v>
      </c>
      <c r="O546" s="54"/>
      <c r="P546" s="54">
        <f>+VLOOKUP(C546,'Anexo_GL '!$B$9:$O$1882,11,0)</f>
        <v>1260.4678700000002</v>
      </c>
      <c r="Q546" s="54">
        <f>+VLOOKUP(C546,'Anexo_GL '!$B$9:$O$1882,12,0)</f>
        <v>916.3901800000001</v>
      </c>
      <c r="R546" s="54">
        <f>+VLOOKUP(C546,'Anexo_GL '!$B$9:$O$1882,13,0)</f>
        <v>344.07769000000008</v>
      </c>
      <c r="S546" s="54" t="str">
        <f>+VLOOKUP(C546,'Anexo_GL '!$B$9:$O$1882,14,0)</f>
        <v>Si Cumple</v>
      </c>
    </row>
    <row r="547" spans="1:19" x14ac:dyDescent="0.25">
      <c r="A547" s="54" t="s">
        <v>4668</v>
      </c>
      <c r="B547" s="54">
        <v>520</v>
      </c>
      <c r="C547" s="55" t="s">
        <v>1507</v>
      </c>
      <c r="D547" s="55" t="s">
        <v>18</v>
      </c>
      <c r="E547" s="55" t="s">
        <v>1508</v>
      </c>
      <c r="F547" s="54">
        <f>+VLOOKUP(C547,'Anexo_GL '!$B$9:$O$1882,4,0)</f>
        <v>47.632570000000001</v>
      </c>
      <c r="G547" s="54"/>
      <c r="H547" s="54">
        <f>+VLOOKUP(C547,'Anexo_GL '!$B$9:$O$1882,5,0)</f>
        <v>1926.921495</v>
      </c>
      <c r="I547" s="54">
        <f>+VLOOKUP(C547,'Anexo_GL '!$B$9:$O$1882,6,0)</f>
        <v>732.35591999999997</v>
      </c>
      <c r="J547" s="54">
        <f>+VLOOKUP(C547,'Anexo_GL '!$B$9:$O$1882,7,0)</f>
        <v>0</v>
      </c>
      <c r="K547" s="54"/>
      <c r="L547" s="56">
        <f>+VLOOKUP(C547,'Anexo_GL '!$B$9:$O$1882,8,0)</f>
        <v>2.4719517698877502</v>
      </c>
      <c r="M547" s="54"/>
      <c r="N547" s="56" t="str">
        <f>+VLOOKUP(C547,'Anexo_GL '!$B$9:$O$1882,9,0)</f>
        <v>Si Cumple</v>
      </c>
      <c r="O547" s="54"/>
      <c r="P547" s="54">
        <f>+VLOOKUP(C547,'Anexo_GL '!$B$9:$O$1882,11,0)</f>
        <v>804.93889999999988</v>
      </c>
      <c r="Q547" s="54">
        <f>+VLOOKUP(C547,'Anexo_GL '!$B$9:$O$1882,12,0)</f>
        <v>606.97169999999994</v>
      </c>
      <c r="R547" s="54">
        <f>+VLOOKUP(C547,'Anexo_GL '!$B$9:$O$1882,13,0)</f>
        <v>197.96719999999996</v>
      </c>
      <c r="S547" s="54" t="str">
        <f>+VLOOKUP(C547,'Anexo_GL '!$B$9:$O$1882,14,0)</f>
        <v>Si Cumple</v>
      </c>
    </row>
    <row r="548" spans="1:19" x14ac:dyDescent="0.25">
      <c r="A548" s="54" t="s">
        <v>4669</v>
      </c>
      <c r="B548" s="54">
        <v>521</v>
      </c>
      <c r="C548" s="55" t="s">
        <v>1509</v>
      </c>
      <c r="D548" s="55" t="s">
        <v>18</v>
      </c>
      <c r="E548" s="55" t="s">
        <v>1510</v>
      </c>
      <c r="F548" s="54">
        <f>+VLOOKUP(C548,'Anexo_GL '!$B$9:$O$1882,4,0)</f>
        <v>66.868359999999996</v>
      </c>
      <c r="G548" s="54"/>
      <c r="H548" s="54">
        <f>+VLOOKUP(C548,'Anexo_GL '!$B$9:$O$1882,5,0)</f>
        <v>1706.6084375</v>
      </c>
      <c r="I548" s="54">
        <f>+VLOOKUP(C548,'Anexo_GL '!$B$9:$O$1882,6,0)</f>
        <v>552.97463000000005</v>
      </c>
      <c r="J548" s="54">
        <f>+VLOOKUP(C548,'Anexo_GL '!$B$9:$O$1882,7,0)</f>
        <v>0</v>
      </c>
      <c r="K548" s="54"/>
      <c r="L548" s="56">
        <f>+VLOOKUP(C548,'Anexo_GL '!$B$9:$O$1882,8,0)</f>
        <v>3.9182016525099952</v>
      </c>
      <c r="M548" s="54"/>
      <c r="N548" s="56" t="str">
        <f>+VLOOKUP(C548,'Anexo_GL '!$B$9:$O$1882,9,0)</f>
        <v>Si Cumple</v>
      </c>
      <c r="O548" s="54"/>
      <c r="P548" s="54">
        <f>+VLOOKUP(C548,'Anexo_GL '!$B$9:$O$1882,11,0)</f>
        <v>938.89234999999996</v>
      </c>
      <c r="Q548" s="54">
        <f>+VLOOKUP(C548,'Anexo_GL '!$B$9:$O$1882,12,0)</f>
        <v>898.36661000000004</v>
      </c>
      <c r="R548" s="54">
        <f>+VLOOKUP(C548,'Anexo_GL '!$B$9:$O$1882,13,0)</f>
        <v>40.525739999999992</v>
      </c>
      <c r="S548" s="54" t="str">
        <f>+VLOOKUP(C548,'Anexo_GL '!$B$9:$O$1882,14,0)</f>
        <v>Si Cumple</v>
      </c>
    </row>
    <row r="549" spans="1:19" x14ac:dyDescent="0.25">
      <c r="A549" s="54" t="s">
        <v>4670</v>
      </c>
      <c r="B549" s="54">
        <v>522</v>
      </c>
      <c r="C549" s="55" t="s">
        <v>1511</v>
      </c>
      <c r="D549" s="55" t="s">
        <v>18</v>
      </c>
      <c r="E549" s="55" t="s">
        <v>1512</v>
      </c>
      <c r="F549" s="54">
        <f>+VLOOKUP(C549,'Anexo_GL '!$B$9:$O$1882,4,0)</f>
        <v>745.01814999999999</v>
      </c>
      <c r="G549" s="54"/>
      <c r="H549" s="54">
        <f>+VLOOKUP(C549,'Anexo_GL '!$B$9:$O$1882,5,0)</f>
        <v>8603.5588499999994</v>
      </c>
      <c r="I549" s="54">
        <f>+VLOOKUP(C549,'Anexo_GL '!$B$9:$O$1882,6,0)</f>
        <v>3958.5512599999997</v>
      </c>
      <c r="J549" s="54">
        <f>+VLOOKUP(C549,'Anexo_GL '!$B$9:$O$1882,7,0)</f>
        <v>0</v>
      </c>
      <c r="K549" s="54"/>
      <c r="L549" s="56">
        <f>+VLOOKUP(C549,'Anexo_GL '!$B$9:$O$1882,8,0)</f>
        <v>8.6594183057165939</v>
      </c>
      <c r="M549" s="54"/>
      <c r="N549" s="56" t="str">
        <f>+VLOOKUP(C549,'Anexo_GL '!$B$9:$O$1882,9,0)</f>
        <v>Si Cumple</v>
      </c>
      <c r="O549" s="54"/>
      <c r="P549" s="54">
        <f>+VLOOKUP(C549,'Anexo_GL '!$B$9:$O$1882,11,0)</f>
        <v>3405.9907199999998</v>
      </c>
      <c r="Q549" s="54">
        <f>+VLOOKUP(C549,'Anexo_GL '!$B$9:$O$1882,12,0)</f>
        <v>2278.3553099999995</v>
      </c>
      <c r="R549" s="54">
        <f>+VLOOKUP(C549,'Anexo_GL '!$B$9:$O$1882,13,0)</f>
        <v>1127.6354100000001</v>
      </c>
      <c r="S549" s="54" t="str">
        <f>+VLOOKUP(C549,'Anexo_GL '!$B$9:$O$1882,14,0)</f>
        <v>Si Cumple</v>
      </c>
    </row>
    <row r="550" spans="1:19" x14ac:dyDescent="0.25">
      <c r="A550" s="54" t="s">
        <v>4671</v>
      </c>
      <c r="B550" s="54">
        <v>523</v>
      </c>
      <c r="C550" s="55" t="s">
        <v>1513</v>
      </c>
      <c r="D550" s="55" t="s">
        <v>18</v>
      </c>
      <c r="E550" s="55" t="s">
        <v>1514</v>
      </c>
      <c r="F550" s="54">
        <f>+VLOOKUP(C550,'Anexo_GL '!$B$9:$O$1882,4,0)</f>
        <v>146.92535000000001</v>
      </c>
      <c r="G550" s="54"/>
      <c r="H550" s="54">
        <f>+VLOOKUP(C550,'Anexo_GL '!$B$9:$O$1882,5,0)</f>
        <v>1571.9746849999997</v>
      </c>
      <c r="I550" s="54">
        <f>+VLOOKUP(C550,'Anexo_GL '!$B$9:$O$1882,6,0)</f>
        <v>706.13178000000005</v>
      </c>
      <c r="J550" s="54">
        <f>+VLOOKUP(C550,'Anexo_GL '!$B$9:$O$1882,7,0)</f>
        <v>0</v>
      </c>
      <c r="K550" s="54"/>
      <c r="L550" s="56">
        <f>+VLOOKUP(C550,'Anexo_GL '!$B$9:$O$1882,8,0)</f>
        <v>9.3465468243211589</v>
      </c>
      <c r="M550" s="54"/>
      <c r="N550" s="56" t="str">
        <f>+VLOOKUP(C550,'Anexo_GL '!$B$9:$O$1882,9,0)</f>
        <v>Si Cumple</v>
      </c>
      <c r="O550" s="54"/>
      <c r="P550" s="54">
        <f>+VLOOKUP(C550,'Anexo_GL '!$B$9:$O$1882,11,0)</f>
        <v>1032.70298</v>
      </c>
      <c r="Q550" s="54">
        <f>+VLOOKUP(C550,'Anexo_GL '!$B$9:$O$1882,12,0)</f>
        <v>813.35978</v>
      </c>
      <c r="R550" s="54">
        <f>+VLOOKUP(C550,'Anexo_GL '!$B$9:$O$1882,13,0)</f>
        <v>219.34319999999997</v>
      </c>
      <c r="S550" s="54" t="str">
        <f>+VLOOKUP(C550,'Anexo_GL '!$B$9:$O$1882,14,0)</f>
        <v>Si Cumple</v>
      </c>
    </row>
    <row r="551" spans="1:19" x14ac:dyDescent="0.25">
      <c r="A551" s="54" t="s">
        <v>4672</v>
      </c>
      <c r="B551" s="54">
        <v>524</v>
      </c>
      <c r="C551" s="55" t="s">
        <v>1515</v>
      </c>
      <c r="D551" s="55" t="s">
        <v>18</v>
      </c>
      <c r="E551" s="55" t="s">
        <v>1516</v>
      </c>
      <c r="F551" s="54">
        <f>+VLOOKUP(C551,'Anexo_GL '!$B$9:$O$1882,4,0)</f>
        <v>45.477420000000002</v>
      </c>
      <c r="G551" s="54"/>
      <c r="H551" s="54">
        <f>+VLOOKUP(C551,'Anexo_GL '!$B$9:$O$1882,5,0)</f>
        <v>1765.3193499999998</v>
      </c>
      <c r="I551" s="54">
        <f>+VLOOKUP(C551,'Anexo_GL '!$B$9:$O$1882,6,0)</f>
        <v>986.12184000000002</v>
      </c>
      <c r="J551" s="54">
        <f>+VLOOKUP(C551,'Anexo_GL '!$B$9:$O$1882,7,0)</f>
        <v>0</v>
      </c>
      <c r="K551" s="54"/>
      <c r="L551" s="56">
        <f>+VLOOKUP(C551,'Anexo_GL '!$B$9:$O$1882,8,0)</f>
        <v>2.5761582458154106</v>
      </c>
      <c r="M551" s="54"/>
      <c r="N551" s="56" t="str">
        <f>+VLOOKUP(C551,'Anexo_GL '!$B$9:$O$1882,9,0)</f>
        <v>Si Cumple</v>
      </c>
      <c r="O551" s="54"/>
      <c r="P551" s="54">
        <f>+VLOOKUP(C551,'Anexo_GL '!$B$9:$O$1882,11,0)</f>
        <v>1026.7643399999999</v>
      </c>
      <c r="Q551" s="54">
        <f>+VLOOKUP(C551,'Anexo_GL '!$B$9:$O$1882,12,0)</f>
        <v>751.32740000000001</v>
      </c>
      <c r="R551" s="54">
        <f>+VLOOKUP(C551,'Anexo_GL '!$B$9:$O$1882,13,0)</f>
        <v>275.43693999999982</v>
      </c>
      <c r="S551" s="54" t="str">
        <f>+VLOOKUP(C551,'Anexo_GL '!$B$9:$O$1882,14,0)</f>
        <v>Si Cumple</v>
      </c>
    </row>
    <row r="552" spans="1:19" x14ac:dyDescent="0.25">
      <c r="A552" s="54" t="s">
        <v>4673</v>
      </c>
      <c r="B552" s="54">
        <v>525</v>
      </c>
      <c r="C552" s="55" t="s">
        <v>1517</v>
      </c>
      <c r="D552" s="55" t="s">
        <v>18</v>
      </c>
      <c r="E552" s="55" t="s">
        <v>1518</v>
      </c>
      <c r="F552" s="54">
        <f>+VLOOKUP(C552,'Anexo_GL '!$B$9:$O$1882,4,0)</f>
        <v>360.50104000000005</v>
      </c>
      <c r="G552" s="54"/>
      <c r="H552" s="54">
        <f>+VLOOKUP(C552,'Anexo_GL '!$B$9:$O$1882,5,0)</f>
        <v>3188.3716225000007</v>
      </c>
      <c r="I552" s="54">
        <f>+VLOOKUP(C552,'Anexo_GL '!$B$9:$O$1882,6,0)</f>
        <v>2755.1082700000002</v>
      </c>
      <c r="J552" s="54">
        <f>+VLOOKUP(C552,'Anexo_GL '!$B$9:$O$1882,7,0)</f>
        <v>0</v>
      </c>
      <c r="K552" s="54"/>
      <c r="L552" s="56">
        <f>+VLOOKUP(C552,'Anexo_GL '!$B$9:$O$1882,8,0)</f>
        <v>11.306744717459608</v>
      </c>
      <c r="M552" s="54"/>
      <c r="N552" s="56" t="str">
        <f>+VLOOKUP(C552,'Anexo_GL '!$B$9:$O$1882,9,0)</f>
        <v>Si Cumple</v>
      </c>
      <c r="O552" s="54"/>
      <c r="P552" s="54">
        <f>+VLOOKUP(C552,'Anexo_GL '!$B$9:$O$1882,11,0)</f>
        <v>1905.8456700000004</v>
      </c>
      <c r="Q552" s="54">
        <f>+VLOOKUP(C552,'Anexo_GL '!$B$9:$O$1882,12,0)</f>
        <v>997.65039000000002</v>
      </c>
      <c r="R552" s="54">
        <f>+VLOOKUP(C552,'Anexo_GL '!$B$9:$O$1882,13,0)</f>
        <v>908.19528000000037</v>
      </c>
      <c r="S552" s="54" t="str">
        <f>+VLOOKUP(C552,'Anexo_GL '!$B$9:$O$1882,14,0)</f>
        <v>Si Cumple</v>
      </c>
    </row>
    <row r="553" spans="1:19" x14ac:dyDescent="0.25">
      <c r="A553" s="54" t="s">
        <v>4674</v>
      </c>
      <c r="B553" s="54">
        <v>526</v>
      </c>
      <c r="C553" s="55" t="s">
        <v>1519</v>
      </c>
      <c r="D553" s="55" t="s">
        <v>18</v>
      </c>
      <c r="E553" s="55" t="s">
        <v>1520</v>
      </c>
      <c r="F553" s="54">
        <f>+VLOOKUP(C553,'Anexo_GL '!$B$9:$O$1882,4,0)</f>
        <v>329.87696999999997</v>
      </c>
      <c r="G553" s="54"/>
      <c r="H553" s="54">
        <f>+VLOOKUP(C553,'Anexo_GL '!$B$9:$O$1882,5,0)</f>
        <v>1539.1813100000002</v>
      </c>
      <c r="I553" s="54">
        <f>+VLOOKUP(C553,'Anexo_GL '!$B$9:$O$1882,6,0)</f>
        <v>699.12518999999998</v>
      </c>
      <c r="J553" s="54">
        <f>+VLOOKUP(C553,'Anexo_GL '!$B$9:$O$1882,7,0)</f>
        <v>0</v>
      </c>
      <c r="K553" s="54"/>
      <c r="L553" s="56">
        <f>+VLOOKUP(C553,'Anexo_GL '!$B$9:$O$1882,8,0)</f>
        <v>21.431976067848691</v>
      </c>
      <c r="M553" s="54"/>
      <c r="N553" s="56" t="str">
        <f>+VLOOKUP(C553,'Anexo_GL '!$B$9:$O$1882,9,0)</f>
        <v>Si Cumple</v>
      </c>
      <c r="O553" s="54"/>
      <c r="P553" s="54">
        <f>+VLOOKUP(C553,'Anexo_GL '!$B$9:$O$1882,11,0)</f>
        <v>707.79805999999996</v>
      </c>
      <c r="Q553" s="54">
        <f>+VLOOKUP(C553,'Anexo_GL '!$B$9:$O$1882,12,0)</f>
        <v>584.4583100000001</v>
      </c>
      <c r="R553" s="54">
        <f>+VLOOKUP(C553,'Anexo_GL '!$B$9:$O$1882,13,0)</f>
        <v>123.33974999999988</v>
      </c>
      <c r="S553" s="54" t="str">
        <f>+VLOOKUP(C553,'Anexo_GL '!$B$9:$O$1882,14,0)</f>
        <v>Si Cumple</v>
      </c>
    </row>
    <row r="554" spans="1:19" x14ac:dyDescent="0.25">
      <c r="A554" s="54" t="s">
        <v>4675</v>
      </c>
      <c r="B554" s="54">
        <v>527</v>
      </c>
      <c r="C554" s="55" t="s">
        <v>1521</v>
      </c>
      <c r="D554" s="55" t="s">
        <v>18</v>
      </c>
      <c r="E554" s="55" t="s">
        <v>1522</v>
      </c>
      <c r="F554" s="54">
        <f>+VLOOKUP(C554,'Anexo_GL '!$B$9:$O$1882,4,0)</f>
        <v>1013.7187899999999</v>
      </c>
      <c r="G554" s="54"/>
      <c r="H554" s="54">
        <f>+VLOOKUP(C554,'Anexo_GL '!$B$9:$O$1882,5,0)</f>
        <v>9446.8318174999986</v>
      </c>
      <c r="I554" s="54">
        <f>+VLOOKUP(C554,'Anexo_GL '!$B$9:$O$1882,6,0)</f>
        <v>10912.064879999998</v>
      </c>
      <c r="J554" s="54">
        <f>+VLOOKUP(C554,'Anexo_GL '!$B$9:$O$1882,7,0)</f>
        <v>0</v>
      </c>
      <c r="K554" s="54"/>
      <c r="L554" s="56">
        <f>+VLOOKUP(C554,'Anexo_GL '!$B$9:$O$1882,8,0)</f>
        <v>9.2898896876793486</v>
      </c>
      <c r="M554" s="54"/>
      <c r="N554" s="56" t="str">
        <f>+VLOOKUP(C554,'Anexo_GL '!$B$9:$O$1882,9,0)</f>
        <v>Si Cumple</v>
      </c>
      <c r="O554" s="54"/>
      <c r="P554" s="54">
        <f>+VLOOKUP(C554,'Anexo_GL '!$B$9:$O$1882,11,0)</f>
        <v>5861.1863499999999</v>
      </c>
      <c r="Q554" s="54">
        <f>+VLOOKUP(C554,'Anexo_GL '!$B$9:$O$1882,12,0)</f>
        <v>1964.2546700000003</v>
      </c>
      <c r="R554" s="54">
        <f>+VLOOKUP(C554,'Anexo_GL '!$B$9:$O$1882,13,0)</f>
        <v>3896.9316799999997</v>
      </c>
      <c r="S554" s="54" t="str">
        <f>+VLOOKUP(C554,'Anexo_GL '!$B$9:$O$1882,14,0)</f>
        <v>Si Cumple</v>
      </c>
    </row>
    <row r="555" spans="1:19" x14ac:dyDescent="0.25">
      <c r="A555" s="54" t="s">
        <v>4676</v>
      </c>
      <c r="B555" s="54">
        <v>528</v>
      </c>
      <c r="C555" s="55" t="s">
        <v>1523</v>
      </c>
      <c r="D555" s="55" t="s">
        <v>18</v>
      </c>
      <c r="E555" s="55" t="s">
        <v>1524</v>
      </c>
      <c r="F555" s="54">
        <f>+VLOOKUP(C555,'Anexo_GL '!$B$9:$O$1882,4,0)</f>
        <v>419.99723</v>
      </c>
      <c r="G555" s="54"/>
      <c r="H555" s="54">
        <f>+VLOOKUP(C555,'Anexo_GL '!$B$9:$O$1882,5,0)</f>
        <v>1260.5053399999999</v>
      </c>
      <c r="I555" s="54">
        <f>+VLOOKUP(C555,'Anexo_GL '!$B$9:$O$1882,6,0)</f>
        <v>521.63490999999999</v>
      </c>
      <c r="J555" s="54">
        <f>+VLOOKUP(C555,'Anexo_GL '!$B$9:$O$1882,7,0)</f>
        <v>0</v>
      </c>
      <c r="K555" s="54"/>
      <c r="L555" s="56">
        <f>+VLOOKUP(C555,'Anexo_GL '!$B$9:$O$1882,8,0)</f>
        <v>33.31975015671096</v>
      </c>
      <c r="M555" s="54"/>
      <c r="N555" s="56" t="str">
        <f>+VLOOKUP(C555,'Anexo_GL '!$B$9:$O$1882,9,0)</f>
        <v>Si Cumple</v>
      </c>
      <c r="O555" s="54"/>
      <c r="P555" s="54">
        <f>+VLOOKUP(C555,'Anexo_GL '!$B$9:$O$1882,11,0)</f>
        <v>574.4788299999999</v>
      </c>
      <c r="Q555" s="54">
        <f>+VLOOKUP(C555,'Anexo_GL '!$B$9:$O$1882,12,0)</f>
        <v>600.34597999999994</v>
      </c>
      <c r="R555" s="54">
        <f>+VLOOKUP(C555,'Anexo_GL '!$B$9:$O$1882,13,0)</f>
        <v>-25.867150000000024</v>
      </c>
      <c r="S555" s="54" t="str">
        <f>+VLOOKUP(C555,'Anexo_GL '!$B$9:$O$1882,14,0)</f>
        <v>No Cumple</v>
      </c>
    </row>
    <row r="556" spans="1:19" x14ac:dyDescent="0.25">
      <c r="A556" s="54" t="s">
        <v>4677</v>
      </c>
      <c r="B556" s="54">
        <v>529</v>
      </c>
      <c r="C556" s="55" t="s">
        <v>1525</v>
      </c>
      <c r="D556" s="55" t="s">
        <v>18</v>
      </c>
      <c r="E556" s="55" t="s">
        <v>1526</v>
      </c>
      <c r="F556" s="54">
        <f>+VLOOKUP(C556,'Anexo_GL '!$B$9:$O$1882,4,0)</f>
        <v>123.46692</v>
      </c>
      <c r="G556" s="54"/>
      <c r="H556" s="54">
        <f>+VLOOKUP(C556,'Anexo_GL '!$B$9:$O$1882,5,0)</f>
        <v>1381.5363374999999</v>
      </c>
      <c r="I556" s="54">
        <f>+VLOOKUP(C556,'Anexo_GL '!$B$9:$O$1882,6,0)</f>
        <v>603.85739999999998</v>
      </c>
      <c r="J556" s="54">
        <f>+VLOOKUP(C556,'Anexo_GL '!$B$9:$O$1882,7,0)</f>
        <v>0</v>
      </c>
      <c r="K556" s="54"/>
      <c r="L556" s="56">
        <f>+VLOOKUP(C556,'Anexo_GL '!$B$9:$O$1882,8,0)</f>
        <v>8.936928884796707</v>
      </c>
      <c r="M556" s="54"/>
      <c r="N556" s="56" t="str">
        <f>+VLOOKUP(C556,'Anexo_GL '!$B$9:$O$1882,9,0)</f>
        <v>Si Cumple</v>
      </c>
      <c r="O556" s="54"/>
      <c r="P556" s="54">
        <f>+VLOOKUP(C556,'Anexo_GL '!$B$9:$O$1882,11,0)</f>
        <v>594.23694999999998</v>
      </c>
      <c r="Q556" s="54">
        <f>+VLOOKUP(C556,'Anexo_GL '!$B$9:$O$1882,12,0)</f>
        <v>556.20920000000012</v>
      </c>
      <c r="R556" s="54">
        <f>+VLOOKUP(C556,'Anexo_GL '!$B$9:$O$1882,13,0)</f>
        <v>38.027749999999884</v>
      </c>
      <c r="S556" s="54" t="str">
        <f>+VLOOKUP(C556,'Anexo_GL '!$B$9:$O$1882,14,0)</f>
        <v>Si Cumple</v>
      </c>
    </row>
    <row r="557" spans="1:19" x14ac:dyDescent="0.25">
      <c r="A557" s="54" t="s">
        <v>4678</v>
      </c>
      <c r="B557" s="54">
        <v>530</v>
      </c>
      <c r="C557" s="55" t="s">
        <v>1527</v>
      </c>
      <c r="D557" s="55" t="s">
        <v>18</v>
      </c>
      <c r="E557" s="55" t="s">
        <v>1528</v>
      </c>
      <c r="F557" s="54">
        <f>+VLOOKUP(C557,'Anexo_GL '!$B$9:$O$1882,4,0)</f>
        <v>158.39556999999996</v>
      </c>
      <c r="G557" s="54"/>
      <c r="H557" s="54">
        <f>+VLOOKUP(C557,'Anexo_GL '!$B$9:$O$1882,5,0)</f>
        <v>1426.5766325000002</v>
      </c>
      <c r="I557" s="54">
        <f>+VLOOKUP(C557,'Anexo_GL '!$B$9:$O$1882,6,0)</f>
        <v>663.99077</v>
      </c>
      <c r="J557" s="54">
        <f>+VLOOKUP(C557,'Anexo_GL '!$B$9:$O$1882,7,0)</f>
        <v>0</v>
      </c>
      <c r="K557" s="54"/>
      <c r="L557" s="56">
        <f>+VLOOKUP(C557,'Anexo_GL '!$B$9:$O$1882,8,0)</f>
        <v>11.103193925335795</v>
      </c>
      <c r="M557" s="54"/>
      <c r="N557" s="56" t="str">
        <f>+VLOOKUP(C557,'Anexo_GL '!$B$9:$O$1882,9,0)</f>
        <v>Si Cumple</v>
      </c>
      <c r="O557" s="54"/>
      <c r="P557" s="54">
        <f>+VLOOKUP(C557,'Anexo_GL '!$B$9:$O$1882,11,0)</f>
        <v>1072.8683899999999</v>
      </c>
      <c r="Q557" s="54">
        <f>+VLOOKUP(C557,'Anexo_GL '!$B$9:$O$1882,12,0)</f>
        <v>884.80687</v>
      </c>
      <c r="R557" s="54">
        <f>+VLOOKUP(C557,'Anexo_GL '!$B$9:$O$1882,13,0)</f>
        <v>188.06151999999992</v>
      </c>
      <c r="S557" s="54" t="str">
        <f>+VLOOKUP(C557,'Anexo_GL '!$B$9:$O$1882,14,0)</f>
        <v>Si Cumple</v>
      </c>
    </row>
    <row r="558" spans="1:19" x14ac:dyDescent="0.25">
      <c r="A558" s="54" t="s">
        <v>4679</v>
      </c>
      <c r="B558" s="54">
        <v>531</v>
      </c>
      <c r="C558" s="55" t="s">
        <v>1529</v>
      </c>
      <c r="D558" s="55" t="s">
        <v>18</v>
      </c>
      <c r="E558" s="55" t="s">
        <v>1530</v>
      </c>
      <c r="F558" s="54">
        <f>+VLOOKUP(C558,'Anexo_GL '!$B$9:$O$1882,4,0)</f>
        <v>195.36120000000003</v>
      </c>
      <c r="G558" s="54"/>
      <c r="H558" s="54">
        <f>+VLOOKUP(C558,'Anexo_GL '!$B$9:$O$1882,5,0)</f>
        <v>1472.7461649999998</v>
      </c>
      <c r="I558" s="54">
        <f>+VLOOKUP(C558,'Anexo_GL '!$B$9:$O$1882,6,0)</f>
        <v>519.97770000000003</v>
      </c>
      <c r="J558" s="54">
        <f>+VLOOKUP(C558,'Anexo_GL '!$B$9:$O$1882,7,0)</f>
        <v>0</v>
      </c>
      <c r="K558" s="54"/>
      <c r="L558" s="56">
        <f>+VLOOKUP(C558,'Anexo_GL '!$B$9:$O$1882,8,0)</f>
        <v>13.26509650086239</v>
      </c>
      <c r="M558" s="54"/>
      <c r="N558" s="56" t="str">
        <f>+VLOOKUP(C558,'Anexo_GL '!$B$9:$O$1882,9,0)</f>
        <v>Si Cumple</v>
      </c>
      <c r="O558" s="54"/>
      <c r="P558" s="54">
        <f>+VLOOKUP(C558,'Anexo_GL '!$B$9:$O$1882,11,0)</f>
        <v>877.18518000000006</v>
      </c>
      <c r="Q558" s="54">
        <f>+VLOOKUP(C558,'Anexo_GL '!$B$9:$O$1882,12,0)</f>
        <v>695.09723999999994</v>
      </c>
      <c r="R558" s="54">
        <f>+VLOOKUP(C558,'Anexo_GL '!$B$9:$O$1882,13,0)</f>
        <v>182.08794000000006</v>
      </c>
      <c r="S558" s="54" t="str">
        <f>+VLOOKUP(C558,'Anexo_GL '!$B$9:$O$1882,14,0)</f>
        <v>Si Cumple</v>
      </c>
    </row>
    <row r="559" spans="1:19" x14ac:dyDescent="0.25">
      <c r="A559" s="54" t="s">
        <v>4680</v>
      </c>
      <c r="B559" s="54">
        <v>532</v>
      </c>
      <c r="C559" s="55" t="s">
        <v>1531</v>
      </c>
      <c r="D559" s="55" t="s">
        <v>18</v>
      </c>
      <c r="E559" s="55" t="s">
        <v>1532</v>
      </c>
      <c r="F559" s="54">
        <f>+VLOOKUP(C559,'Anexo_GL '!$B$9:$O$1882,4,0)</f>
        <v>992.24218999999994</v>
      </c>
      <c r="G559" s="54"/>
      <c r="H559" s="54">
        <f>+VLOOKUP(C559,'Anexo_GL '!$B$9:$O$1882,5,0)</f>
        <v>6042.0396650000002</v>
      </c>
      <c r="I559" s="54">
        <f>+VLOOKUP(C559,'Anexo_GL '!$B$9:$O$1882,6,0)</f>
        <v>1080.5832200000002</v>
      </c>
      <c r="J559" s="54">
        <f>+VLOOKUP(C559,'Anexo_GL '!$B$9:$O$1882,7,0)</f>
        <v>0</v>
      </c>
      <c r="K559" s="54"/>
      <c r="L559" s="56">
        <f>+VLOOKUP(C559,'Anexo_GL '!$B$9:$O$1882,8,0)</f>
        <v>16.42230513228516</v>
      </c>
      <c r="M559" s="54"/>
      <c r="N559" s="56" t="str">
        <f>+VLOOKUP(C559,'Anexo_GL '!$B$9:$O$1882,9,0)</f>
        <v>Si Cumple</v>
      </c>
      <c r="O559" s="54"/>
      <c r="P559" s="54">
        <f>+VLOOKUP(C559,'Anexo_GL '!$B$9:$O$1882,11,0)</f>
        <v>2069.2434499999999</v>
      </c>
      <c r="Q559" s="54">
        <f>+VLOOKUP(C559,'Anexo_GL '!$B$9:$O$1882,12,0)</f>
        <v>2346.4795399999998</v>
      </c>
      <c r="R559" s="54">
        <f>+VLOOKUP(C559,'Anexo_GL '!$B$9:$O$1882,13,0)</f>
        <v>-277.2360900000001</v>
      </c>
      <c r="S559" s="54" t="str">
        <f>+VLOOKUP(C559,'Anexo_GL '!$B$9:$O$1882,14,0)</f>
        <v>No Cumple</v>
      </c>
    </row>
    <row r="560" spans="1:19" x14ac:dyDescent="0.25">
      <c r="A560" s="54" t="s">
        <v>4681</v>
      </c>
      <c r="B560" s="54">
        <v>533</v>
      </c>
      <c r="C560" s="55" t="s">
        <v>1533</v>
      </c>
      <c r="D560" s="55" t="s">
        <v>18</v>
      </c>
      <c r="E560" s="55" t="s">
        <v>1534</v>
      </c>
      <c r="F560" s="54">
        <f>+VLOOKUP(C560,'Anexo_GL '!$B$9:$O$1882,4,0)</f>
        <v>58.784370000000003</v>
      </c>
      <c r="G560" s="54"/>
      <c r="H560" s="54">
        <f>+VLOOKUP(C560,'Anexo_GL '!$B$9:$O$1882,5,0)</f>
        <v>1206.70171</v>
      </c>
      <c r="I560" s="54">
        <f>+VLOOKUP(C560,'Anexo_GL '!$B$9:$O$1882,6,0)</f>
        <v>51.297229999999999</v>
      </c>
      <c r="J560" s="54">
        <f>+VLOOKUP(C560,'Anexo_GL '!$B$9:$O$1882,7,0)</f>
        <v>0</v>
      </c>
      <c r="K560" s="54"/>
      <c r="L560" s="56">
        <f>+VLOOKUP(C560,'Anexo_GL '!$B$9:$O$1882,8,0)</f>
        <v>4.8714913978202619</v>
      </c>
      <c r="M560" s="54"/>
      <c r="N560" s="56" t="str">
        <f>+VLOOKUP(C560,'Anexo_GL '!$B$9:$O$1882,9,0)</f>
        <v>Si Cumple</v>
      </c>
      <c r="O560" s="54"/>
      <c r="P560" s="54">
        <f>+VLOOKUP(C560,'Anexo_GL '!$B$9:$O$1882,11,0)</f>
        <v>734.16147000000001</v>
      </c>
      <c r="Q560" s="54">
        <f>+VLOOKUP(C560,'Anexo_GL '!$B$9:$O$1882,12,0)</f>
        <v>670.54422</v>
      </c>
      <c r="R560" s="54">
        <f>+VLOOKUP(C560,'Anexo_GL '!$B$9:$O$1882,13,0)</f>
        <v>63.617249999999999</v>
      </c>
      <c r="S560" s="54" t="str">
        <f>+VLOOKUP(C560,'Anexo_GL '!$B$9:$O$1882,14,0)</f>
        <v>Si Cumple</v>
      </c>
    </row>
    <row r="561" spans="1:19" x14ac:dyDescent="0.25">
      <c r="A561" s="54" t="s">
        <v>4682</v>
      </c>
      <c r="B561" s="54">
        <v>534</v>
      </c>
      <c r="C561" s="55" t="s">
        <v>1535</v>
      </c>
      <c r="D561" s="55" t="s">
        <v>18</v>
      </c>
      <c r="E561" s="55" t="s">
        <v>1536</v>
      </c>
      <c r="F561" s="54">
        <f>+VLOOKUP(C561,'Anexo_GL '!$B$9:$O$1882,4,0)</f>
        <v>61.461750000000002</v>
      </c>
      <c r="G561" s="54"/>
      <c r="H561" s="54">
        <f>+VLOOKUP(C561,'Anexo_GL '!$B$9:$O$1882,5,0)</f>
        <v>1182.0155824999997</v>
      </c>
      <c r="I561" s="54">
        <f>+VLOOKUP(C561,'Anexo_GL '!$B$9:$O$1882,6,0)</f>
        <v>32.04665</v>
      </c>
      <c r="J561" s="54">
        <f>+VLOOKUP(C561,'Anexo_GL '!$B$9:$O$1882,7,0)</f>
        <v>0</v>
      </c>
      <c r="K561" s="54"/>
      <c r="L561" s="56">
        <f>+VLOOKUP(C561,'Anexo_GL '!$B$9:$O$1882,8,0)</f>
        <v>5.1997410956297614</v>
      </c>
      <c r="M561" s="54"/>
      <c r="N561" s="56" t="str">
        <f>+VLOOKUP(C561,'Anexo_GL '!$B$9:$O$1882,9,0)</f>
        <v>Si Cumple</v>
      </c>
      <c r="O561" s="54"/>
      <c r="P561" s="54">
        <f>+VLOOKUP(C561,'Anexo_GL '!$B$9:$O$1882,11,0)</f>
        <v>996.61955999999998</v>
      </c>
      <c r="Q561" s="54">
        <f>+VLOOKUP(C561,'Anexo_GL '!$B$9:$O$1882,12,0)</f>
        <v>916.07276000000002</v>
      </c>
      <c r="R561" s="54">
        <f>+VLOOKUP(C561,'Anexo_GL '!$B$9:$O$1882,13,0)</f>
        <v>80.546799999999934</v>
      </c>
      <c r="S561" s="54" t="str">
        <f>+VLOOKUP(C561,'Anexo_GL '!$B$9:$O$1882,14,0)</f>
        <v>Si Cumple</v>
      </c>
    </row>
    <row r="562" spans="1:19" x14ac:dyDescent="0.25">
      <c r="A562" s="54" t="s">
        <v>4683</v>
      </c>
      <c r="B562" s="54">
        <v>535</v>
      </c>
      <c r="C562" s="55" t="s">
        <v>1537</v>
      </c>
      <c r="D562" s="55" t="s">
        <v>18</v>
      </c>
      <c r="E562" s="55" t="s">
        <v>1538</v>
      </c>
      <c r="F562" s="54">
        <f>+VLOOKUP(C562,'Anexo_GL '!$B$9:$O$1882,4,0)</f>
        <v>104.52311999999999</v>
      </c>
      <c r="G562" s="54"/>
      <c r="H562" s="54">
        <f>+VLOOKUP(C562,'Anexo_GL '!$B$9:$O$1882,5,0)</f>
        <v>1101.1070525000002</v>
      </c>
      <c r="I562" s="54">
        <f>+VLOOKUP(C562,'Anexo_GL '!$B$9:$O$1882,6,0)</f>
        <v>44.390979999999999</v>
      </c>
      <c r="J562" s="54">
        <f>+VLOOKUP(C562,'Anexo_GL '!$B$9:$O$1882,7,0)</f>
        <v>0</v>
      </c>
      <c r="K562" s="54"/>
      <c r="L562" s="56">
        <f>+VLOOKUP(C562,'Anexo_GL '!$B$9:$O$1882,8,0)</f>
        <v>9.4925484095925334</v>
      </c>
      <c r="M562" s="54"/>
      <c r="N562" s="56" t="str">
        <f>+VLOOKUP(C562,'Anexo_GL '!$B$9:$O$1882,9,0)</f>
        <v>Si Cumple</v>
      </c>
      <c r="O562" s="54"/>
      <c r="P562" s="54">
        <f>+VLOOKUP(C562,'Anexo_GL '!$B$9:$O$1882,11,0)</f>
        <v>512.65040999999997</v>
      </c>
      <c r="Q562" s="54">
        <f>+VLOOKUP(C562,'Anexo_GL '!$B$9:$O$1882,12,0)</f>
        <v>671.95944999999995</v>
      </c>
      <c r="R562" s="54">
        <f>+VLOOKUP(C562,'Anexo_GL '!$B$9:$O$1882,13,0)</f>
        <v>-159.30903999999998</v>
      </c>
      <c r="S562" s="54" t="str">
        <f>+VLOOKUP(C562,'Anexo_GL '!$B$9:$O$1882,14,0)</f>
        <v>No Cumple</v>
      </c>
    </row>
    <row r="563" spans="1:19" x14ac:dyDescent="0.25">
      <c r="A563" s="54" t="s">
        <v>4684</v>
      </c>
      <c r="B563" s="54">
        <v>536</v>
      </c>
      <c r="C563" s="55" t="s">
        <v>1539</v>
      </c>
      <c r="D563" s="55" t="s">
        <v>18</v>
      </c>
      <c r="E563" s="55" t="s">
        <v>1540</v>
      </c>
      <c r="F563" s="54">
        <f>+VLOOKUP(C563,'Anexo_GL '!$B$9:$O$1882,4,0)</f>
        <v>14.867000000000001</v>
      </c>
      <c r="G563" s="54"/>
      <c r="H563" s="54">
        <f>+VLOOKUP(C563,'Anexo_GL '!$B$9:$O$1882,5,0)</f>
        <v>1011.8770925</v>
      </c>
      <c r="I563" s="54">
        <f>+VLOOKUP(C563,'Anexo_GL '!$B$9:$O$1882,6,0)</f>
        <v>59.598519999999994</v>
      </c>
      <c r="J563" s="54">
        <f>+VLOOKUP(C563,'Anexo_GL '!$B$9:$O$1882,7,0)</f>
        <v>0</v>
      </c>
      <c r="K563" s="54"/>
      <c r="L563" s="56">
        <f>+VLOOKUP(C563,'Anexo_GL '!$B$9:$O$1882,8,0)</f>
        <v>1.469249586752553</v>
      </c>
      <c r="M563" s="54"/>
      <c r="N563" s="56" t="str">
        <f>+VLOOKUP(C563,'Anexo_GL '!$B$9:$O$1882,9,0)</f>
        <v>Si Cumple</v>
      </c>
      <c r="O563" s="54"/>
      <c r="P563" s="54">
        <f>+VLOOKUP(C563,'Anexo_GL '!$B$9:$O$1882,11,0)</f>
        <v>611.12404000000004</v>
      </c>
      <c r="Q563" s="54">
        <f>+VLOOKUP(C563,'Anexo_GL '!$B$9:$O$1882,12,0)</f>
        <v>384.71494999999993</v>
      </c>
      <c r="R563" s="54">
        <f>+VLOOKUP(C563,'Anexo_GL '!$B$9:$O$1882,13,0)</f>
        <v>226.40909000000008</v>
      </c>
      <c r="S563" s="54" t="str">
        <f>+VLOOKUP(C563,'Anexo_GL '!$B$9:$O$1882,14,0)</f>
        <v>Si Cumple</v>
      </c>
    </row>
    <row r="564" spans="1:19" x14ac:dyDescent="0.25">
      <c r="A564" s="54" t="s">
        <v>4685</v>
      </c>
      <c r="B564" s="54">
        <v>537</v>
      </c>
      <c r="C564" s="55" t="s">
        <v>1541</v>
      </c>
      <c r="D564" s="55" t="s">
        <v>18</v>
      </c>
      <c r="E564" s="55" t="s">
        <v>1542</v>
      </c>
      <c r="F564" s="54">
        <f>+VLOOKUP(C564,'Anexo_GL '!$B$9:$O$1882,4,0)</f>
        <v>695.15373999999997</v>
      </c>
      <c r="G564" s="54"/>
      <c r="H564" s="54">
        <f>+VLOOKUP(C564,'Anexo_GL '!$B$9:$O$1882,5,0)</f>
        <v>1597.9565550000002</v>
      </c>
      <c r="I564" s="54">
        <f>+VLOOKUP(C564,'Anexo_GL '!$B$9:$O$1882,6,0)</f>
        <v>278.02298999999999</v>
      </c>
      <c r="J564" s="54">
        <f>+VLOOKUP(C564,'Anexo_GL '!$B$9:$O$1882,7,0)</f>
        <v>0</v>
      </c>
      <c r="K564" s="54"/>
      <c r="L564" s="56">
        <f>+VLOOKUP(C564,'Anexo_GL '!$B$9:$O$1882,8,0)</f>
        <v>43.502668318789176</v>
      </c>
      <c r="M564" s="54"/>
      <c r="N564" s="56" t="str">
        <f>+VLOOKUP(C564,'Anexo_GL '!$B$9:$O$1882,9,0)</f>
        <v>Si Cumple</v>
      </c>
      <c r="O564" s="54"/>
      <c r="P564" s="54">
        <f>+VLOOKUP(C564,'Anexo_GL '!$B$9:$O$1882,11,0)</f>
        <v>1028.96513</v>
      </c>
      <c r="Q564" s="54">
        <f>+VLOOKUP(C564,'Anexo_GL '!$B$9:$O$1882,12,0)</f>
        <v>722.5865</v>
      </c>
      <c r="R564" s="54">
        <f>+VLOOKUP(C564,'Anexo_GL '!$B$9:$O$1882,13,0)</f>
        <v>306.37862999999999</v>
      </c>
      <c r="S564" s="54" t="str">
        <f>+VLOOKUP(C564,'Anexo_GL '!$B$9:$O$1882,14,0)</f>
        <v>Si Cumple</v>
      </c>
    </row>
    <row r="565" spans="1:19" x14ac:dyDescent="0.25">
      <c r="A565" s="54" t="s">
        <v>4686</v>
      </c>
      <c r="B565" s="54">
        <v>538</v>
      </c>
      <c r="C565" s="55" t="s">
        <v>1543</v>
      </c>
      <c r="D565" s="55" t="s">
        <v>18</v>
      </c>
      <c r="E565" s="55" t="s">
        <v>1544</v>
      </c>
      <c r="F565" s="54">
        <f>+VLOOKUP(C565,'Anexo_GL '!$B$9:$O$1882,4,0)</f>
        <v>140.32037</v>
      </c>
      <c r="G565" s="54"/>
      <c r="H565" s="54">
        <f>+VLOOKUP(C565,'Anexo_GL '!$B$9:$O$1882,5,0)</f>
        <v>1081.409165</v>
      </c>
      <c r="I565" s="54">
        <f>+VLOOKUP(C565,'Anexo_GL '!$B$9:$O$1882,6,0)</f>
        <v>75.60933</v>
      </c>
      <c r="J565" s="54">
        <f>+VLOOKUP(C565,'Anexo_GL '!$B$9:$O$1882,7,0)</f>
        <v>0</v>
      </c>
      <c r="K565" s="54"/>
      <c r="L565" s="56">
        <f>+VLOOKUP(C565,'Anexo_GL '!$B$9:$O$1882,8,0)</f>
        <v>12.975696391476394</v>
      </c>
      <c r="M565" s="54"/>
      <c r="N565" s="56" t="str">
        <f>+VLOOKUP(C565,'Anexo_GL '!$B$9:$O$1882,9,0)</f>
        <v>Si Cumple</v>
      </c>
      <c r="O565" s="54"/>
      <c r="P565" s="54">
        <f>+VLOOKUP(C565,'Anexo_GL '!$B$9:$O$1882,11,0)</f>
        <v>763.44011</v>
      </c>
      <c r="Q565" s="54">
        <f>+VLOOKUP(C565,'Anexo_GL '!$B$9:$O$1882,12,0)</f>
        <v>746.58961999999985</v>
      </c>
      <c r="R565" s="54">
        <f>+VLOOKUP(C565,'Anexo_GL '!$B$9:$O$1882,13,0)</f>
        <v>16.850490000000107</v>
      </c>
      <c r="S565" s="54" t="str">
        <f>+VLOOKUP(C565,'Anexo_GL '!$B$9:$O$1882,14,0)</f>
        <v>Si Cumple</v>
      </c>
    </row>
    <row r="566" spans="1:19" x14ac:dyDescent="0.25">
      <c r="A566" s="54" t="s">
        <v>4687</v>
      </c>
      <c r="B566" s="54">
        <v>539</v>
      </c>
      <c r="C566" s="55" t="s">
        <v>1545</v>
      </c>
      <c r="D566" s="55" t="s">
        <v>18</v>
      </c>
      <c r="E566" s="55" t="s">
        <v>1546</v>
      </c>
      <c r="F566" s="54">
        <f>+VLOOKUP(C566,'Anexo_GL '!$B$9:$O$1882,4,0)</f>
        <v>210.90687</v>
      </c>
      <c r="G566" s="54"/>
      <c r="H566" s="54">
        <f>+VLOOKUP(C566,'Anexo_GL '!$B$9:$O$1882,5,0)</f>
        <v>1310.9446699999999</v>
      </c>
      <c r="I566" s="54">
        <f>+VLOOKUP(C566,'Anexo_GL '!$B$9:$O$1882,6,0)</f>
        <v>208.25776000000002</v>
      </c>
      <c r="J566" s="54">
        <f>+VLOOKUP(C566,'Anexo_GL '!$B$9:$O$1882,7,0)</f>
        <v>0</v>
      </c>
      <c r="K566" s="54"/>
      <c r="L566" s="56">
        <f>+VLOOKUP(C566,'Anexo_GL '!$B$9:$O$1882,8,0)</f>
        <v>16.088159540707387</v>
      </c>
      <c r="M566" s="54"/>
      <c r="N566" s="56" t="str">
        <f>+VLOOKUP(C566,'Anexo_GL '!$B$9:$O$1882,9,0)</f>
        <v>Si Cumple</v>
      </c>
      <c r="O566" s="54"/>
      <c r="P566" s="54">
        <f>+VLOOKUP(C566,'Anexo_GL '!$B$9:$O$1882,11,0)</f>
        <v>614.73811000000012</v>
      </c>
      <c r="Q566" s="54">
        <f>+VLOOKUP(C566,'Anexo_GL '!$B$9:$O$1882,12,0)</f>
        <v>473.67391000000003</v>
      </c>
      <c r="R566" s="54">
        <f>+VLOOKUP(C566,'Anexo_GL '!$B$9:$O$1882,13,0)</f>
        <v>141.06420000000006</v>
      </c>
      <c r="S566" s="54" t="str">
        <f>+VLOOKUP(C566,'Anexo_GL '!$B$9:$O$1882,14,0)</f>
        <v>Si Cumple</v>
      </c>
    </row>
    <row r="567" spans="1:19" x14ac:dyDescent="0.25">
      <c r="A567" s="54" t="s">
        <v>4688</v>
      </c>
      <c r="B567" s="54">
        <v>540</v>
      </c>
      <c r="C567" s="55" t="s">
        <v>1547</v>
      </c>
      <c r="D567" s="55" t="s">
        <v>18</v>
      </c>
      <c r="E567" s="55" t="s">
        <v>1548</v>
      </c>
      <c r="F567" s="54">
        <f>+VLOOKUP(C567,'Anexo_GL '!$B$9:$O$1882,4,0)</f>
        <v>368.52633999999995</v>
      </c>
      <c r="G567" s="54"/>
      <c r="H567" s="54">
        <f>+VLOOKUP(C567,'Anexo_GL '!$B$9:$O$1882,5,0)</f>
        <v>2559.2612274999997</v>
      </c>
      <c r="I567" s="54">
        <f>+VLOOKUP(C567,'Anexo_GL '!$B$9:$O$1882,6,0)</f>
        <v>172.85397</v>
      </c>
      <c r="J567" s="54">
        <f>+VLOOKUP(C567,'Anexo_GL '!$B$9:$O$1882,7,0)</f>
        <v>0</v>
      </c>
      <c r="K567" s="54"/>
      <c r="L567" s="56">
        <f>+VLOOKUP(C567,'Anexo_GL '!$B$9:$O$1882,8,0)</f>
        <v>14.399715669509552</v>
      </c>
      <c r="M567" s="54"/>
      <c r="N567" s="56" t="str">
        <f>+VLOOKUP(C567,'Anexo_GL '!$B$9:$O$1882,9,0)</f>
        <v>Si Cumple</v>
      </c>
      <c r="O567" s="54"/>
      <c r="P567" s="54">
        <f>+VLOOKUP(C567,'Anexo_GL '!$B$9:$O$1882,11,0)</f>
        <v>1115.36212</v>
      </c>
      <c r="Q567" s="54">
        <f>+VLOOKUP(C567,'Anexo_GL '!$B$9:$O$1882,12,0)</f>
        <v>898.1180599999999</v>
      </c>
      <c r="R567" s="54">
        <f>+VLOOKUP(C567,'Anexo_GL '!$B$9:$O$1882,13,0)</f>
        <v>217.24406000000016</v>
      </c>
      <c r="S567" s="54" t="str">
        <f>+VLOOKUP(C567,'Anexo_GL '!$B$9:$O$1882,14,0)</f>
        <v>Si Cumple</v>
      </c>
    </row>
    <row r="568" spans="1:19" x14ac:dyDescent="0.25">
      <c r="A568" s="54" t="s">
        <v>4689</v>
      </c>
      <c r="B568" s="54">
        <v>541</v>
      </c>
      <c r="C568" s="55" t="s">
        <v>1549</v>
      </c>
      <c r="D568" s="55" t="s">
        <v>18</v>
      </c>
      <c r="E568" s="55" t="s">
        <v>1550</v>
      </c>
      <c r="F568" s="54">
        <f>+VLOOKUP(C568,'Anexo_GL '!$B$9:$O$1882,4,0)</f>
        <v>1163.6558400000001</v>
      </c>
      <c r="G568" s="54"/>
      <c r="H568" s="54">
        <f>+VLOOKUP(C568,'Anexo_GL '!$B$9:$O$1882,5,0)</f>
        <v>1360.9425125</v>
      </c>
      <c r="I568" s="54">
        <f>+VLOOKUP(C568,'Anexo_GL '!$B$9:$O$1882,6,0)</f>
        <v>72.102059999999994</v>
      </c>
      <c r="J568" s="54">
        <f>+VLOOKUP(C568,'Anexo_GL '!$B$9:$O$1882,7,0)</f>
        <v>0</v>
      </c>
      <c r="K568" s="54"/>
      <c r="L568" s="56">
        <f>+VLOOKUP(C568,'Anexo_GL '!$B$9:$O$1882,8,0)</f>
        <v>85.503673322865666</v>
      </c>
      <c r="M568" s="54"/>
      <c r="N568" s="56" t="str">
        <f>+VLOOKUP(C568,'Anexo_GL '!$B$9:$O$1882,9,0)</f>
        <v>Si Cumple</v>
      </c>
      <c r="O568" s="54"/>
      <c r="P568" s="54">
        <f>+VLOOKUP(C568,'Anexo_GL '!$B$9:$O$1882,11,0)</f>
        <v>721.83398999999997</v>
      </c>
      <c r="Q568" s="54">
        <f>+VLOOKUP(C568,'Anexo_GL '!$B$9:$O$1882,12,0)</f>
        <v>771.80110000000013</v>
      </c>
      <c r="R568" s="54">
        <f>+VLOOKUP(C568,'Anexo_GL '!$B$9:$O$1882,13,0)</f>
        <v>-49.967110000000105</v>
      </c>
      <c r="S568" s="54" t="str">
        <f>+VLOOKUP(C568,'Anexo_GL '!$B$9:$O$1882,14,0)</f>
        <v>No Cumple</v>
      </c>
    </row>
    <row r="569" spans="1:19" x14ac:dyDescent="0.25">
      <c r="A569" s="54" t="s">
        <v>4690</v>
      </c>
      <c r="B569" s="54">
        <v>542</v>
      </c>
      <c r="C569" s="55" t="s">
        <v>1551</v>
      </c>
      <c r="D569" s="55" t="s">
        <v>18</v>
      </c>
      <c r="E569" s="55" t="s">
        <v>1552</v>
      </c>
      <c r="F569" s="54">
        <f>+VLOOKUP(C569,'Anexo_GL '!$B$9:$O$1882,4,0)</f>
        <v>49.904020000000003</v>
      </c>
      <c r="G569" s="54"/>
      <c r="H569" s="54">
        <f>+VLOOKUP(C569,'Anexo_GL '!$B$9:$O$1882,5,0)</f>
        <v>1182.9470799999999</v>
      </c>
      <c r="I569" s="54">
        <f>+VLOOKUP(C569,'Anexo_GL '!$B$9:$O$1882,6,0)</f>
        <v>206.89371</v>
      </c>
      <c r="J569" s="54">
        <f>+VLOOKUP(C569,'Anexo_GL '!$B$9:$O$1882,7,0)</f>
        <v>0</v>
      </c>
      <c r="K569" s="54"/>
      <c r="L569" s="56">
        <f>+VLOOKUP(C569,'Anexo_GL '!$B$9:$O$1882,8,0)</f>
        <v>4.2186181312523301</v>
      </c>
      <c r="M569" s="54"/>
      <c r="N569" s="56" t="str">
        <f>+VLOOKUP(C569,'Anexo_GL '!$B$9:$O$1882,9,0)</f>
        <v>Si Cumple</v>
      </c>
      <c r="O569" s="54"/>
      <c r="P569" s="54">
        <f>+VLOOKUP(C569,'Anexo_GL '!$B$9:$O$1882,11,0)</f>
        <v>723.34752000000003</v>
      </c>
      <c r="Q569" s="54">
        <f>+VLOOKUP(C569,'Anexo_GL '!$B$9:$O$1882,12,0)</f>
        <v>662.52723000000003</v>
      </c>
      <c r="R569" s="54">
        <f>+VLOOKUP(C569,'Anexo_GL '!$B$9:$O$1882,13,0)</f>
        <v>60.820290000000035</v>
      </c>
      <c r="S569" s="54" t="str">
        <f>+VLOOKUP(C569,'Anexo_GL '!$B$9:$O$1882,14,0)</f>
        <v>Si Cumple</v>
      </c>
    </row>
    <row r="570" spans="1:19" x14ac:dyDescent="0.25">
      <c r="A570" s="54" t="s">
        <v>4691</v>
      </c>
      <c r="B570" s="54">
        <v>543</v>
      </c>
      <c r="C570" s="55" t="s">
        <v>1553</v>
      </c>
      <c r="D570" s="55" t="s">
        <v>18</v>
      </c>
      <c r="E570" s="55" t="s">
        <v>1554</v>
      </c>
      <c r="F570" s="54">
        <f>+VLOOKUP(C570,'Anexo_GL '!$B$9:$O$1882,4,0)</f>
        <v>13073.777400000001</v>
      </c>
      <c r="G570" s="54"/>
      <c r="H570" s="54">
        <f>+VLOOKUP(C570,'Anexo_GL '!$B$9:$O$1882,5,0)</f>
        <v>8244.4934625000005</v>
      </c>
      <c r="I570" s="54">
        <f>+VLOOKUP(C570,'Anexo_GL '!$B$9:$O$1882,6,0)</f>
        <v>2993.70957</v>
      </c>
      <c r="J570" s="54">
        <f>+VLOOKUP(C570,'Anexo_GL '!$B$9:$O$1882,7,0)</f>
        <v>0</v>
      </c>
      <c r="K570" s="54"/>
      <c r="L570" s="56">
        <f>+VLOOKUP(C570,'Anexo_GL '!$B$9:$O$1882,8,0)</f>
        <v>158.57587199827316</v>
      </c>
      <c r="M570" s="54"/>
      <c r="N570" s="56" t="str">
        <f>+VLOOKUP(C570,'Anexo_GL '!$B$9:$O$1882,9,0)</f>
        <v>No Cumple</v>
      </c>
      <c r="O570" s="54"/>
      <c r="P570" s="54">
        <f>+VLOOKUP(C570,'Anexo_GL '!$B$9:$O$1882,11,0)</f>
        <v>2865.1046099999999</v>
      </c>
      <c r="Q570" s="54">
        <f>+VLOOKUP(C570,'Anexo_GL '!$B$9:$O$1882,12,0)</f>
        <v>2045.7705800000001</v>
      </c>
      <c r="R570" s="54">
        <f>+VLOOKUP(C570,'Anexo_GL '!$B$9:$O$1882,13,0)</f>
        <v>819.33402999999976</v>
      </c>
      <c r="S570" s="54" t="str">
        <f>+VLOOKUP(C570,'Anexo_GL '!$B$9:$O$1882,14,0)</f>
        <v>Si Cumple</v>
      </c>
    </row>
    <row r="571" spans="1:19" x14ac:dyDescent="0.25">
      <c r="A571" s="54" t="s">
        <v>4692</v>
      </c>
      <c r="B571" s="54">
        <v>544</v>
      </c>
      <c r="C571" s="55" t="s">
        <v>1555</v>
      </c>
      <c r="D571" s="55" t="s">
        <v>18</v>
      </c>
      <c r="E571" s="55" t="s">
        <v>1556</v>
      </c>
      <c r="F571" s="54">
        <f>+VLOOKUP(C571,'Anexo_GL '!$B$9:$O$1882,4,0)</f>
        <v>77.599710000000002</v>
      </c>
      <c r="G571" s="54"/>
      <c r="H571" s="54">
        <f>+VLOOKUP(C571,'Anexo_GL '!$B$9:$O$1882,5,0)</f>
        <v>1688.7971650000002</v>
      </c>
      <c r="I571" s="54">
        <f>+VLOOKUP(C571,'Anexo_GL '!$B$9:$O$1882,6,0)</f>
        <v>1239.0363199999999</v>
      </c>
      <c r="J571" s="54">
        <f>+VLOOKUP(C571,'Anexo_GL '!$B$9:$O$1882,7,0)</f>
        <v>0</v>
      </c>
      <c r="K571" s="54"/>
      <c r="L571" s="56">
        <f>+VLOOKUP(C571,'Anexo_GL '!$B$9:$O$1882,8,0)</f>
        <v>4.5949692247381284</v>
      </c>
      <c r="M571" s="54"/>
      <c r="N571" s="56" t="str">
        <f>+VLOOKUP(C571,'Anexo_GL '!$B$9:$O$1882,9,0)</f>
        <v>Si Cumple</v>
      </c>
      <c r="O571" s="54"/>
      <c r="P571" s="54">
        <f>+VLOOKUP(C571,'Anexo_GL '!$B$9:$O$1882,11,0)</f>
        <v>834.31128999999987</v>
      </c>
      <c r="Q571" s="54">
        <f>+VLOOKUP(C571,'Anexo_GL '!$B$9:$O$1882,12,0)</f>
        <v>646.34540000000004</v>
      </c>
      <c r="R571" s="54">
        <f>+VLOOKUP(C571,'Anexo_GL '!$B$9:$O$1882,13,0)</f>
        <v>187.96588999999989</v>
      </c>
      <c r="S571" s="54" t="str">
        <f>+VLOOKUP(C571,'Anexo_GL '!$B$9:$O$1882,14,0)</f>
        <v>Si Cumple</v>
      </c>
    </row>
    <row r="572" spans="1:19" x14ac:dyDescent="0.25">
      <c r="A572" s="54" t="s">
        <v>4693</v>
      </c>
      <c r="B572" s="54">
        <v>545</v>
      </c>
      <c r="C572" s="55" t="s">
        <v>1557</v>
      </c>
      <c r="D572" s="55" t="s">
        <v>18</v>
      </c>
      <c r="E572" s="55" t="s">
        <v>1558</v>
      </c>
      <c r="F572" s="54">
        <f>+VLOOKUP(C572,'Anexo_GL '!$B$9:$O$1882,4,0)</f>
        <v>105.86454000000001</v>
      </c>
      <c r="G572" s="54"/>
      <c r="H572" s="54">
        <f>+VLOOKUP(C572,'Anexo_GL '!$B$9:$O$1882,5,0)</f>
        <v>1253.3657725</v>
      </c>
      <c r="I572" s="54">
        <f>+VLOOKUP(C572,'Anexo_GL '!$B$9:$O$1882,6,0)</f>
        <v>339.77364</v>
      </c>
      <c r="J572" s="54">
        <f>+VLOOKUP(C572,'Anexo_GL '!$B$9:$O$1882,7,0)</f>
        <v>0</v>
      </c>
      <c r="K572" s="54"/>
      <c r="L572" s="56">
        <f>+VLOOKUP(C572,'Anexo_GL '!$B$9:$O$1882,8,0)</f>
        <v>8.446420216888443</v>
      </c>
      <c r="M572" s="54"/>
      <c r="N572" s="56" t="str">
        <f>+VLOOKUP(C572,'Anexo_GL '!$B$9:$O$1882,9,0)</f>
        <v>Si Cumple</v>
      </c>
      <c r="O572" s="54"/>
      <c r="P572" s="54">
        <f>+VLOOKUP(C572,'Anexo_GL '!$B$9:$O$1882,11,0)</f>
        <v>759.65628000000004</v>
      </c>
      <c r="Q572" s="54">
        <f>+VLOOKUP(C572,'Anexo_GL '!$B$9:$O$1882,12,0)</f>
        <v>648.95849999999996</v>
      </c>
      <c r="R572" s="54">
        <f>+VLOOKUP(C572,'Anexo_GL '!$B$9:$O$1882,13,0)</f>
        <v>110.69778000000002</v>
      </c>
      <c r="S572" s="54" t="str">
        <f>+VLOOKUP(C572,'Anexo_GL '!$B$9:$O$1882,14,0)</f>
        <v>Si Cumple</v>
      </c>
    </row>
    <row r="573" spans="1:19" x14ac:dyDescent="0.25">
      <c r="A573" s="54" t="s">
        <v>4694</v>
      </c>
      <c r="B573" s="54">
        <v>546</v>
      </c>
      <c r="C573" s="55" t="s">
        <v>1559</v>
      </c>
      <c r="D573" s="55" t="s">
        <v>18</v>
      </c>
      <c r="E573" s="55" t="s">
        <v>1560</v>
      </c>
      <c r="F573" s="54">
        <f>+VLOOKUP(C573,'Anexo_GL '!$B$9:$O$1882,4,0)</f>
        <v>152.84094999999999</v>
      </c>
      <c r="G573" s="54"/>
      <c r="H573" s="54">
        <f>+VLOOKUP(C573,'Anexo_GL '!$B$9:$O$1882,5,0)</f>
        <v>1109.9449050000001</v>
      </c>
      <c r="I573" s="54">
        <f>+VLOOKUP(C573,'Anexo_GL '!$B$9:$O$1882,6,0)</f>
        <v>301.31837000000002</v>
      </c>
      <c r="J573" s="54">
        <f>+VLOOKUP(C573,'Anexo_GL '!$B$9:$O$1882,7,0)</f>
        <v>0</v>
      </c>
      <c r="K573" s="54"/>
      <c r="L573" s="56">
        <f>+VLOOKUP(C573,'Anexo_GL '!$B$9:$O$1882,8,0)</f>
        <v>13.770138437637133</v>
      </c>
      <c r="M573" s="54"/>
      <c r="N573" s="56" t="str">
        <f>+VLOOKUP(C573,'Anexo_GL '!$B$9:$O$1882,9,0)</f>
        <v>Si Cumple</v>
      </c>
      <c r="O573" s="54"/>
      <c r="P573" s="54">
        <f>+VLOOKUP(C573,'Anexo_GL '!$B$9:$O$1882,11,0)</f>
        <v>718.08017999999993</v>
      </c>
      <c r="Q573" s="54">
        <f>+VLOOKUP(C573,'Anexo_GL '!$B$9:$O$1882,12,0)</f>
        <v>425.36576000000002</v>
      </c>
      <c r="R573" s="54">
        <f>+VLOOKUP(C573,'Anexo_GL '!$B$9:$O$1882,13,0)</f>
        <v>292.7144199999999</v>
      </c>
      <c r="S573" s="54" t="str">
        <f>+VLOOKUP(C573,'Anexo_GL '!$B$9:$O$1882,14,0)</f>
        <v>Si Cumple</v>
      </c>
    </row>
    <row r="574" spans="1:19" x14ac:dyDescent="0.25">
      <c r="A574" s="54" t="s">
        <v>4695</v>
      </c>
      <c r="B574" s="54">
        <v>547</v>
      </c>
      <c r="C574" s="55" t="s">
        <v>1561</v>
      </c>
      <c r="D574" s="55" t="s">
        <v>18</v>
      </c>
      <c r="E574" s="55" t="s">
        <v>1562</v>
      </c>
      <c r="F574" s="54">
        <f>+VLOOKUP(C574,'Anexo_GL '!$B$9:$O$1882,4,0)</f>
        <v>1200.9517600000001</v>
      </c>
      <c r="G574" s="54"/>
      <c r="H574" s="54">
        <f>+VLOOKUP(C574,'Anexo_GL '!$B$9:$O$1882,5,0)</f>
        <v>5386.1431974999996</v>
      </c>
      <c r="I574" s="54">
        <f>+VLOOKUP(C574,'Anexo_GL '!$B$9:$O$1882,6,0)</f>
        <v>8779.6342299999997</v>
      </c>
      <c r="J574" s="54">
        <f>+VLOOKUP(C574,'Anexo_GL '!$B$9:$O$1882,7,0)</f>
        <v>0</v>
      </c>
      <c r="K574" s="54"/>
      <c r="L574" s="56">
        <f>+VLOOKUP(C574,'Anexo_GL '!$B$9:$O$1882,8,0)</f>
        <v>13.678835912051431</v>
      </c>
      <c r="M574" s="54"/>
      <c r="N574" s="56" t="str">
        <f>+VLOOKUP(C574,'Anexo_GL '!$B$9:$O$1882,9,0)</f>
        <v>Si Cumple</v>
      </c>
      <c r="O574" s="54"/>
      <c r="P574" s="54">
        <f>+VLOOKUP(C574,'Anexo_GL '!$B$9:$O$1882,11,0)</f>
        <v>3628.4808800000001</v>
      </c>
      <c r="Q574" s="54">
        <f>+VLOOKUP(C574,'Anexo_GL '!$B$9:$O$1882,12,0)</f>
        <v>1362.0749899999998</v>
      </c>
      <c r="R574" s="54">
        <f>+VLOOKUP(C574,'Anexo_GL '!$B$9:$O$1882,13,0)</f>
        <v>2266.40589</v>
      </c>
      <c r="S574" s="54" t="str">
        <f>+VLOOKUP(C574,'Anexo_GL '!$B$9:$O$1882,14,0)</f>
        <v>Si Cumple</v>
      </c>
    </row>
    <row r="575" spans="1:19" x14ac:dyDescent="0.25">
      <c r="A575" s="54" t="s">
        <v>4696</v>
      </c>
      <c r="B575" s="54">
        <v>548</v>
      </c>
      <c r="C575" s="55" t="s">
        <v>1563</v>
      </c>
      <c r="D575" s="55" t="s">
        <v>18</v>
      </c>
      <c r="E575" s="55" t="s">
        <v>1564</v>
      </c>
      <c r="F575" s="54">
        <f>+VLOOKUP(C575,'Anexo_GL '!$B$9:$O$1882,4,0)</f>
        <v>216.26460999999998</v>
      </c>
      <c r="G575" s="54"/>
      <c r="H575" s="54">
        <f>+VLOOKUP(C575,'Anexo_GL '!$B$9:$O$1882,5,0)</f>
        <v>1444.1784599999996</v>
      </c>
      <c r="I575" s="54">
        <f>+VLOOKUP(C575,'Anexo_GL '!$B$9:$O$1882,6,0)</f>
        <v>552.35595000000001</v>
      </c>
      <c r="J575" s="54">
        <f>+VLOOKUP(C575,'Anexo_GL '!$B$9:$O$1882,7,0)</f>
        <v>0</v>
      </c>
      <c r="K575" s="54"/>
      <c r="L575" s="56">
        <f>+VLOOKUP(C575,'Anexo_GL '!$B$9:$O$1882,8,0)</f>
        <v>14.974922836060028</v>
      </c>
      <c r="M575" s="54"/>
      <c r="N575" s="56" t="str">
        <f>+VLOOKUP(C575,'Anexo_GL '!$B$9:$O$1882,9,0)</f>
        <v>Si Cumple</v>
      </c>
      <c r="O575" s="54"/>
      <c r="P575" s="54">
        <f>+VLOOKUP(C575,'Anexo_GL '!$B$9:$O$1882,11,0)</f>
        <v>1029.4703500000001</v>
      </c>
      <c r="Q575" s="54">
        <f>+VLOOKUP(C575,'Anexo_GL '!$B$9:$O$1882,12,0)</f>
        <v>666.44674999999995</v>
      </c>
      <c r="R575" s="54">
        <f>+VLOOKUP(C575,'Anexo_GL '!$B$9:$O$1882,13,0)</f>
        <v>363.02359999999999</v>
      </c>
      <c r="S575" s="54" t="str">
        <f>+VLOOKUP(C575,'Anexo_GL '!$B$9:$O$1882,14,0)</f>
        <v>Si Cumple</v>
      </c>
    </row>
    <row r="576" spans="1:19" x14ac:dyDescent="0.25">
      <c r="A576" s="54" t="s">
        <v>4697</v>
      </c>
      <c r="B576" s="54">
        <v>549</v>
      </c>
      <c r="C576" s="55" t="s">
        <v>1565</v>
      </c>
      <c r="D576" s="55" t="s">
        <v>18</v>
      </c>
      <c r="E576" s="55" t="s">
        <v>1566</v>
      </c>
      <c r="F576" s="54">
        <f>+VLOOKUP(C576,'Anexo_GL '!$B$9:$O$1882,4,0)</f>
        <v>213.5625</v>
      </c>
      <c r="G576" s="54"/>
      <c r="H576" s="54">
        <f>+VLOOKUP(C576,'Anexo_GL '!$B$9:$O$1882,5,0)</f>
        <v>1122.8362075000002</v>
      </c>
      <c r="I576" s="54">
        <f>+VLOOKUP(C576,'Anexo_GL '!$B$9:$O$1882,6,0)</f>
        <v>613.74527999999998</v>
      </c>
      <c r="J576" s="54">
        <f>+VLOOKUP(C576,'Anexo_GL '!$B$9:$O$1882,7,0)</f>
        <v>0</v>
      </c>
      <c r="K576" s="54"/>
      <c r="L576" s="56">
        <f>+VLOOKUP(C576,'Anexo_GL '!$B$9:$O$1882,8,0)</f>
        <v>19.019915689706679</v>
      </c>
      <c r="M576" s="54"/>
      <c r="N576" s="56" t="str">
        <f>+VLOOKUP(C576,'Anexo_GL '!$B$9:$O$1882,9,0)</f>
        <v>Si Cumple</v>
      </c>
      <c r="O576" s="54"/>
      <c r="P576" s="54">
        <f>+VLOOKUP(C576,'Anexo_GL '!$B$9:$O$1882,11,0)</f>
        <v>626.57416000000001</v>
      </c>
      <c r="Q576" s="54">
        <f>+VLOOKUP(C576,'Anexo_GL '!$B$9:$O$1882,12,0)</f>
        <v>468.07776000000001</v>
      </c>
      <c r="R576" s="54">
        <f>+VLOOKUP(C576,'Anexo_GL '!$B$9:$O$1882,13,0)</f>
        <v>158.49640000000002</v>
      </c>
      <c r="S576" s="54" t="str">
        <f>+VLOOKUP(C576,'Anexo_GL '!$B$9:$O$1882,14,0)</f>
        <v>Si Cumple</v>
      </c>
    </row>
    <row r="577" spans="1:19" x14ac:dyDescent="0.25">
      <c r="A577" s="54" t="s">
        <v>4698</v>
      </c>
      <c r="B577" s="54">
        <v>550</v>
      </c>
      <c r="C577" s="55" t="s">
        <v>1567</v>
      </c>
      <c r="D577" s="55" t="s">
        <v>18</v>
      </c>
      <c r="E577" s="55" t="s">
        <v>1568</v>
      </c>
      <c r="F577" s="54">
        <f>+VLOOKUP(C577,'Anexo_GL '!$B$9:$O$1882,4,0)</f>
        <v>97.397389999999987</v>
      </c>
      <c r="G577" s="54"/>
      <c r="H577" s="54">
        <f>+VLOOKUP(C577,'Anexo_GL '!$B$9:$O$1882,5,0)</f>
        <v>1557.9091325000002</v>
      </c>
      <c r="I577" s="54">
        <f>+VLOOKUP(C577,'Anexo_GL '!$B$9:$O$1882,6,0)</f>
        <v>799.75583000000006</v>
      </c>
      <c r="J577" s="54">
        <f>+VLOOKUP(C577,'Anexo_GL '!$B$9:$O$1882,7,0)</f>
        <v>0</v>
      </c>
      <c r="K577" s="54"/>
      <c r="L577" s="56">
        <f>+VLOOKUP(C577,'Anexo_GL '!$B$9:$O$1882,8,0)</f>
        <v>6.2518017237439851</v>
      </c>
      <c r="M577" s="54"/>
      <c r="N577" s="56" t="str">
        <f>+VLOOKUP(C577,'Anexo_GL '!$B$9:$O$1882,9,0)</f>
        <v>Si Cumple</v>
      </c>
      <c r="O577" s="54"/>
      <c r="P577" s="54">
        <f>+VLOOKUP(C577,'Anexo_GL '!$B$9:$O$1882,11,0)</f>
        <v>700.55683999999997</v>
      </c>
      <c r="Q577" s="54">
        <f>+VLOOKUP(C577,'Anexo_GL '!$B$9:$O$1882,12,0)</f>
        <v>634.44135000000006</v>
      </c>
      <c r="R577" s="54">
        <f>+VLOOKUP(C577,'Anexo_GL '!$B$9:$O$1882,13,0)</f>
        <v>66.11548999999988</v>
      </c>
      <c r="S577" s="54" t="str">
        <f>+VLOOKUP(C577,'Anexo_GL '!$B$9:$O$1882,14,0)</f>
        <v>Si Cumple</v>
      </c>
    </row>
    <row r="578" spans="1:19" x14ac:dyDescent="0.25">
      <c r="A578" s="54" t="s">
        <v>4699</v>
      </c>
      <c r="B578" s="54">
        <v>551</v>
      </c>
      <c r="C578" s="55" t="s">
        <v>1569</v>
      </c>
      <c r="D578" s="55" t="s">
        <v>18</v>
      </c>
      <c r="E578" s="55" t="s">
        <v>1570</v>
      </c>
      <c r="F578" s="54">
        <f>+VLOOKUP(C578,'Anexo_GL '!$B$9:$O$1882,4,0)</f>
        <v>389.70825000000002</v>
      </c>
      <c r="G578" s="54"/>
      <c r="H578" s="54">
        <f>+VLOOKUP(C578,'Anexo_GL '!$B$9:$O$1882,5,0)</f>
        <v>1656.3966824999998</v>
      </c>
      <c r="I578" s="54">
        <f>+VLOOKUP(C578,'Anexo_GL '!$B$9:$O$1882,6,0)</f>
        <v>687.77056000000005</v>
      </c>
      <c r="J578" s="54">
        <f>+VLOOKUP(C578,'Anexo_GL '!$B$9:$O$1882,7,0)</f>
        <v>0</v>
      </c>
      <c r="K578" s="54"/>
      <c r="L578" s="56">
        <f>+VLOOKUP(C578,'Anexo_GL '!$B$9:$O$1882,8,0)</f>
        <v>23.527471053118344</v>
      </c>
      <c r="M578" s="54"/>
      <c r="N578" s="56" t="str">
        <f>+VLOOKUP(C578,'Anexo_GL '!$B$9:$O$1882,9,0)</f>
        <v>Si Cumple</v>
      </c>
      <c r="O578" s="54"/>
      <c r="P578" s="54">
        <f>+VLOOKUP(C578,'Anexo_GL '!$B$9:$O$1882,11,0)</f>
        <v>909.3763100000001</v>
      </c>
      <c r="Q578" s="54">
        <f>+VLOOKUP(C578,'Anexo_GL '!$B$9:$O$1882,12,0)</f>
        <v>714.70824000000005</v>
      </c>
      <c r="R578" s="54">
        <f>+VLOOKUP(C578,'Anexo_GL '!$B$9:$O$1882,13,0)</f>
        <v>194.66807000000006</v>
      </c>
      <c r="S578" s="54" t="str">
        <f>+VLOOKUP(C578,'Anexo_GL '!$B$9:$O$1882,14,0)</f>
        <v>Si Cumple</v>
      </c>
    </row>
    <row r="579" spans="1:19" x14ac:dyDescent="0.25">
      <c r="A579" s="54" t="s">
        <v>4700</v>
      </c>
      <c r="B579" s="54">
        <v>552</v>
      </c>
      <c r="C579" s="55" t="s">
        <v>1571</v>
      </c>
      <c r="D579" s="55" t="s">
        <v>18</v>
      </c>
      <c r="E579" s="55" t="s">
        <v>1572</v>
      </c>
      <c r="F579" s="54">
        <f>+VLOOKUP(C579,'Anexo_GL '!$B$9:$O$1882,4,0)</f>
        <v>261.38505000000004</v>
      </c>
      <c r="G579" s="54"/>
      <c r="H579" s="54">
        <f>+VLOOKUP(C579,'Anexo_GL '!$B$9:$O$1882,5,0)</f>
        <v>1885.2017250000004</v>
      </c>
      <c r="I579" s="54">
        <f>+VLOOKUP(C579,'Anexo_GL '!$B$9:$O$1882,6,0)</f>
        <v>1286.8472400000001</v>
      </c>
      <c r="J579" s="54">
        <f>+VLOOKUP(C579,'Anexo_GL '!$B$9:$O$1882,7,0)</f>
        <v>0</v>
      </c>
      <c r="K579" s="54"/>
      <c r="L579" s="56">
        <f>+VLOOKUP(C579,'Anexo_GL '!$B$9:$O$1882,8,0)</f>
        <v>13.865097115800697</v>
      </c>
      <c r="M579" s="54"/>
      <c r="N579" s="56" t="str">
        <f>+VLOOKUP(C579,'Anexo_GL '!$B$9:$O$1882,9,0)</f>
        <v>Si Cumple</v>
      </c>
      <c r="O579" s="54"/>
      <c r="P579" s="54">
        <f>+VLOOKUP(C579,'Anexo_GL '!$B$9:$O$1882,11,0)</f>
        <v>1228.10646</v>
      </c>
      <c r="Q579" s="54">
        <f>+VLOOKUP(C579,'Anexo_GL '!$B$9:$O$1882,12,0)</f>
        <v>895.52578000000005</v>
      </c>
      <c r="R579" s="54">
        <f>+VLOOKUP(C579,'Anexo_GL '!$B$9:$O$1882,13,0)</f>
        <v>332.58067999999992</v>
      </c>
      <c r="S579" s="54" t="str">
        <f>+VLOOKUP(C579,'Anexo_GL '!$B$9:$O$1882,14,0)</f>
        <v>Si Cumple</v>
      </c>
    </row>
    <row r="580" spans="1:19" x14ac:dyDescent="0.25">
      <c r="A580" s="54" t="s">
        <v>4701</v>
      </c>
      <c r="B580" s="54">
        <v>553</v>
      </c>
      <c r="C580" s="55" t="s">
        <v>1573</v>
      </c>
      <c r="D580" s="55" t="s">
        <v>18</v>
      </c>
      <c r="E580" s="55" t="s">
        <v>1574</v>
      </c>
      <c r="F580" s="54">
        <f>+VLOOKUP(C580,'Anexo_GL '!$B$9:$O$1882,4,0)</f>
        <v>55.288440000000001</v>
      </c>
      <c r="G580" s="54"/>
      <c r="H580" s="54">
        <f>+VLOOKUP(C580,'Anexo_GL '!$B$9:$O$1882,5,0)</f>
        <v>2601.3045949999996</v>
      </c>
      <c r="I580" s="54">
        <f>+VLOOKUP(C580,'Anexo_GL '!$B$9:$O$1882,6,0)</f>
        <v>1807.8691299999998</v>
      </c>
      <c r="J580" s="54">
        <f>+VLOOKUP(C580,'Anexo_GL '!$B$9:$O$1882,7,0)</f>
        <v>0</v>
      </c>
      <c r="K580" s="54"/>
      <c r="L580" s="56">
        <f>+VLOOKUP(C580,'Anexo_GL '!$B$9:$O$1882,8,0)</f>
        <v>2.1254119992818454</v>
      </c>
      <c r="M580" s="54"/>
      <c r="N580" s="56" t="str">
        <f>+VLOOKUP(C580,'Anexo_GL '!$B$9:$O$1882,9,0)</f>
        <v>Si Cumple</v>
      </c>
      <c r="O580" s="54"/>
      <c r="P580" s="54">
        <f>+VLOOKUP(C580,'Anexo_GL '!$B$9:$O$1882,11,0)</f>
        <v>1262.8493899999999</v>
      </c>
      <c r="Q580" s="54">
        <f>+VLOOKUP(C580,'Anexo_GL '!$B$9:$O$1882,12,0)</f>
        <v>745.83814000000007</v>
      </c>
      <c r="R580" s="54">
        <f>+VLOOKUP(C580,'Anexo_GL '!$B$9:$O$1882,13,0)</f>
        <v>517.0112499999999</v>
      </c>
      <c r="S580" s="54" t="str">
        <f>+VLOOKUP(C580,'Anexo_GL '!$B$9:$O$1882,14,0)</f>
        <v>Si Cumple</v>
      </c>
    </row>
    <row r="581" spans="1:19" x14ac:dyDescent="0.25">
      <c r="A581" s="54" t="s">
        <v>4702</v>
      </c>
      <c r="B581" s="54">
        <v>554</v>
      </c>
      <c r="C581" s="55" t="s">
        <v>1575</v>
      </c>
      <c r="D581" s="55" t="s">
        <v>18</v>
      </c>
      <c r="E581" s="55" t="s">
        <v>1576</v>
      </c>
      <c r="F581" s="54">
        <f>+VLOOKUP(C581,'Anexo_GL '!$B$9:$O$1882,4,0)</f>
        <v>267.74409000000003</v>
      </c>
      <c r="G581" s="54"/>
      <c r="H581" s="54">
        <f>+VLOOKUP(C581,'Anexo_GL '!$B$9:$O$1882,5,0)</f>
        <v>3126.7293600000003</v>
      </c>
      <c r="I581" s="54">
        <f>+VLOOKUP(C581,'Anexo_GL '!$B$9:$O$1882,6,0)</f>
        <v>2974.0380599999999</v>
      </c>
      <c r="J581" s="54">
        <f>+VLOOKUP(C581,'Anexo_GL '!$B$9:$O$1882,7,0)</f>
        <v>0</v>
      </c>
      <c r="K581" s="54"/>
      <c r="L581" s="56">
        <f>+VLOOKUP(C581,'Anexo_GL '!$B$9:$O$1882,8,0)</f>
        <v>8.5630721169932027</v>
      </c>
      <c r="M581" s="54"/>
      <c r="N581" s="56" t="str">
        <f>+VLOOKUP(C581,'Anexo_GL '!$B$9:$O$1882,9,0)</f>
        <v>Si Cumple</v>
      </c>
      <c r="O581" s="54"/>
      <c r="P581" s="54">
        <f>+VLOOKUP(C581,'Anexo_GL '!$B$9:$O$1882,11,0)</f>
        <v>1930.0935400000003</v>
      </c>
      <c r="Q581" s="54">
        <f>+VLOOKUP(C581,'Anexo_GL '!$B$9:$O$1882,12,0)</f>
        <v>1116.0774100000001</v>
      </c>
      <c r="R581" s="54">
        <f>+VLOOKUP(C581,'Anexo_GL '!$B$9:$O$1882,13,0)</f>
        <v>814.01613000000009</v>
      </c>
      <c r="S581" s="54" t="str">
        <f>+VLOOKUP(C581,'Anexo_GL '!$B$9:$O$1882,14,0)</f>
        <v>Si Cumple</v>
      </c>
    </row>
    <row r="582" spans="1:19" x14ac:dyDescent="0.25">
      <c r="A582" s="54" t="s">
        <v>4703</v>
      </c>
      <c r="B582" s="54">
        <v>555</v>
      </c>
      <c r="C582" s="55" t="s">
        <v>1577</v>
      </c>
      <c r="D582" s="55" t="s">
        <v>18</v>
      </c>
      <c r="E582" s="55" t="s">
        <v>1578</v>
      </c>
      <c r="F582" s="54">
        <f>+VLOOKUP(C582,'Anexo_GL '!$B$9:$O$1882,4,0)</f>
        <v>1195.4769799999999</v>
      </c>
      <c r="G582" s="54"/>
      <c r="H582" s="54">
        <f>+VLOOKUP(C582,'Anexo_GL '!$B$9:$O$1882,5,0)</f>
        <v>10983.5173775</v>
      </c>
      <c r="I582" s="54">
        <f>+VLOOKUP(C582,'Anexo_GL '!$B$9:$O$1882,6,0)</f>
        <v>2392.0044299999995</v>
      </c>
      <c r="J582" s="54">
        <f>+VLOOKUP(C582,'Anexo_GL '!$B$9:$O$1882,7,0)</f>
        <v>0</v>
      </c>
      <c r="K582" s="54"/>
      <c r="L582" s="56">
        <f>+VLOOKUP(C582,'Anexo_GL '!$B$9:$O$1882,8,0)</f>
        <v>10.884281773423179</v>
      </c>
      <c r="M582" s="54"/>
      <c r="N582" s="56" t="str">
        <f>+VLOOKUP(C582,'Anexo_GL '!$B$9:$O$1882,9,0)</f>
        <v>Si Cumple</v>
      </c>
      <c r="O582" s="54"/>
      <c r="P582" s="54">
        <f>+VLOOKUP(C582,'Anexo_GL '!$B$9:$O$1882,11,0)</f>
        <v>5100.90463</v>
      </c>
      <c r="Q582" s="54">
        <f>+VLOOKUP(C582,'Anexo_GL '!$B$9:$O$1882,12,0)</f>
        <v>3996.1946500000004</v>
      </c>
      <c r="R582" s="54">
        <f>+VLOOKUP(C582,'Anexo_GL '!$B$9:$O$1882,13,0)</f>
        <v>1104.7099799999994</v>
      </c>
      <c r="S582" s="54" t="str">
        <f>+VLOOKUP(C582,'Anexo_GL '!$B$9:$O$1882,14,0)</f>
        <v>Si Cumple</v>
      </c>
    </row>
    <row r="583" spans="1:19" x14ac:dyDescent="0.25">
      <c r="A583" s="54" t="s">
        <v>4704</v>
      </c>
      <c r="B583" s="54">
        <v>556</v>
      </c>
      <c r="C583" s="55" t="s">
        <v>1579</v>
      </c>
      <c r="D583" s="55" t="s">
        <v>18</v>
      </c>
      <c r="E583" s="55" t="s">
        <v>1580</v>
      </c>
      <c r="F583" s="54">
        <f>+VLOOKUP(C583,'Anexo_GL '!$B$9:$O$1882,4,0)</f>
        <v>290.17854</v>
      </c>
      <c r="G583" s="54"/>
      <c r="H583" s="54">
        <f>+VLOOKUP(C583,'Anexo_GL '!$B$9:$O$1882,5,0)</f>
        <v>1174.0594724999996</v>
      </c>
      <c r="I583" s="54">
        <f>+VLOOKUP(C583,'Anexo_GL '!$B$9:$O$1882,6,0)</f>
        <v>107.46141</v>
      </c>
      <c r="J583" s="54">
        <f>+VLOOKUP(C583,'Anexo_GL '!$B$9:$O$1882,7,0)</f>
        <v>0</v>
      </c>
      <c r="K583" s="54"/>
      <c r="L583" s="56">
        <f>+VLOOKUP(C583,'Anexo_GL '!$B$9:$O$1882,8,0)</f>
        <v>24.71582971705039</v>
      </c>
      <c r="M583" s="54"/>
      <c r="N583" s="56" t="str">
        <f>+VLOOKUP(C583,'Anexo_GL '!$B$9:$O$1882,9,0)</f>
        <v>Si Cumple</v>
      </c>
      <c r="O583" s="54"/>
      <c r="P583" s="54">
        <f>+VLOOKUP(C583,'Anexo_GL '!$B$9:$O$1882,11,0)</f>
        <v>515.36648999999989</v>
      </c>
      <c r="Q583" s="54">
        <f>+VLOOKUP(C583,'Anexo_GL '!$B$9:$O$1882,12,0)</f>
        <v>586.45609999999999</v>
      </c>
      <c r="R583" s="54">
        <f>+VLOOKUP(C583,'Anexo_GL '!$B$9:$O$1882,13,0)</f>
        <v>-71.08961000000005</v>
      </c>
      <c r="S583" s="54" t="str">
        <f>+VLOOKUP(C583,'Anexo_GL '!$B$9:$O$1882,14,0)</f>
        <v>No Cumple</v>
      </c>
    </row>
    <row r="584" spans="1:19" x14ac:dyDescent="0.25">
      <c r="A584" s="54" t="s">
        <v>4705</v>
      </c>
      <c r="B584" s="54">
        <v>557</v>
      </c>
      <c r="C584" s="55" t="s">
        <v>1581</v>
      </c>
      <c r="D584" s="55" t="s">
        <v>18</v>
      </c>
      <c r="E584" s="55" t="s">
        <v>1582</v>
      </c>
      <c r="F584" s="54">
        <f>+VLOOKUP(C584,'Anexo_GL '!$B$9:$O$1882,4,0)</f>
        <v>98.254649999999998</v>
      </c>
      <c r="G584" s="54"/>
      <c r="H584" s="54">
        <f>+VLOOKUP(C584,'Anexo_GL '!$B$9:$O$1882,5,0)</f>
        <v>1176.0400425000003</v>
      </c>
      <c r="I584" s="54">
        <f>+VLOOKUP(C584,'Anexo_GL '!$B$9:$O$1882,6,0)</f>
        <v>149.84039000000001</v>
      </c>
      <c r="J584" s="54">
        <f>+VLOOKUP(C584,'Anexo_GL '!$B$9:$O$1882,7,0)</f>
        <v>0</v>
      </c>
      <c r="K584" s="54"/>
      <c r="L584" s="56">
        <f>+VLOOKUP(C584,'Anexo_GL '!$B$9:$O$1882,8,0)</f>
        <v>8.3547027693999603</v>
      </c>
      <c r="M584" s="54"/>
      <c r="N584" s="56" t="str">
        <f>+VLOOKUP(C584,'Anexo_GL '!$B$9:$O$1882,9,0)</f>
        <v>Si Cumple</v>
      </c>
      <c r="O584" s="54"/>
      <c r="P584" s="54">
        <f>+VLOOKUP(C584,'Anexo_GL '!$B$9:$O$1882,11,0)</f>
        <v>590.04261000000008</v>
      </c>
      <c r="Q584" s="54">
        <f>+VLOOKUP(C584,'Anexo_GL '!$B$9:$O$1882,12,0)</f>
        <v>428.81026000000003</v>
      </c>
      <c r="R584" s="54">
        <f>+VLOOKUP(C584,'Anexo_GL '!$B$9:$O$1882,13,0)</f>
        <v>161.23235000000008</v>
      </c>
      <c r="S584" s="54" t="str">
        <f>+VLOOKUP(C584,'Anexo_GL '!$B$9:$O$1882,14,0)</f>
        <v>Si Cumple</v>
      </c>
    </row>
    <row r="585" spans="1:19" x14ac:dyDescent="0.25">
      <c r="A585" s="54" t="s">
        <v>4706</v>
      </c>
      <c r="B585" s="54">
        <v>558</v>
      </c>
      <c r="C585" s="55" t="s">
        <v>1583</v>
      </c>
      <c r="D585" s="55" t="s">
        <v>18</v>
      </c>
      <c r="E585" s="55" t="s">
        <v>1584</v>
      </c>
      <c r="F585" s="54">
        <f>+VLOOKUP(C585,'Anexo_GL '!$B$9:$O$1882,4,0)</f>
        <v>52.979810000000001</v>
      </c>
      <c r="G585" s="54"/>
      <c r="H585" s="54">
        <f>+VLOOKUP(C585,'Anexo_GL '!$B$9:$O$1882,5,0)</f>
        <v>2034.3900900000001</v>
      </c>
      <c r="I585" s="54">
        <f>+VLOOKUP(C585,'Anexo_GL '!$B$9:$O$1882,6,0)</f>
        <v>310.06837000000002</v>
      </c>
      <c r="J585" s="54">
        <f>+VLOOKUP(C585,'Anexo_GL '!$B$9:$O$1882,7,0)</f>
        <v>0</v>
      </c>
      <c r="K585" s="54"/>
      <c r="L585" s="56">
        <f>+VLOOKUP(C585,'Anexo_GL '!$B$9:$O$1882,8,0)</f>
        <v>2.6042109750937685</v>
      </c>
      <c r="M585" s="54"/>
      <c r="N585" s="56" t="str">
        <f>+VLOOKUP(C585,'Anexo_GL '!$B$9:$O$1882,9,0)</f>
        <v>Si Cumple</v>
      </c>
      <c r="O585" s="54"/>
      <c r="P585" s="54">
        <f>+VLOOKUP(C585,'Anexo_GL '!$B$9:$O$1882,11,0)</f>
        <v>1112.4440099999999</v>
      </c>
      <c r="Q585" s="54">
        <f>+VLOOKUP(C585,'Anexo_GL '!$B$9:$O$1882,12,0)</f>
        <v>1011.07484</v>
      </c>
      <c r="R585" s="54">
        <f>+VLOOKUP(C585,'Anexo_GL '!$B$9:$O$1882,13,0)</f>
        <v>101.36917000000004</v>
      </c>
      <c r="S585" s="54" t="str">
        <f>+VLOOKUP(C585,'Anexo_GL '!$B$9:$O$1882,14,0)</f>
        <v>Si Cumple</v>
      </c>
    </row>
    <row r="586" spans="1:19" x14ac:dyDescent="0.25">
      <c r="A586" s="54" t="s">
        <v>4707</v>
      </c>
      <c r="B586" s="54">
        <v>559</v>
      </c>
      <c r="C586" s="55" t="s">
        <v>1585</v>
      </c>
      <c r="D586" s="55" t="s">
        <v>18</v>
      </c>
      <c r="E586" s="55" t="s">
        <v>1586</v>
      </c>
      <c r="F586" s="54">
        <f>+VLOOKUP(C586,'Anexo_GL '!$B$9:$O$1882,4,0)</f>
        <v>498.90143</v>
      </c>
      <c r="G586" s="54"/>
      <c r="H586" s="54">
        <f>+VLOOKUP(C586,'Anexo_GL '!$B$9:$O$1882,5,0)</f>
        <v>1242.9594300000001</v>
      </c>
      <c r="I586" s="54">
        <f>+VLOOKUP(C586,'Anexo_GL '!$B$9:$O$1882,6,0)</f>
        <v>134.62083999999999</v>
      </c>
      <c r="J586" s="54">
        <f>+VLOOKUP(C586,'Anexo_GL '!$B$9:$O$1882,7,0)</f>
        <v>0</v>
      </c>
      <c r="K586" s="54"/>
      <c r="L586" s="56">
        <f>+VLOOKUP(C586,'Anexo_GL '!$B$9:$O$1882,8,0)</f>
        <v>40.138190994697219</v>
      </c>
      <c r="M586" s="54"/>
      <c r="N586" s="56" t="str">
        <f>+VLOOKUP(C586,'Anexo_GL '!$B$9:$O$1882,9,0)</f>
        <v>Si Cumple</v>
      </c>
      <c r="O586" s="54"/>
      <c r="P586" s="54">
        <f>+VLOOKUP(C586,'Anexo_GL '!$B$9:$O$1882,11,0)</f>
        <v>657.37528999999995</v>
      </c>
      <c r="Q586" s="54">
        <f>+VLOOKUP(C586,'Anexo_GL '!$B$9:$O$1882,12,0)</f>
        <v>768.27010000000007</v>
      </c>
      <c r="R586" s="54">
        <f>+VLOOKUP(C586,'Anexo_GL '!$B$9:$O$1882,13,0)</f>
        <v>-110.89481000000018</v>
      </c>
      <c r="S586" s="54" t="str">
        <f>+VLOOKUP(C586,'Anexo_GL '!$B$9:$O$1882,14,0)</f>
        <v>No Cumple</v>
      </c>
    </row>
    <row r="587" spans="1:19" x14ac:dyDescent="0.25">
      <c r="A587" s="54" t="s">
        <v>4708</v>
      </c>
      <c r="B587" s="54">
        <v>560</v>
      </c>
      <c r="C587" s="55" t="s">
        <v>1587</v>
      </c>
      <c r="D587" s="55" t="s">
        <v>18</v>
      </c>
      <c r="E587" s="55" t="s">
        <v>680</v>
      </c>
      <c r="F587" s="54">
        <f>+VLOOKUP(C587,'Anexo_GL '!$B$9:$O$1882,4,0)</f>
        <v>90.994199999999992</v>
      </c>
      <c r="G587" s="54"/>
      <c r="H587" s="54">
        <f>+VLOOKUP(C587,'Anexo_GL '!$B$9:$O$1882,5,0)</f>
        <v>1383.4744349999996</v>
      </c>
      <c r="I587" s="54">
        <f>+VLOOKUP(C587,'Anexo_GL '!$B$9:$O$1882,6,0)</f>
        <v>150.88319000000001</v>
      </c>
      <c r="J587" s="54">
        <f>+VLOOKUP(C587,'Anexo_GL '!$B$9:$O$1882,7,0)</f>
        <v>0</v>
      </c>
      <c r="K587" s="54"/>
      <c r="L587" s="56">
        <f>+VLOOKUP(C587,'Anexo_GL '!$B$9:$O$1882,8,0)</f>
        <v>6.5772230912239467</v>
      </c>
      <c r="M587" s="54"/>
      <c r="N587" s="56" t="str">
        <f>+VLOOKUP(C587,'Anexo_GL '!$B$9:$O$1882,9,0)</f>
        <v>Si Cumple</v>
      </c>
      <c r="O587" s="54"/>
      <c r="P587" s="54">
        <f>+VLOOKUP(C587,'Anexo_GL '!$B$9:$O$1882,11,0)</f>
        <v>902.59054000000003</v>
      </c>
      <c r="Q587" s="54">
        <f>+VLOOKUP(C587,'Anexo_GL '!$B$9:$O$1882,12,0)</f>
        <v>442.64069999999998</v>
      </c>
      <c r="R587" s="54">
        <f>+VLOOKUP(C587,'Anexo_GL '!$B$9:$O$1882,13,0)</f>
        <v>459.94984000000011</v>
      </c>
      <c r="S587" s="54" t="str">
        <f>+VLOOKUP(C587,'Anexo_GL '!$B$9:$O$1882,14,0)</f>
        <v>Si Cumple</v>
      </c>
    </row>
    <row r="588" spans="1:19" x14ac:dyDescent="0.25">
      <c r="A588" s="54" t="s">
        <v>4709</v>
      </c>
      <c r="B588" s="54">
        <v>561</v>
      </c>
      <c r="C588" s="55" t="s">
        <v>1588</v>
      </c>
      <c r="D588" s="55" t="s">
        <v>18</v>
      </c>
      <c r="E588" s="55" t="s">
        <v>1589</v>
      </c>
      <c r="F588" s="54">
        <f>+VLOOKUP(C588,'Anexo_GL '!$B$9:$O$1882,4,0)</f>
        <v>52.070460000000004</v>
      </c>
      <c r="G588" s="54"/>
      <c r="H588" s="54">
        <f>+VLOOKUP(C588,'Anexo_GL '!$B$9:$O$1882,5,0)</f>
        <v>1540.1158174999998</v>
      </c>
      <c r="I588" s="54">
        <f>+VLOOKUP(C588,'Anexo_GL '!$B$9:$O$1882,6,0)</f>
        <v>160.56855999999999</v>
      </c>
      <c r="J588" s="54">
        <f>+VLOOKUP(C588,'Anexo_GL '!$B$9:$O$1882,7,0)</f>
        <v>0</v>
      </c>
      <c r="K588" s="54"/>
      <c r="L588" s="56">
        <f>+VLOOKUP(C588,'Anexo_GL '!$B$9:$O$1882,8,0)</f>
        <v>3.3809444334208334</v>
      </c>
      <c r="M588" s="54"/>
      <c r="N588" s="56" t="str">
        <f>+VLOOKUP(C588,'Anexo_GL '!$B$9:$O$1882,9,0)</f>
        <v>Si Cumple</v>
      </c>
      <c r="O588" s="54"/>
      <c r="P588" s="54">
        <f>+VLOOKUP(C588,'Anexo_GL '!$B$9:$O$1882,11,0)</f>
        <v>870.23657000000003</v>
      </c>
      <c r="Q588" s="54">
        <f>+VLOOKUP(C588,'Anexo_GL '!$B$9:$O$1882,12,0)</f>
        <v>795.47640000000001</v>
      </c>
      <c r="R588" s="54">
        <f>+VLOOKUP(C588,'Anexo_GL '!$B$9:$O$1882,13,0)</f>
        <v>74.760170000000045</v>
      </c>
      <c r="S588" s="54" t="str">
        <f>+VLOOKUP(C588,'Anexo_GL '!$B$9:$O$1882,14,0)</f>
        <v>Si Cumple</v>
      </c>
    </row>
    <row r="589" spans="1:19" x14ac:dyDescent="0.25">
      <c r="A589" s="54" t="s">
        <v>4710</v>
      </c>
      <c r="B589" s="54">
        <v>562</v>
      </c>
      <c r="C589" s="55" t="s">
        <v>1590</v>
      </c>
      <c r="D589" s="55" t="s">
        <v>18</v>
      </c>
      <c r="E589" s="55" t="s">
        <v>1591</v>
      </c>
      <c r="F589" s="54">
        <f>+VLOOKUP(C589,'Anexo_GL '!$B$9:$O$1882,4,0)</f>
        <v>6954.1713399999999</v>
      </c>
      <c r="G589" s="54"/>
      <c r="H589" s="54">
        <f>+VLOOKUP(C589,'Anexo_GL '!$B$9:$O$1882,5,0)</f>
        <v>3053.0929450000003</v>
      </c>
      <c r="I589" s="54">
        <f>+VLOOKUP(C589,'Anexo_GL '!$B$9:$O$1882,6,0)</f>
        <v>743.88624000000004</v>
      </c>
      <c r="J589" s="54">
        <f>+VLOOKUP(C589,'Anexo_GL '!$B$9:$O$1882,7,0)</f>
        <v>0</v>
      </c>
      <c r="K589" s="54"/>
      <c r="L589" s="56">
        <f>+VLOOKUP(C589,'Anexo_GL '!$B$9:$O$1882,8,0)</f>
        <v>227.77463592743649</v>
      </c>
      <c r="M589" s="54"/>
      <c r="N589" s="56" t="str">
        <f>+VLOOKUP(C589,'Anexo_GL '!$B$9:$O$1882,9,0)</f>
        <v>No Cumple</v>
      </c>
      <c r="O589" s="54"/>
      <c r="P589" s="54">
        <f>+VLOOKUP(C589,'Anexo_GL '!$B$9:$O$1882,11,0)</f>
        <v>1723.2569699999997</v>
      </c>
      <c r="Q589" s="54">
        <f>+VLOOKUP(C589,'Anexo_GL '!$B$9:$O$1882,12,0)</f>
        <v>1604.93498</v>
      </c>
      <c r="R589" s="54">
        <f>+VLOOKUP(C589,'Anexo_GL '!$B$9:$O$1882,13,0)</f>
        <v>118.32198999999976</v>
      </c>
      <c r="S589" s="54" t="str">
        <f>+VLOOKUP(C589,'Anexo_GL '!$B$9:$O$1882,14,0)</f>
        <v>Si Cumple</v>
      </c>
    </row>
    <row r="590" spans="1:19" x14ac:dyDescent="0.25">
      <c r="A590" s="54" t="s">
        <v>4711</v>
      </c>
      <c r="B590" s="54">
        <v>563</v>
      </c>
      <c r="C590" s="55" t="s">
        <v>1592</v>
      </c>
      <c r="D590" s="55" t="s">
        <v>21</v>
      </c>
      <c r="E590" s="55" t="s">
        <v>1593</v>
      </c>
      <c r="F590" s="54">
        <f>+VLOOKUP(C590,'Anexo_GL '!$B$9:$O$1882,4,0)</f>
        <v>58376.139020000002</v>
      </c>
      <c r="G590" s="54"/>
      <c r="H590" s="54">
        <f>+VLOOKUP(C590,'Anexo_GL '!$B$9:$O$1882,5,0)</f>
        <v>157685.5754575</v>
      </c>
      <c r="I590" s="54">
        <f>+VLOOKUP(C590,'Anexo_GL '!$B$9:$O$1882,6,0)</f>
        <v>32776.473330000001</v>
      </c>
      <c r="J590" s="54">
        <f>+VLOOKUP(C590,'Anexo_GL '!$B$9:$O$1882,7,0)</f>
        <v>0</v>
      </c>
      <c r="K590" s="54"/>
      <c r="L590" s="56">
        <f>+VLOOKUP(C590,'Anexo_GL '!$B$9:$O$1882,8,0)</f>
        <v>37.020595479726524</v>
      </c>
      <c r="M590" s="54"/>
      <c r="N590" s="56" t="str">
        <f>+VLOOKUP(C590,'Anexo_GL '!$B$9:$O$1882,9,0)</f>
        <v>Si Cumple</v>
      </c>
      <c r="O590" s="54"/>
      <c r="P590" s="54">
        <f>+VLOOKUP(C590,'Anexo_GL '!$B$9:$O$1882,11,0)</f>
        <v>114955.98419000003</v>
      </c>
      <c r="Q590" s="54">
        <f>+VLOOKUP(C590,'Anexo_GL '!$B$9:$O$1882,12,0)</f>
        <v>97632.399189999996</v>
      </c>
      <c r="R590" s="54">
        <f>+VLOOKUP(C590,'Anexo_GL '!$B$9:$O$1882,13,0)</f>
        <v>17323.585000000028</v>
      </c>
      <c r="S590" s="54" t="str">
        <f>+VLOOKUP(C590,'Anexo_GL '!$B$9:$O$1882,14,0)</f>
        <v>Si Cumple</v>
      </c>
    </row>
    <row r="591" spans="1:19" x14ac:dyDescent="0.25">
      <c r="A591" s="54" t="s">
        <v>4712</v>
      </c>
      <c r="B591" s="54">
        <v>564</v>
      </c>
      <c r="C591" s="55" t="s">
        <v>1594</v>
      </c>
      <c r="D591" s="55" t="s">
        <v>21</v>
      </c>
      <c r="E591" s="55" t="s">
        <v>507</v>
      </c>
      <c r="F591" s="54">
        <f>+VLOOKUP(C591,'Anexo_GL '!$B$9:$O$1882,4,0)</f>
        <v>695.29151000000002</v>
      </c>
      <c r="G591" s="54"/>
      <c r="H591" s="54">
        <f>+VLOOKUP(C591,'Anexo_GL '!$B$9:$O$1882,5,0)</f>
        <v>7232.9951674999993</v>
      </c>
      <c r="I591" s="54">
        <f>+VLOOKUP(C591,'Anexo_GL '!$B$9:$O$1882,6,0)</f>
        <v>1300.8654199999999</v>
      </c>
      <c r="J591" s="54">
        <f>+VLOOKUP(C591,'Anexo_GL '!$B$9:$O$1882,7,0)</f>
        <v>0</v>
      </c>
      <c r="K591" s="54"/>
      <c r="L591" s="56">
        <f>+VLOOKUP(C591,'Anexo_GL '!$B$9:$O$1882,8,0)</f>
        <v>9.6127744302132498</v>
      </c>
      <c r="M591" s="54"/>
      <c r="N591" s="56" t="str">
        <f>+VLOOKUP(C591,'Anexo_GL '!$B$9:$O$1882,9,0)</f>
        <v>Si Cumple</v>
      </c>
      <c r="O591" s="54"/>
      <c r="P591" s="54">
        <f>+VLOOKUP(C591,'Anexo_GL '!$B$9:$O$1882,11,0)</f>
        <v>4175.2066999999997</v>
      </c>
      <c r="Q591" s="54">
        <f>+VLOOKUP(C591,'Anexo_GL '!$B$9:$O$1882,12,0)</f>
        <v>3649.5824300000008</v>
      </c>
      <c r="R591" s="54">
        <f>+VLOOKUP(C591,'Anexo_GL '!$B$9:$O$1882,13,0)</f>
        <v>525.62426999999911</v>
      </c>
      <c r="S591" s="54" t="str">
        <f>+VLOOKUP(C591,'Anexo_GL '!$B$9:$O$1882,14,0)</f>
        <v>Si Cumple</v>
      </c>
    </row>
    <row r="592" spans="1:19" x14ac:dyDescent="0.25">
      <c r="A592" s="54" t="s">
        <v>4713</v>
      </c>
      <c r="B592" s="54">
        <v>565</v>
      </c>
      <c r="C592" s="55" t="s">
        <v>1595</v>
      </c>
      <c r="D592" s="55" t="s">
        <v>21</v>
      </c>
      <c r="E592" s="55" t="s">
        <v>1596</v>
      </c>
      <c r="F592" s="54">
        <f>+VLOOKUP(C592,'Anexo_GL '!$B$9:$O$1882,4,0)</f>
        <v>3106.6564399999997</v>
      </c>
      <c r="G592" s="54"/>
      <c r="H592" s="54">
        <f>+VLOOKUP(C592,'Anexo_GL '!$B$9:$O$1882,5,0)</f>
        <v>3609.9387474999994</v>
      </c>
      <c r="I592" s="54">
        <f>+VLOOKUP(C592,'Anexo_GL '!$B$9:$O$1882,6,0)</f>
        <v>1255.0844500000001</v>
      </c>
      <c r="J592" s="54">
        <f>+VLOOKUP(C592,'Anexo_GL '!$B$9:$O$1882,7,0)</f>
        <v>0</v>
      </c>
      <c r="K592" s="54"/>
      <c r="L592" s="56">
        <f>+VLOOKUP(C592,'Anexo_GL '!$B$9:$O$1882,8,0)</f>
        <v>86.058425289112208</v>
      </c>
      <c r="M592" s="54"/>
      <c r="N592" s="56" t="str">
        <f>+VLOOKUP(C592,'Anexo_GL '!$B$9:$O$1882,9,0)</f>
        <v>Si Cumple</v>
      </c>
      <c r="O592" s="54"/>
      <c r="P592" s="54">
        <f>+VLOOKUP(C592,'Anexo_GL '!$B$9:$O$1882,11,0)</f>
        <v>2459.1074100000001</v>
      </c>
      <c r="Q592" s="54">
        <f>+VLOOKUP(C592,'Anexo_GL '!$B$9:$O$1882,12,0)</f>
        <v>1887.0106899999998</v>
      </c>
      <c r="R592" s="54">
        <f>+VLOOKUP(C592,'Anexo_GL '!$B$9:$O$1882,13,0)</f>
        <v>572.09672000000023</v>
      </c>
      <c r="S592" s="54" t="str">
        <f>+VLOOKUP(C592,'Anexo_GL '!$B$9:$O$1882,14,0)</f>
        <v>Si Cumple</v>
      </c>
    </row>
    <row r="593" spans="1:19" x14ac:dyDescent="0.25">
      <c r="A593" s="54" t="s">
        <v>4714</v>
      </c>
      <c r="B593" s="54">
        <v>566</v>
      </c>
      <c r="C593" s="55" t="s">
        <v>1597</v>
      </c>
      <c r="D593" s="55" t="s">
        <v>21</v>
      </c>
      <c r="E593" s="55" t="s">
        <v>1598</v>
      </c>
      <c r="F593" s="54">
        <f>+VLOOKUP(C593,'Anexo_GL '!$B$9:$O$1882,4,0)</f>
        <v>1340.6009400000003</v>
      </c>
      <c r="G593" s="54"/>
      <c r="H593" s="54">
        <f>+VLOOKUP(C593,'Anexo_GL '!$B$9:$O$1882,5,0)</f>
        <v>5017.6388174999993</v>
      </c>
      <c r="I593" s="54">
        <f>+VLOOKUP(C593,'Anexo_GL '!$B$9:$O$1882,6,0)</f>
        <v>1311.2686999999999</v>
      </c>
      <c r="J593" s="54">
        <f>+VLOOKUP(C593,'Anexo_GL '!$B$9:$O$1882,7,0)</f>
        <v>0</v>
      </c>
      <c r="K593" s="54"/>
      <c r="L593" s="56">
        <f>+VLOOKUP(C593,'Anexo_GL '!$B$9:$O$1882,8,0)</f>
        <v>26.717764844380419</v>
      </c>
      <c r="M593" s="54"/>
      <c r="N593" s="56" t="str">
        <f>+VLOOKUP(C593,'Anexo_GL '!$B$9:$O$1882,9,0)</f>
        <v>Si Cumple</v>
      </c>
      <c r="O593" s="54"/>
      <c r="P593" s="54">
        <f>+VLOOKUP(C593,'Anexo_GL '!$B$9:$O$1882,11,0)</f>
        <v>3377.1956600000003</v>
      </c>
      <c r="Q593" s="54">
        <f>+VLOOKUP(C593,'Anexo_GL '!$B$9:$O$1882,12,0)</f>
        <v>2822.0374800000004</v>
      </c>
      <c r="R593" s="54">
        <f>+VLOOKUP(C593,'Anexo_GL '!$B$9:$O$1882,13,0)</f>
        <v>555.15817999999967</v>
      </c>
      <c r="S593" s="54" t="str">
        <f>+VLOOKUP(C593,'Anexo_GL '!$B$9:$O$1882,14,0)</f>
        <v>Si Cumple</v>
      </c>
    </row>
    <row r="594" spans="1:19" x14ac:dyDescent="0.25">
      <c r="A594" s="54" t="s">
        <v>4715</v>
      </c>
      <c r="B594" s="54">
        <v>567</v>
      </c>
      <c r="C594" s="55" t="s">
        <v>1599</v>
      </c>
      <c r="D594" s="55" t="s">
        <v>21</v>
      </c>
      <c r="E594" s="55" t="s">
        <v>1600</v>
      </c>
      <c r="F594" s="54">
        <f>+VLOOKUP(C594,'Anexo_GL '!$B$9:$O$1882,4,0)</f>
        <v>3328.3579000000004</v>
      </c>
      <c r="G594" s="54"/>
      <c r="H594" s="54">
        <f>+VLOOKUP(C594,'Anexo_GL '!$B$9:$O$1882,5,0)</f>
        <v>16759.205322500002</v>
      </c>
      <c r="I594" s="54">
        <f>+VLOOKUP(C594,'Anexo_GL '!$B$9:$O$1882,6,0)</f>
        <v>8350.1131800000003</v>
      </c>
      <c r="J594" s="54">
        <f>+VLOOKUP(C594,'Anexo_GL '!$B$9:$O$1882,7,0)</f>
        <v>0</v>
      </c>
      <c r="K594" s="54"/>
      <c r="L594" s="56">
        <f>+VLOOKUP(C594,'Anexo_GL '!$B$9:$O$1882,8,0)</f>
        <v>19.859879009486967</v>
      </c>
      <c r="M594" s="54"/>
      <c r="N594" s="56" t="str">
        <f>+VLOOKUP(C594,'Anexo_GL '!$B$9:$O$1882,9,0)</f>
        <v>Si Cumple</v>
      </c>
      <c r="O594" s="54"/>
      <c r="P594" s="54">
        <f>+VLOOKUP(C594,'Anexo_GL '!$B$9:$O$1882,11,0)</f>
        <v>10505.128000000001</v>
      </c>
      <c r="Q594" s="54">
        <f>+VLOOKUP(C594,'Anexo_GL '!$B$9:$O$1882,12,0)</f>
        <v>7638.8555500000002</v>
      </c>
      <c r="R594" s="54">
        <f>+VLOOKUP(C594,'Anexo_GL '!$B$9:$O$1882,13,0)</f>
        <v>2866.2724500000004</v>
      </c>
      <c r="S594" s="54" t="str">
        <f>+VLOOKUP(C594,'Anexo_GL '!$B$9:$O$1882,14,0)</f>
        <v>Si Cumple</v>
      </c>
    </row>
    <row r="595" spans="1:19" x14ac:dyDescent="0.25">
      <c r="A595" s="54" t="s">
        <v>4716</v>
      </c>
      <c r="B595" s="54">
        <v>568</v>
      </c>
      <c r="C595" s="55" t="s">
        <v>1601</v>
      </c>
      <c r="D595" s="55" t="s">
        <v>21</v>
      </c>
      <c r="E595" s="55" t="s">
        <v>1602</v>
      </c>
      <c r="F595" s="54">
        <f>+VLOOKUP(C595,'Anexo_GL '!$B$9:$O$1882,4,0)</f>
        <v>1382.0552700000003</v>
      </c>
      <c r="G595" s="54"/>
      <c r="H595" s="54">
        <f>+VLOOKUP(C595,'Anexo_GL '!$B$9:$O$1882,5,0)</f>
        <v>10539.142407500003</v>
      </c>
      <c r="I595" s="54">
        <f>+VLOOKUP(C595,'Anexo_GL '!$B$9:$O$1882,6,0)</f>
        <v>3570.3544100000004</v>
      </c>
      <c r="J595" s="54">
        <f>+VLOOKUP(C595,'Anexo_GL '!$B$9:$O$1882,7,0)</f>
        <v>0</v>
      </c>
      <c r="K595" s="54"/>
      <c r="L595" s="56">
        <f>+VLOOKUP(C595,'Anexo_GL '!$B$9:$O$1882,8,0)</f>
        <v>13.11354583287995</v>
      </c>
      <c r="M595" s="54"/>
      <c r="N595" s="56" t="str">
        <f>+VLOOKUP(C595,'Anexo_GL '!$B$9:$O$1882,9,0)</f>
        <v>Si Cumple</v>
      </c>
      <c r="O595" s="54"/>
      <c r="P595" s="54">
        <f>+VLOOKUP(C595,'Anexo_GL '!$B$9:$O$1882,11,0)</f>
        <v>6197.9980700000006</v>
      </c>
      <c r="Q595" s="54">
        <f>+VLOOKUP(C595,'Anexo_GL '!$B$9:$O$1882,12,0)</f>
        <v>4916.2091200000004</v>
      </c>
      <c r="R595" s="54">
        <f>+VLOOKUP(C595,'Anexo_GL '!$B$9:$O$1882,13,0)</f>
        <v>1281.7889500000001</v>
      </c>
      <c r="S595" s="54" t="str">
        <f>+VLOOKUP(C595,'Anexo_GL '!$B$9:$O$1882,14,0)</f>
        <v>Si Cumple</v>
      </c>
    </row>
    <row r="596" spans="1:19" x14ac:dyDescent="0.25">
      <c r="A596" s="54" t="s">
        <v>4717</v>
      </c>
      <c r="B596" s="54">
        <v>569</v>
      </c>
      <c r="C596" s="55" t="s">
        <v>1603</v>
      </c>
      <c r="D596" s="55" t="s">
        <v>21</v>
      </c>
      <c r="E596" s="55" t="s">
        <v>1604</v>
      </c>
      <c r="F596" s="54">
        <f>+VLOOKUP(C596,'Anexo_GL '!$B$9:$O$1882,4,0)</f>
        <v>119.56117999999999</v>
      </c>
      <c r="G596" s="54"/>
      <c r="H596" s="54">
        <f>+VLOOKUP(C596,'Anexo_GL '!$B$9:$O$1882,5,0)</f>
        <v>4973.0392575000005</v>
      </c>
      <c r="I596" s="54">
        <f>+VLOOKUP(C596,'Anexo_GL '!$B$9:$O$1882,6,0)</f>
        <v>1378.8769199999999</v>
      </c>
      <c r="J596" s="54">
        <f>+VLOOKUP(C596,'Anexo_GL '!$B$9:$O$1882,7,0)</f>
        <v>0</v>
      </c>
      <c r="K596" s="54"/>
      <c r="L596" s="56">
        <f>+VLOOKUP(C596,'Anexo_GL '!$B$9:$O$1882,8,0)</f>
        <v>2.4041873351328555</v>
      </c>
      <c r="M596" s="54"/>
      <c r="N596" s="56" t="str">
        <f>+VLOOKUP(C596,'Anexo_GL '!$B$9:$O$1882,9,0)</f>
        <v>Si Cumple</v>
      </c>
      <c r="O596" s="54"/>
      <c r="P596" s="54">
        <f>+VLOOKUP(C596,'Anexo_GL '!$B$9:$O$1882,11,0)</f>
        <v>3059.0116800000001</v>
      </c>
      <c r="Q596" s="54">
        <f>+VLOOKUP(C596,'Anexo_GL '!$B$9:$O$1882,12,0)</f>
        <v>2437.16552</v>
      </c>
      <c r="R596" s="54">
        <f>+VLOOKUP(C596,'Anexo_GL '!$B$9:$O$1882,13,0)</f>
        <v>621.84616000000017</v>
      </c>
      <c r="S596" s="54" t="str">
        <f>+VLOOKUP(C596,'Anexo_GL '!$B$9:$O$1882,14,0)</f>
        <v>Si Cumple</v>
      </c>
    </row>
    <row r="597" spans="1:19" x14ac:dyDescent="0.25">
      <c r="A597" s="54" t="s">
        <v>4718</v>
      </c>
      <c r="B597" s="54">
        <v>570</v>
      </c>
      <c r="C597" s="55" t="s">
        <v>1605</v>
      </c>
      <c r="D597" s="55" t="s">
        <v>21</v>
      </c>
      <c r="E597" s="55" t="s">
        <v>1606</v>
      </c>
      <c r="F597" s="54">
        <f>+VLOOKUP(C597,'Anexo_GL '!$B$9:$O$1882,4,0)</f>
        <v>20760.698940000002</v>
      </c>
      <c r="G597" s="54"/>
      <c r="H597" s="54">
        <f>+VLOOKUP(C597,'Anexo_GL '!$B$9:$O$1882,5,0)</f>
        <v>32381.564987500002</v>
      </c>
      <c r="I597" s="54">
        <f>+VLOOKUP(C597,'Anexo_GL '!$B$9:$O$1882,6,0)</f>
        <v>12565.67626</v>
      </c>
      <c r="J597" s="54">
        <f>+VLOOKUP(C597,'Anexo_GL '!$B$9:$O$1882,7,0)</f>
        <v>0</v>
      </c>
      <c r="K597" s="54"/>
      <c r="L597" s="56">
        <f>+VLOOKUP(C597,'Anexo_GL '!$B$9:$O$1882,8,0)</f>
        <v>64.112710265900034</v>
      </c>
      <c r="M597" s="54"/>
      <c r="N597" s="56" t="str">
        <f>+VLOOKUP(C597,'Anexo_GL '!$B$9:$O$1882,9,0)</f>
        <v>Si Cumple</v>
      </c>
      <c r="O597" s="54"/>
      <c r="P597" s="54">
        <f>+VLOOKUP(C597,'Anexo_GL '!$B$9:$O$1882,11,0)</f>
        <v>21866.141520000001</v>
      </c>
      <c r="Q597" s="54">
        <f>+VLOOKUP(C597,'Anexo_GL '!$B$9:$O$1882,12,0)</f>
        <v>18134.346990000002</v>
      </c>
      <c r="R597" s="54">
        <f>+VLOOKUP(C597,'Anexo_GL '!$B$9:$O$1882,13,0)</f>
        <v>3731.7945299999974</v>
      </c>
      <c r="S597" s="54" t="str">
        <f>+VLOOKUP(C597,'Anexo_GL '!$B$9:$O$1882,14,0)</f>
        <v>Si Cumple</v>
      </c>
    </row>
    <row r="598" spans="1:19" x14ac:dyDescent="0.25">
      <c r="A598" s="54" t="s">
        <v>4719</v>
      </c>
      <c r="B598" s="54">
        <v>571</v>
      </c>
      <c r="C598" s="55" t="s">
        <v>1607</v>
      </c>
      <c r="D598" s="55" t="s">
        <v>21</v>
      </c>
      <c r="E598" s="55" t="s">
        <v>527</v>
      </c>
      <c r="F598" s="54">
        <f>+VLOOKUP(C598,'Anexo_GL '!$B$9:$O$1882,4,0)</f>
        <v>1132.3524199999999</v>
      </c>
      <c r="G598" s="54"/>
      <c r="H598" s="54">
        <f>+VLOOKUP(C598,'Anexo_GL '!$B$9:$O$1882,5,0)</f>
        <v>5279.2289049999999</v>
      </c>
      <c r="I598" s="54">
        <f>+VLOOKUP(C598,'Anexo_GL '!$B$9:$O$1882,6,0)</f>
        <v>1661.5345199999999</v>
      </c>
      <c r="J598" s="54">
        <f>+VLOOKUP(C598,'Anexo_GL '!$B$9:$O$1882,7,0)</f>
        <v>0</v>
      </c>
      <c r="K598" s="54"/>
      <c r="L598" s="56">
        <f>+VLOOKUP(C598,'Anexo_GL '!$B$9:$O$1882,8,0)</f>
        <v>21.44920101735956</v>
      </c>
      <c r="M598" s="54"/>
      <c r="N598" s="56" t="str">
        <f>+VLOOKUP(C598,'Anexo_GL '!$B$9:$O$1882,9,0)</f>
        <v>Si Cumple</v>
      </c>
      <c r="O598" s="54"/>
      <c r="P598" s="54">
        <f>+VLOOKUP(C598,'Anexo_GL '!$B$9:$O$1882,11,0)</f>
        <v>3469.00387</v>
      </c>
      <c r="Q598" s="54">
        <f>+VLOOKUP(C598,'Anexo_GL '!$B$9:$O$1882,12,0)</f>
        <v>3407.9237499999999</v>
      </c>
      <c r="R598" s="54">
        <f>+VLOOKUP(C598,'Anexo_GL '!$B$9:$O$1882,13,0)</f>
        <v>61.080120000000115</v>
      </c>
      <c r="S598" s="54" t="str">
        <f>+VLOOKUP(C598,'Anexo_GL '!$B$9:$O$1882,14,0)</f>
        <v>Si Cumple</v>
      </c>
    </row>
    <row r="599" spans="1:19" x14ac:dyDescent="0.25">
      <c r="A599" s="54" t="s">
        <v>4720</v>
      </c>
      <c r="B599" s="54">
        <v>572</v>
      </c>
      <c r="C599" s="55" t="s">
        <v>1608</v>
      </c>
      <c r="D599" s="55" t="s">
        <v>21</v>
      </c>
      <c r="E599" s="55" t="s">
        <v>1609</v>
      </c>
      <c r="F599" s="54">
        <f>+VLOOKUP(C599,'Anexo_GL '!$B$9:$O$1882,4,0)</f>
        <v>239.49502000000001</v>
      </c>
      <c r="G599" s="54"/>
      <c r="H599" s="54">
        <f>+VLOOKUP(C599,'Anexo_GL '!$B$9:$O$1882,5,0)</f>
        <v>3240.6124100000002</v>
      </c>
      <c r="I599" s="54">
        <f>+VLOOKUP(C599,'Anexo_GL '!$B$9:$O$1882,6,0)</f>
        <v>755.08541999999989</v>
      </c>
      <c r="J599" s="54">
        <f>+VLOOKUP(C599,'Anexo_GL '!$B$9:$O$1882,7,0)</f>
        <v>0</v>
      </c>
      <c r="K599" s="54"/>
      <c r="L599" s="56">
        <f>+VLOOKUP(C599,'Anexo_GL '!$B$9:$O$1882,8,0)</f>
        <v>7.3904247006200912</v>
      </c>
      <c r="M599" s="54"/>
      <c r="N599" s="56" t="str">
        <f>+VLOOKUP(C599,'Anexo_GL '!$B$9:$O$1882,9,0)</f>
        <v>Si Cumple</v>
      </c>
      <c r="O599" s="54"/>
      <c r="P599" s="54">
        <f>+VLOOKUP(C599,'Anexo_GL '!$B$9:$O$1882,11,0)</f>
        <v>1979.5615999999995</v>
      </c>
      <c r="Q599" s="54">
        <f>+VLOOKUP(C599,'Anexo_GL '!$B$9:$O$1882,12,0)</f>
        <v>1644.4147000000003</v>
      </c>
      <c r="R599" s="54">
        <f>+VLOOKUP(C599,'Anexo_GL '!$B$9:$O$1882,13,0)</f>
        <v>335.14689999999945</v>
      </c>
      <c r="S599" s="54" t="str">
        <f>+VLOOKUP(C599,'Anexo_GL '!$B$9:$O$1882,14,0)</f>
        <v>Si Cumple</v>
      </c>
    </row>
    <row r="600" spans="1:19" x14ac:dyDescent="0.25">
      <c r="A600" s="54" t="s">
        <v>4721</v>
      </c>
      <c r="B600" s="54">
        <v>573</v>
      </c>
      <c r="C600" s="55" t="s">
        <v>1610</v>
      </c>
      <c r="D600" s="55" t="s">
        <v>21</v>
      </c>
      <c r="E600" s="55" t="s">
        <v>1611</v>
      </c>
      <c r="F600" s="54">
        <f>+VLOOKUP(C600,'Anexo_GL '!$B$9:$O$1882,4,0)</f>
        <v>372.98173000000003</v>
      </c>
      <c r="G600" s="54"/>
      <c r="H600" s="54">
        <f>+VLOOKUP(C600,'Anexo_GL '!$B$9:$O$1882,5,0)</f>
        <v>6635.1645149999986</v>
      </c>
      <c r="I600" s="54">
        <f>+VLOOKUP(C600,'Anexo_GL '!$B$9:$O$1882,6,0)</f>
        <v>2967.5265899999999</v>
      </c>
      <c r="J600" s="54">
        <f>+VLOOKUP(C600,'Anexo_GL '!$B$9:$O$1882,7,0)</f>
        <v>0</v>
      </c>
      <c r="K600" s="54"/>
      <c r="L600" s="56">
        <f>+VLOOKUP(C600,'Anexo_GL '!$B$9:$O$1882,8,0)</f>
        <v>5.6212883517327548</v>
      </c>
      <c r="M600" s="54"/>
      <c r="N600" s="56" t="str">
        <f>+VLOOKUP(C600,'Anexo_GL '!$B$9:$O$1882,9,0)</f>
        <v>Si Cumple</v>
      </c>
      <c r="O600" s="54"/>
      <c r="P600" s="54">
        <f>+VLOOKUP(C600,'Anexo_GL '!$B$9:$O$1882,11,0)</f>
        <v>4560.2442599999995</v>
      </c>
      <c r="Q600" s="54">
        <f>+VLOOKUP(C600,'Anexo_GL '!$B$9:$O$1882,12,0)</f>
        <v>3538.5481099999997</v>
      </c>
      <c r="R600" s="54">
        <f>+VLOOKUP(C600,'Anexo_GL '!$B$9:$O$1882,13,0)</f>
        <v>1021.6961499999999</v>
      </c>
      <c r="S600" s="54" t="str">
        <f>+VLOOKUP(C600,'Anexo_GL '!$B$9:$O$1882,14,0)</f>
        <v>Si Cumple</v>
      </c>
    </row>
    <row r="601" spans="1:19" x14ac:dyDescent="0.25">
      <c r="A601" s="54" t="s">
        <v>4722</v>
      </c>
      <c r="B601" s="54">
        <v>574</v>
      </c>
      <c r="C601" s="55" t="s">
        <v>1612</v>
      </c>
      <c r="D601" s="55" t="s">
        <v>21</v>
      </c>
      <c r="E601" s="55" t="s">
        <v>980</v>
      </c>
      <c r="F601" s="54">
        <f>+VLOOKUP(C601,'Anexo_GL '!$B$9:$O$1882,4,0)</f>
        <v>2466.9329199999997</v>
      </c>
      <c r="G601" s="54"/>
      <c r="H601" s="54">
        <f>+VLOOKUP(C601,'Anexo_GL '!$B$9:$O$1882,5,0)</f>
        <v>3352.8407875000003</v>
      </c>
      <c r="I601" s="54">
        <f>+VLOOKUP(C601,'Anexo_GL '!$B$9:$O$1882,6,0)</f>
        <v>827.7296</v>
      </c>
      <c r="J601" s="54">
        <f>+VLOOKUP(C601,'Anexo_GL '!$B$9:$O$1882,7,0)</f>
        <v>0</v>
      </c>
      <c r="K601" s="54"/>
      <c r="L601" s="56">
        <f>+VLOOKUP(C601,'Anexo_GL '!$B$9:$O$1882,8,0)</f>
        <v>73.577395300044486</v>
      </c>
      <c r="M601" s="54"/>
      <c r="N601" s="56" t="str">
        <f>+VLOOKUP(C601,'Anexo_GL '!$B$9:$O$1882,9,0)</f>
        <v>Si Cumple</v>
      </c>
      <c r="O601" s="54"/>
      <c r="P601" s="54">
        <f>+VLOOKUP(C601,'Anexo_GL '!$B$9:$O$1882,11,0)</f>
        <v>2062.8969599999996</v>
      </c>
      <c r="Q601" s="54">
        <f>+VLOOKUP(C601,'Anexo_GL '!$B$9:$O$1882,12,0)</f>
        <v>2216.5977800000001</v>
      </c>
      <c r="R601" s="54">
        <f>+VLOOKUP(C601,'Anexo_GL '!$B$9:$O$1882,13,0)</f>
        <v>-153.70082000000053</v>
      </c>
      <c r="S601" s="54" t="str">
        <f>+VLOOKUP(C601,'Anexo_GL '!$B$9:$O$1882,14,0)</f>
        <v>No Cumple</v>
      </c>
    </row>
    <row r="602" spans="1:19" x14ac:dyDescent="0.25">
      <c r="A602" s="54" t="s">
        <v>4723</v>
      </c>
      <c r="B602" s="54">
        <v>575</v>
      </c>
      <c r="C602" s="55" t="s">
        <v>1613</v>
      </c>
      <c r="D602" s="55" t="s">
        <v>21</v>
      </c>
      <c r="E602" s="55" t="s">
        <v>1614</v>
      </c>
      <c r="F602" s="54">
        <f>+VLOOKUP(C602,'Anexo_GL '!$B$9:$O$1882,4,0)</f>
        <v>6408.5005999999994</v>
      </c>
      <c r="G602" s="54"/>
      <c r="H602" s="54">
        <f>+VLOOKUP(C602,'Anexo_GL '!$B$9:$O$1882,5,0)</f>
        <v>35279.035070000005</v>
      </c>
      <c r="I602" s="54">
        <f>+VLOOKUP(C602,'Anexo_GL '!$B$9:$O$1882,6,0)</f>
        <v>11129.078710000002</v>
      </c>
      <c r="J602" s="54">
        <f>+VLOOKUP(C602,'Anexo_GL '!$B$9:$O$1882,7,0)</f>
        <v>0</v>
      </c>
      <c r="K602" s="54"/>
      <c r="L602" s="56">
        <f>+VLOOKUP(C602,'Anexo_GL '!$B$9:$O$1882,8,0)</f>
        <v>18.165181069392549</v>
      </c>
      <c r="M602" s="54"/>
      <c r="N602" s="56" t="str">
        <f>+VLOOKUP(C602,'Anexo_GL '!$B$9:$O$1882,9,0)</f>
        <v>Si Cumple</v>
      </c>
      <c r="O602" s="54"/>
      <c r="P602" s="54">
        <f>+VLOOKUP(C602,'Anexo_GL '!$B$9:$O$1882,11,0)</f>
        <v>24574.946770000002</v>
      </c>
      <c r="Q602" s="54">
        <f>+VLOOKUP(C602,'Anexo_GL '!$B$9:$O$1882,12,0)</f>
        <v>16148.138330000002</v>
      </c>
      <c r="R602" s="54">
        <f>+VLOOKUP(C602,'Anexo_GL '!$B$9:$O$1882,13,0)</f>
        <v>8426.8084400000007</v>
      </c>
      <c r="S602" s="54" t="str">
        <f>+VLOOKUP(C602,'Anexo_GL '!$B$9:$O$1882,14,0)</f>
        <v>Si Cumple</v>
      </c>
    </row>
    <row r="603" spans="1:19" x14ac:dyDescent="0.25">
      <c r="A603" s="54" t="s">
        <v>4724</v>
      </c>
      <c r="B603" s="54">
        <v>576</v>
      </c>
      <c r="C603" s="55" t="s">
        <v>1615</v>
      </c>
      <c r="D603" s="55" t="s">
        <v>21</v>
      </c>
      <c r="E603" s="55" t="s">
        <v>1616</v>
      </c>
      <c r="F603" s="54">
        <f>+VLOOKUP(C603,'Anexo_GL '!$B$9:$O$1882,4,0)</f>
        <v>3901.1928399999993</v>
      </c>
      <c r="G603" s="54"/>
      <c r="H603" s="54">
        <f>+VLOOKUP(C603,'Anexo_GL '!$B$9:$O$1882,5,0)</f>
        <v>29718.929729999996</v>
      </c>
      <c r="I603" s="54">
        <f>+VLOOKUP(C603,'Anexo_GL '!$B$9:$O$1882,6,0)</f>
        <v>26962.214399999997</v>
      </c>
      <c r="J603" s="54">
        <f>+VLOOKUP(C603,'Anexo_GL '!$B$9:$O$1882,7,0)</f>
        <v>0</v>
      </c>
      <c r="K603" s="54"/>
      <c r="L603" s="56">
        <f>+VLOOKUP(C603,'Anexo_GL '!$B$9:$O$1882,8,0)</f>
        <v>13.126962765627159</v>
      </c>
      <c r="M603" s="54"/>
      <c r="N603" s="56" t="str">
        <f>+VLOOKUP(C603,'Anexo_GL '!$B$9:$O$1882,9,0)</f>
        <v>Si Cumple</v>
      </c>
      <c r="O603" s="54"/>
      <c r="P603" s="54">
        <f>+VLOOKUP(C603,'Anexo_GL '!$B$9:$O$1882,11,0)</f>
        <v>20876.400679999999</v>
      </c>
      <c r="Q603" s="54">
        <f>+VLOOKUP(C603,'Anexo_GL '!$B$9:$O$1882,12,0)</f>
        <v>12126.966010000002</v>
      </c>
      <c r="R603" s="54">
        <f>+VLOOKUP(C603,'Anexo_GL '!$B$9:$O$1882,13,0)</f>
        <v>8749.4346699999987</v>
      </c>
      <c r="S603" s="54" t="str">
        <f>+VLOOKUP(C603,'Anexo_GL '!$B$9:$O$1882,14,0)</f>
        <v>Si Cumple</v>
      </c>
    </row>
    <row r="604" spans="1:19" x14ac:dyDescent="0.25">
      <c r="A604" s="54" t="s">
        <v>4725</v>
      </c>
      <c r="B604" s="54">
        <v>577</v>
      </c>
      <c r="C604" s="55" t="s">
        <v>1617</v>
      </c>
      <c r="D604" s="55" t="s">
        <v>21</v>
      </c>
      <c r="E604" s="55" t="s">
        <v>1618</v>
      </c>
      <c r="F604" s="54">
        <f>+VLOOKUP(C604,'Anexo_GL '!$B$9:$O$1882,4,0)</f>
        <v>1383.8896500000001</v>
      </c>
      <c r="G604" s="54"/>
      <c r="H604" s="54">
        <f>+VLOOKUP(C604,'Anexo_GL '!$B$9:$O$1882,5,0)</f>
        <v>10823.639134999998</v>
      </c>
      <c r="I604" s="54">
        <f>+VLOOKUP(C604,'Anexo_GL '!$B$9:$O$1882,6,0)</f>
        <v>7041.2950299999993</v>
      </c>
      <c r="J604" s="54">
        <f>+VLOOKUP(C604,'Anexo_GL '!$B$9:$O$1882,7,0)</f>
        <v>0</v>
      </c>
      <c r="K604" s="54"/>
      <c r="L604" s="56">
        <f>+VLOOKUP(C604,'Anexo_GL '!$B$9:$O$1882,8,0)</f>
        <v>12.785807367920905</v>
      </c>
      <c r="M604" s="54"/>
      <c r="N604" s="56" t="str">
        <f>+VLOOKUP(C604,'Anexo_GL '!$B$9:$O$1882,9,0)</f>
        <v>Si Cumple</v>
      </c>
      <c r="O604" s="54"/>
      <c r="P604" s="54">
        <f>+VLOOKUP(C604,'Anexo_GL '!$B$9:$O$1882,11,0)</f>
        <v>7569.3263499999994</v>
      </c>
      <c r="Q604" s="54">
        <f>+VLOOKUP(C604,'Anexo_GL '!$B$9:$O$1882,12,0)</f>
        <v>5779.1209100000005</v>
      </c>
      <c r="R604" s="54">
        <f>+VLOOKUP(C604,'Anexo_GL '!$B$9:$O$1882,13,0)</f>
        <v>1790.2054399999995</v>
      </c>
      <c r="S604" s="54" t="str">
        <f>+VLOOKUP(C604,'Anexo_GL '!$B$9:$O$1882,14,0)</f>
        <v>Si Cumple</v>
      </c>
    </row>
    <row r="605" spans="1:19" x14ac:dyDescent="0.25">
      <c r="A605" s="54" t="s">
        <v>4726</v>
      </c>
      <c r="B605" s="54">
        <v>578</v>
      </c>
      <c r="C605" s="55" t="s">
        <v>1619</v>
      </c>
      <c r="D605" s="55" t="s">
        <v>21</v>
      </c>
      <c r="E605" s="55" t="s">
        <v>1620</v>
      </c>
      <c r="F605" s="54">
        <f>+VLOOKUP(C605,'Anexo_GL '!$B$9:$O$1882,4,0)</f>
        <v>442.36308999999994</v>
      </c>
      <c r="G605" s="54"/>
      <c r="H605" s="54">
        <f>+VLOOKUP(C605,'Anexo_GL '!$B$9:$O$1882,5,0)</f>
        <v>6537.4644875000004</v>
      </c>
      <c r="I605" s="54">
        <f>+VLOOKUP(C605,'Anexo_GL '!$B$9:$O$1882,6,0)</f>
        <v>3591.5081600000003</v>
      </c>
      <c r="J605" s="54">
        <f>+VLOOKUP(C605,'Anexo_GL '!$B$9:$O$1882,7,0)</f>
        <v>0</v>
      </c>
      <c r="K605" s="54"/>
      <c r="L605" s="56">
        <f>+VLOOKUP(C605,'Anexo_GL '!$B$9:$O$1882,8,0)</f>
        <v>6.7665849787149597</v>
      </c>
      <c r="M605" s="54"/>
      <c r="N605" s="56" t="str">
        <f>+VLOOKUP(C605,'Anexo_GL '!$B$9:$O$1882,9,0)</f>
        <v>Si Cumple</v>
      </c>
      <c r="O605" s="54"/>
      <c r="P605" s="54">
        <f>+VLOOKUP(C605,'Anexo_GL '!$B$9:$O$1882,11,0)</f>
        <v>3568.7755999999995</v>
      </c>
      <c r="Q605" s="54">
        <f>+VLOOKUP(C605,'Anexo_GL '!$B$9:$O$1882,12,0)</f>
        <v>3315.5858200000002</v>
      </c>
      <c r="R605" s="54">
        <f>+VLOOKUP(C605,'Anexo_GL '!$B$9:$O$1882,13,0)</f>
        <v>253.18977999999933</v>
      </c>
      <c r="S605" s="54" t="str">
        <f>+VLOOKUP(C605,'Anexo_GL '!$B$9:$O$1882,14,0)</f>
        <v>Si Cumple</v>
      </c>
    </row>
    <row r="606" spans="1:19" x14ac:dyDescent="0.25">
      <c r="A606" s="54" t="s">
        <v>4727</v>
      </c>
      <c r="B606" s="54">
        <v>579</v>
      </c>
      <c r="C606" s="55" t="s">
        <v>1621</v>
      </c>
      <c r="D606" s="55" t="s">
        <v>21</v>
      </c>
      <c r="E606" s="55" t="s">
        <v>1622</v>
      </c>
      <c r="F606" s="54">
        <f>+VLOOKUP(C606,'Anexo_GL '!$B$9:$O$1882,4,0)</f>
        <v>4218.6311999999998</v>
      </c>
      <c r="G606" s="54"/>
      <c r="H606" s="54">
        <f>+VLOOKUP(C606,'Anexo_GL '!$B$9:$O$1882,5,0)</f>
        <v>27490.270060000003</v>
      </c>
      <c r="I606" s="54">
        <f>+VLOOKUP(C606,'Anexo_GL '!$B$9:$O$1882,6,0)</f>
        <v>3099.1442099999999</v>
      </c>
      <c r="J606" s="54">
        <f>+VLOOKUP(C606,'Anexo_GL '!$B$9:$O$1882,7,0)</f>
        <v>0</v>
      </c>
      <c r="K606" s="54"/>
      <c r="L606" s="56">
        <f>+VLOOKUP(C606,'Anexo_GL '!$B$9:$O$1882,8,0)</f>
        <v>15.345906718240512</v>
      </c>
      <c r="M606" s="54"/>
      <c r="N606" s="56" t="str">
        <f>+VLOOKUP(C606,'Anexo_GL '!$B$9:$O$1882,9,0)</f>
        <v>Si Cumple</v>
      </c>
      <c r="O606" s="54"/>
      <c r="P606" s="54">
        <f>+VLOOKUP(C606,'Anexo_GL '!$B$9:$O$1882,11,0)</f>
        <v>19177.989810000003</v>
      </c>
      <c r="Q606" s="54">
        <f>+VLOOKUP(C606,'Anexo_GL '!$B$9:$O$1882,12,0)</f>
        <v>16826.021049999996</v>
      </c>
      <c r="R606" s="54">
        <f>+VLOOKUP(C606,'Anexo_GL '!$B$9:$O$1882,13,0)</f>
        <v>2351.9687600000052</v>
      </c>
      <c r="S606" s="54" t="str">
        <f>+VLOOKUP(C606,'Anexo_GL '!$B$9:$O$1882,14,0)</f>
        <v>Si Cumple</v>
      </c>
    </row>
    <row r="607" spans="1:19" x14ac:dyDescent="0.25">
      <c r="A607" s="54" t="s">
        <v>4728</v>
      </c>
      <c r="B607" s="54">
        <v>580</v>
      </c>
      <c r="C607" s="55" t="s">
        <v>1623</v>
      </c>
      <c r="D607" s="55" t="s">
        <v>21</v>
      </c>
      <c r="E607" s="55" t="s">
        <v>1624</v>
      </c>
      <c r="F607" s="54">
        <f>+VLOOKUP(C607,'Anexo_GL '!$B$9:$O$1882,4,0)</f>
        <v>405.09820999999994</v>
      </c>
      <c r="G607" s="54"/>
      <c r="H607" s="54">
        <f>+VLOOKUP(C607,'Anexo_GL '!$B$9:$O$1882,5,0)</f>
        <v>2292.8900350000004</v>
      </c>
      <c r="I607" s="54">
        <f>+VLOOKUP(C607,'Anexo_GL '!$B$9:$O$1882,6,0)</f>
        <v>468.40992000000006</v>
      </c>
      <c r="J607" s="54">
        <f>+VLOOKUP(C607,'Anexo_GL '!$B$9:$O$1882,7,0)</f>
        <v>0</v>
      </c>
      <c r="K607" s="54"/>
      <c r="L607" s="56">
        <f>+VLOOKUP(C607,'Anexo_GL '!$B$9:$O$1882,8,0)</f>
        <v>17.667581254065677</v>
      </c>
      <c r="M607" s="54"/>
      <c r="N607" s="56" t="str">
        <f>+VLOOKUP(C607,'Anexo_GL '!$B$9:$O$1882,9,0)</f>
        <v>Si Cumple</v>
      </c>
      <c r="O607" s="54"/>
      <c r="P607" s="54">
        <f>+VLOOKUP(C607,'Anexo_GL '!$B$9:$O$1882,11,0)</f>
        <v>1542.6414600000001</v>
      </c>
      <c r="Q607" s="54">
        <f>+VLOOKUP(C607,'Anexo_GL '!$B$9:$O$1882,12,0)</f>
        <v>1428.1305499999999</v>
      </c>
      <c r="R607" s="54">
        <f>+VLOOKUP(C607,'Anexo_GL '!$B$9:$O$1882,13,0)</f>
        <v>114.51091000000015</v>
      </c>
      <c r="S607" s="54" t="str">
        <f>+VLOOKUP(C607,'Anexo_GL '!$B$9:$O$1882,14,0)</f>
        <v>Si Cumple</v>
      </c>
    </row>
    <row r="608" spans="1:19" x14ac:dyDescent="0.25">
      <c r="A608" s="54" t="s">
        <v>4729</v>
      </c>
      <c r="B608" s="54">
        <v>581</v>
      </c>
      <c r="C608" s="55" t="s">
        <v>1625</v>
      </c>
      <c r="D608" s="55" t="s">
        <v>21</v>
      </c>
      <c r="E608" s="55" t="s">
        <v>1626</v>
      </c>
      <c r="F608" s="54">
        <f>+VLOOKUP(C608,'Anexo_GL '!$B$9:$O$1882,4,0)</f>
        <v>1598.6045599999998</v>
      </c>
      <c r="G608" s="54"/>
      <c r="H608" s="54">
        <f>+VLOOKUP(C608,'Anexo_GL '!$B$9:$O$1882,5,0)</f>
        <v>5548.2587525000017</v>
      </c>
      <c r="I608" s="54">
        <f>+VLOOKUP(C608,'Anexo_GL '!$B$9:$O$1882,6,0)</f>
        <v>1779.33194</v>
      </c>
      <c r="J608" s="54">
        <f>+VLOOKUP(C608,'Anexo_GL '!$B$9:$O$1882,7,0)</f>
        <v>0</v>
      </c>
      <c r="K608" s="54"/>
      <c r="L608" s="56">
        <f>+VLOOKUP(C608,'Anexo_GL '!$B$9:$O$1882,8,0)</f>
        <v>28.812725420920238</v>
      </c>
      <c r="M608" s="54"/>
      <c r="N608" s="56" t="str">
        <f>+VLOOKUP(C608,'Anexo_GL '!$B$9:$O$1882,9,0)</f>
        <v>Si Cumple</v>
      </c>
      <c r="O608" s="54"/>
      <c r="P608" s="54">
        <f>+VLOOKUP(C608,'Anexo_GL '!$B$9:$O$1882,11,0)</f>
        <v>3873.8837400000002</v>
      </c>
      <c r="Q608" s="54">
        <f>+VLOOKUP(C608,'Anexo_GL '!$B$9:$O$1882,12,0)</f>
        <v>2574.4107800000002</v>
      </c>
      <c r="R608" s="54">
        <f>+VLOOKUP(C608,'Anexo_GL '!$B$9:$O$1882,13,0)</f>
        <v>1299.4729600000001</v>
      </c>
      <c r="S608" s="54" t="str">
        <f>+VLOOKUP(C608,'Anexo_GL '!$B$9:$O$1882,14,0)</f>
        <v>Si Cumple</v>
      </c>
    </row>
    <row r="609" spans="1:19" x14ac:dyDescent="0.25">
      <c r="A609" s="54" t="s">
        <v>4730</v>
      </c>
      <c r="B609" s="54">
        <v>582</v>
      </c>
      <c r="C609" s="55" t="s">
        <v>1627</v>
      </c>
      <c r="D609" s="55" t="s">
        <v>21</v>
      </c>
      <c r="E609" s="55" t="s">
        <v>1628</v>
      </c>
      <c r="F609" s="54">
        <f>+VLOOKUP(C609,'Anexo_GL '!$B$9:$O$1882,4,0)</f>
        <v>1132.8118100000002</v>
      </c>
      <c r="G609" s="54"/>
      <c r="H609" s="54">
        <f>+VLOOKUP(C609,'Anexo_GL '!$B$9:$O$1882,5,0)</f>
        <v>8735.5083324999996</v>
      </c>
      <c r="I609" s="54">
        <f>+VLOOKUP(C609,'Anexo_GL '!$B$9:$O$1882,6,0)</f>
        <v>2493.19787</v>
      </c>
      <c r="J609" s="54">
        <f>+VLOOKUP(C609,'Anexo_GL '!$B$9:$O$1882,7,0)</f>
        <v>0</v>
      </c>
      <c r="K609" s="54"/>
      <c r="L609" s="56">
        <f>+VLOOKUP(C609,'Anexo_GL '!$B$9:$O$1882,8,0)</f>
        <v>12.967897996106686</v>
      </c>
      <c r="M609" s="54"/>
      <c r="N609" s="56" t="str">
        <f>+VLOOKUP(C609,'Anexo_GL '!$B$9:$O$1882,9,0)</f>
        <v>Si Cumple</v>
      </c>
      <c r="O609" s="54"/>
      <c r="P609" s="54">
        <f>+VLOOKUP(C609,'Anexo_GL '!$B$9:$O$1882,11,0)</f>
        <v>6048.6238000000003</v>
      </c>
      <c r="Q609" s="54">
        <f>+VLOOKUP(C609,'Anexo_GL '!$B$9:$O$1882,12,0)</f>
        <v>4370.3743299999996</v>
      </c>
      <c r="R609" s="54">
        <f>+VLOOKUP(C609,'Anexo_GL '!$B$9:$O$1882,13,0)</f>
        <v>1678.2494700000007</v>
      </c>
      <c r="S609" s="54" t="str">
        <f>+VLOOKUP(C609,'Anexo_GL '!$B$9:$O$1882,14,0)</f>
        <v>Si Cumple</v>
      </c>
    </row>
    <row r="610" spans="1:19" x14ac:dyDescent="0.25">
      <c r="A610" s="54" t="s">
        <v>4731</v>
      </c>
      <c r="B610" s="54">
        <v>583</v>
      </c>
      <c r="C610" s="55" t="s">
        <v>1629</v>
      </c>
      <c r="D610" s="55" t="s">
        <v>21</v>
      </c>
      <c r="E610" s="55" t="s">
        <v>1630</v>
      </c>
      <c r="F610" s="54">
        <f>+VLOOKUP(C610,'Anexo_GL '!$B$9:$O$1882,4,0)</f>
        <v>69.221580000000003</v>
      </c>
      <c r="G610" s="54"/>
      <c r="H610" s="54">
        <f>+VLOOKUP(C610,'Anexo_GL '!$B$9:$O$1882,5,0)</f>
        <v>1104.39492</v>
      </c>
      <c r="I610" s="54">
        <f>+VLOOKUP(C610,'Anexo_GL '!$B$9:$O$1882,6,0)</f>
        <v>42.412479999999995</v>
      </c>
      <c r="J610" s="54">
        <f>+VLOOKUP(C610,'Anexo_GL '!$B$9:$O$1882,7,0)</f>
        <v>0</v>
      </c>
      <c r="K610" s="54"/>
      <c r="L610" s="56">
        <f>+VLOOKUP(C610,'Anexo_GL '!$B$9:$O$1882,8,0)</f>
        <v>6.2678285408991199</v>
      </c>
      <c r="M610" s="54"/>
      <c r="N610" s="56" t="str">
        <f>+VLOOKUP(C610,'Anexo_GL '!$B$9:$O$1882,9,0)</f>
        <v>Si Cumple</v>
      </c>
      <c r="O610" s="54"/>
      <c r="P610" s="54">
        <f>+VLOOKUP(C610,'Anexo_GL '!$B$9:$O$1882,11,0)</f>
        <v>599.65309000000002</v>
      </c>
      <c r="Q610" s="54">
        <f>+VLOOKUP(C610,'Anexo_GL '!$B$9:$O$1882,12,0)</f>
        <v>477.31331</v>
      </c>
      <c r="R610" s="54">
        <f>+VLOOKUP(C610,'Anexo_GL '!$B$9:$O$1882,13,0)</f>
        <v>122.33977999999998</v>
      </c>
      <c r="S610" s="54" t="str">
        <f>+VLOOKUP(C610,'Anexo_GL '!$B$9:$O$1882,14,0)</f>
        <v>Si Cumple</v>
      </c>
    </row>
    <row r="611" spans="1:19" x14ac:dyDescent="0.25">
      <c r="A611" s="54" t="s">
        <v>4732</v>
      </c>
      <c r="B611" s="54">
        <v>584</v>
      </c>
      <c r="C611" s="55" t="s">
        <v>1631</v>
      </c>
      <c r="D611" s="55" t="s">
        <v>21</v>
      </c>
      <c r="E611" s="55" t="s">
        <v>1632</v>
      </c>
      <c r="F611" s="54">
        <f>+VLOOKUP(C611,'Anexo_GL '!$B$9:$O$1882,4,0)</f>
        <v>85.568780000000004</v>
      </c>
      <c r="G611" s="54"/>
      <c r="H611" s="54">
        <f>+VLOOKUP(C611,'Anexo_GL '!$B$9:$O$1882,5,0)</f>
        <v>1927.776895</v>
      </c>
      <c r="I611" s="54">
        <f>+VLOOKUP(C611,'Anexo_GL '!$B$9:$O$1882,6,0)</f>
        <v>300.07103000000001</v>
      </c>
      <c r="J611" s="54">
        <f>+VLOOKUP(C611,'Anexo_GL '!$B$9:$O$1882,7,0)</f>
        <v>0</v>
      </c>
      <c r="K611" s="54"/>
      <c r="L611" s="56">
        <f>+VLOOKUP(C611,'Anexo_GL '!$B$9:$O$1882,8,0)</f>
        <v>4.4387283726626467</v>
      </c>
      <c r="M611" s="54"/>
      <c r="N611" s="56" t="str">
        <f>+VLOOKUP(C611,'Anexo_GL '!$B$9:$O$1882,9,0)</f>
        <v>Si Cumple</v>
      </c>
      <c r="O611" s="54"/>
      <c r="P611" s="54">
        <f>+VLOOKUP(C611,'Anexo_GL '!$B$9:$O$1882,11,0)</f>
        <v>1616.6689199999998</v>
      </c>
      <c r="Q611" s="54">
        <f>+VLOOKUP(C611,'Anexo_GL '!$B$9:$O$1882,12,0)</f>
        <v>969.59105</v>
      </c>
      <c r="R611" s="54">
        <f>+VLOOKUP(C611,'Anexo_GL '!$B$9:$O$1882,13,0)</f>
        <v>647.07786999999985</v>
      </c>
      <c r="S611" s="54" t="str">
        <f>+VLOOKUP(C611,'Anexo_GL '!$B$9:$O$1882,14,0)</f>
        <v>Si Cumple</v>
      </c>
    </row>
    <row r="612" spans="1:19" x14ac:dyDescent="0.25">
      <c r="A612" s="54" t="s">
        <v>4733</v>
      </c>
      <c r="B612" s="54">
        <v>585</v>
      </c>
      <c r="C612" s="55" t="s">
        <v>1633</v>
      </c>
      <c r="D612" s="55" t="s">
        <v>21</v>
      </c>
      <c r="E612" s="55" t="s">
        <v>1634</v>
      </c>
      <c r="F612" s="54">
        <f>+VLOOKUP(C612,'Anexo_GL '!$B$9:$O$1882,4,0)</f>
        <v>1324.8595700000001</v>
      </c>
      <c r="G612" s="54"/>
      <c r="H612" s="54">
        <f>+VLOOKUP(C612,'Anexo_GL '!$B$9:$O$1882,5,0)</f>
        <v>3149.7323600000004</v>
      </c>
      <c r="I612" s="54">
        <f>+VLOOKUP(C612,'Anexo_GL '!$B$9:$O$1882,6,0)</f>
        <v>587.64972999999998</v>
      </c>
      <c r="J612" s="54">
        <f>+VLOOKUP(C612,'Anexo_GL '!$B$9:$O$1882,7,0)</f>
        <v>0</v>
      </c>
      <c r="K612" s="54"/>
      <c r="L612" s="56">
        <f>+VLOOKUP(C612,'Anexo_GL '!$B$9:$O$1882,8,0)</f>
        <v>42.062607821065782</v>
      </c>
      <c r="M612" s="54"/>
      <c r="N612" s="56" t="str">
        <f>+VLOOKUP(C612,'Anexo_GL '!$B$9:$O$1882,9,0)</f>
        <v>Si Cumple</v>
      </c>
      <c r="O612" s="54"/>
      <c r="P612" s="54">
        <f>+VLOOKUP(C612,'Anexo_GL '!$B$9:$O$1882,11,0)</f>
        <v>1875.6182399999998</v>
      </c>
      <c r="Q612" s="54">
        <f>+VLOOKUP(C612,'Anexo_GL '!$B$9:$O$1882,12,0)</f>
        <v>1612.7875099999999</v>
      </c>
      <c r="R612" s="54">
        <f>+VLOOKUP(C612,'Anexo_GL '!$B$9:$O$1882,13,0)</f>
        <v>262.83072999999996</v>
      </c>
      <c r="S612" s="54" t="str">
        <f>+VLOOKUP(C612,'Anexo_GL '!$B$9:$O$1882,14,0)</f>
        <v>Si Cumple</v>
      </c>
    </row>
    <row r="613" spans="1:19" x14ac:dyDescent="0.25">
      <c r="A613" s="54" t="s">
        <v>4734</v>
      </c>
      <c r="B613" s="54">
        <v>586</v>
      </c>
      <c r="C613" s="55" t="s">
        <v>1635</v>
      </c>
      <c r="D613" s="55" t="s">
        <v>21</v>
      </c>
      <c r="E613" s="55" t="s">
        <v>1636</v>
      </c>
      <c r="F613" s="54">
        <f>+VLOOKUP(C613,'Anexo_GL '!$B$9:$O$1882,4,0)</f>
        <v>270.25808999999998</v>
      </c>
      <c r="G613" s="54"/>
      <c r="H613" s="54">
        <f>+VLOOKUP(C613,'Anexo_GL '!$B$9:$O$1882,5,0)</f>
        <v>4363.1653475000003</v>
      </c>
      <c r="I613" s="54">
        <f>+VLOOKUP(C613,'Anexo_GL '!$B$9:$O$1882,6,0)</f>
        <v>1119.0195700000002</v>
      </c>
      <c r="J613" s="54">
        <f>+VLOOKUP(C613,'Anexo_GL '!$B$9:$O$1882,7,0)</f>
        <v>0</v>
      </c>
      <c r="K613" s="54"/>
      <c r="L613" s="56">
        <f>+VLOOKUP(C613,'Anexo_GL '!$B$9:$O$1882,8,0)</f>
        <v>6.1940831592562047</v>
      </c>
      <c r="M613" s="54"/>
      <c r="N613" s="56" t="str">
        <f>+VLOOKUP(C613,'Anexo_GL '!$B$9:$O$1882,9,0)</f>
        <v>Si Cumple</v>
      </c>
      <c r="O613" s="54"/>
      <c r="P613" s="54">
        <f>+VLOOKUP(C613,'Anexo_GL '!$B$9:$O$1882,11,0)</f>
        <v>3029.7564400000001</v>
      </c>
      <c r="Q613" s="54">
        <f>+VLOOKUP(C613,'Anexo_GL '!$B$9:$O$1882,12,0)</f>
        <v>2159.5825300000001</v>
      </c>
      <c r="R613" s="54">
        <f>+VLOOKUP(C613,'Anexo_GL '!$B$9:$O$1882,13,0)</f>
        <v>870.17390999999964</v>
      </c>
      <c r="S613" s="54" t="str">
        <f>+VLOOKUP(C613,'Anexo_GL '!$B$9:$O$1882,14,0)</f>
        <v>Si Cumple</v>
      </c>
    </row>
    <row r="614" spans="1:19" x14ac:dyDescent="0.25">
      <c r="A614" s="54" t="s">
        <v>4735</v>
      </c>
      <c r="B614" s="54">
        <v>587</v>
      </c>
      <c r="C614" s="55" t="s">
        <v>1637</v>
      </c>
      <c r="D614" s="55" t="s">
        <v>21</v>
      </c>
      <c r="E614" s="55" t="s">
        <v>1638</v>
      </c>
      <c r="F614" s="54">
        <f>+VLOOKUP(C614,'Anexo_GL '!$B$9:$O$1882,4,0)</f>
        <v>627.63510999999994</v>
      </c>
      <c r="G614" s="54"/>
      <c r="H614" s="54">
        <f>+VLOOKUP(C614,'Anexo_GL '!$B$9:$O$1882,5,0)</f>
        <v>6179.0063074999989</v>
      </c>
      <c r="I614" s="54">
        <f>+VLOOKUP(C614,'Anexo_GL '!$B$9:$O$1882,6,0)</f>
        <v>861.74043999999992</v>
      </c>
      <c r="J614" s="54">
        <f>+VLOOKUP(C614,'Anexo_GL '!$B$9:$O$1882,7,0)</f>
        <v>0</v>
      </c>
      <c r="K614" s="54"/>
      <c r="L614" s="56">
        <f>+VLOOKUP(C614,'Anexo_GL '!$B$9:$O$1882,8,0)</f>
        <v>10.157541176777638</v>
      </c>
      <c r="M614" s="54"/>
      <c r="N614" s="56" t="str">
        <f>+VLOOKUP(C614,'Anexo_GL '!$B$9:$O$1882,9,0)</f>
        <v>Si Cumple</v>
      </c>
      <c r="O614" s="54"/>
      <c r="P614" s="54">
        <f>+VLOOKUP(C614,'Anexo_GL '!$B$9:$O$1882,11,0)</f>
        <v>4853.24316</v>
      </c>
      <c r="Q614" s="54">
        <f>+VLOOKUP(C614,'Anexo_GL '!$B$9:$O$1882,12,0)</f>
        <v>2890.14626</v>
      </c>
      <c r="R614" s="54">
        <f>+VLOOKUP(C614,'Anexo_GL '!$B$9:$O$1882,13,0)</f>
        <v>1963.0969000000005</v>
      </c>
      <c r="S614" s="54" t="str">
        <f>+VLOOKUP(C614,'Anexo_GL '!$B$9:$O$1882,14,0)</f>
        <v>Si Cumple</v>
      </c>
    </row>
    <row r="615" spans="1:19" x14ac:dyDescent="0.25">
      <c r="A615" s="54" t="s">
        <v>4736</v>
      </c>
      <c r="B615" s="54">
        <v>588</v>
      </c>
      <c r="C615" s="55" t="s">
        <v>1639</v>
      </c>
      <c r="D615" s="55" t="s">
        <v>21</v>
      </c>
      <c r="E615" s="55" t="s">
        <v>1640</v>
      </c>
      <c r="F615" s="54">
        <f>+VLOOKUP(C615,'Anexo_GL '!$B$9:$O$1882,4,0)</f>
        <v>304.13081</v>
      </c>
      <c r="G615" s="54"/>
      <c r="H615" s="54">
        <f>+VLOOKUP(C615,'Anexo_GL '!$B$9:$O$1882,5,0)</f>
        <v>3796.8176974999992</v>
      </c>
      <c r="I615" s="54">
        <f>+VLOOKUP(C615,'Anexo_GL '!$B$9:$O$1882,6,0)</f>
        <v>584.32879000000003</v>
      </c>
      <c r="J615" s="54">
        <f>+VLOOKUP(C615,'Anexo_GL '!$B$9:$O$1882,7,0)</f>
        <v>0</v>
      </c>
      <c r="K615" s="54"/>
      <c r="L615" s="56">
        <f>+VLOOKUP(C615,'Anexo_GL '!$B$9:$O$1882,8,0)</f>
        <v>8.010150453108503</v>
      </c>
      <c r="M615" s="54"/>
      <c r="N615" s="56" t="str">
        <f>+VLOOKUP(C615,'Anexo_GL '!$B$9:$O$1882,9,0)</f>
        <v>Si Cumple</v>
      </c>
      <c r="O615" s="54"/>
      <c r="P615" s="54">
        <f>+VLOOKUP(C615,'Anexo_GL '!$B$9:$O$1882,11,0)</f>
        <v>2449.5655200000001</v>
      </c>
      <c r="Q615" s="54">
        <f>+VLOOKUP(C615,'Anexo_GL '!$B$9:$O$1882,12,0)</f>
        <v>2495.3213900000001</v>
      </c>
      <c r="R615" s="54">
        <f>+VLOOKUP(C615,'Anexo_GL '!$B$9:$O$1882,13,0)</f>
        <v>-45.755870000000115</v>
      </c>
      <c r="S615" s="54" t="str">
        <f>+VLOOKUP(C615,'Anexo_GL '!$B$9:$O$1882,14,0)</f>
        <v>No Cumple</v>
      </c>
    </row>
    <row r="616" spans="1:19" x14ac:dyDescent="0.25">
      <c r="A616" s="54" t="s">
        <v>4737</v>
      </c>
      <c r="B616" s="54">
        <v>589</v>
      </c>
      <c r="C616" s="55" t="s">
        <v>1641</v>
      </c>
      <c r="D616" s="55" t="s">
        <v>21</v>
      </c>
      <c r="E616" s="55" t="s">
        <v>1642</v>
      </c>
      <c r="F616" s="54">
        <f>+VLOOKUP(C616,'Anexo_GL '!$B$9:$O$1882,4,0)</f>
        <v>143.96314000000001</v>
      </c>
      <c r="G616" s="54"/>
      <c r="H616" s="54">
        <f>+VLOOKUP(C616,'Anexo_GL '!$B$9:$O$1882,5,0)</f>
        <v>1394.5642224999999</v>
      </c>
      <c r="I616" s="54">
        <f>+VLOOKUP(C616,'Anexo_GL '!$B$9:$O$1882,6,0)</f>
        <v>172.76463000000001</v>
      </c>
      <c r="J616" s="54">
        <f>+VLOOKUP(C616,'Anexo_GL '!$B$9:$O$1882,7,0)</f>
        <v>0</v>
      </c>
      <c r="K616" s="54"/>
      <c r="L616" s="56">
        <f>+VLOOKUP(C616,'Anexo_GL '!$B$9:$O$1882,8,0)</f>
        <v>10.323163155721932</v>
      </c>
      <c r="M616" s="54"/>
      <c r="N616" s="56" t="str">
        <f>+VLOOKUP(C616,'Anexo_GL '!$B$9:$O$1882,9,0)</f>
        <v>Si Cumple</v>
      </c>
      <c r="O616" s="54"/>
      <c r="P616" s="54">
        <f>+VLOOKUP(C616,'Anexo_GL '!$B$9:$O$1882,11,0)</f>
        <v>883.85256000000004</v>
      </c>
      <c r="Q616" s="54">
        <f>+VLOOKUP(C616,'Anexo_GL '!$B$9:$O$1882,12,0)</f>
        <v>718.40241000000003</v>
      </c>
      <c r="R616" s="54">
        <f>+VLOOKUP(C616,'Anexo_GL '!$B$9:$O$1882,13,0)</f>
        <v>165.45015000000004</v>
      </c>
      <c r="S616" s="54" t="str">
        <f>+VLOOKUP(C616,'Anexo_GL '!$B$9:$O$1882,14,0)</f>
        <v>Si Cumple</v>
      </c>
    </row>
    <row r="617" spans="1:19" x14ac:dyDescent="0.25">
      <c r="A617" s="54" t="s">
        <v>4738</v>
      </c>
      <c r="B617" s="54">
        <v>590</v>
      </c>
      <c r="C617" s="55" t="s">
        <v>1643</v>
      </c>
      <c r="D617" s="55" t="s">
        <v>21</v>
      </c>
      <c r="E617" s="55" t="s">
        <v>1644</v>
      </c>
      <c r="F617" s="54">
        <f>+VLOOKUP(C617,'Anexo_GL '!$B$9:$O$1882,4,0)</f>
        <v>420.85821000000004</v>
      </c>
      <c r="G617" s="54"/>
      <c r="H617" s="54">
        <f>+VLOOKUP(C617,'Anexo_GL '!$B$9:$O$1882,5,0)</f>
        <v>4648.7552850000011</v>
      </c>
      <c r="I617" s="54">
        <f>+VLOOKUP(C617,'Anexo_GL '!$B$9:$O$1882,6,0)</f>
        <v>1146.66822</v>
      </c>
      <c r="J617" s="54">
        <f>+VLOOKUP(C617,'Anexo_GL '!$B$9:$O$1882,7,0)</f>
        <v>0</v>
      </c>
      <c r="K617" s="54"/>
      <c r="L617" s="56">
        <f>+VLOOKUP(C617,'Anexo_GL '!$B$9:$O$1882,8,0)</f>
        <v>9.0531375432466969</v>
      </c>
      <c r="M617" s="54"/>
      <c r="N617" s="56" t="str">
        <f>+VLOOKUP(C617,'Anexo_GL '!$B$9:$O$1882,9,0)</f>
        <v>Si Cumple</v>
      </c>
      <c r="O617" s="54"/>
      <c r="P617" s="54">
        <f>+VLOOKUP(C617,'Anexo_GL '!$B$9:$O$1882,11,0)</f>
        <v>2513.8278500000001</v>
      </c>
      <c r="Q617" s="54">
        <f>+VLOOKUP(C617,'Anexo_GL '!$B$9:$O$1882,12,0)</f>
        <v>2247.9842800000001</v>
      </c>
      <c r="R617" s="54">
        <f>+VLOOKUP(C617,'Anexo_GL '!$B$9:$O$1882,13,0)</f>
        <v>265.84356999999983</v>
      </c>
      <c r="S617" s="54" t="str">
        <f>+VLOOKUP(C617,'Anexo_GL '!$B$9:$O$1882,14,0)</f>
        <v>Si Cumple</v>
      </c>
    </row>
    <row r="618" spans="1:19" x14ac:dyDescent="0.25">
      <c r="A618" s="54" t="s">
        <v>4739</v>
      </c>
      <c r="B618" s="54">
        <v>591</v>
      </c>
      <c r="C618" s="55" t="s">
        <v>1645</v>
      </c>
      <c r="D618" s="55" t="s">
        <v>21</v>
      </c>
      <c r="E618" s="55" t="s">
        <v>1646</v>
      </c>
      <c r="F618" s="54">
        <f>+VLOOKUP(C618,'Anexo_GL '!$B$9:$O$1882,4,0)</f>
        <v>3272.5181200000002</v>
      </c>
      <c r="G618" s="54"/>
      <c r="H618" s="54">
        <f>+VLOOKUP(C618,'Anexo_GL '!$B$9:$O$1882,5,0)</f>
        <v>48674.050512500005</v>
      </c>
      <c r="I618" s="54">
        <f>+VLOOKUP(C618,'Anexo_GL '!$B$9:$O$1882,6,0)</f>
        <v>6949.3484399999998</v>
      </c>
      <c r="J618" s="54">
        <f>+VLOOKUP(C618,'Anexo_GL '!$B$9:$O$1882,7,0)</f>
        <v>0</v>
      </c>
      <c r="K618" s="54"/>
      <c r="L618" s="56">
        <f>+VLOOKUP(C618,'Anexo_GL '!$B$9:$O$1882,8,0)</f>
        <v>6.7233322181797535</v>
      </c>
      <c r="M618" s="54"/>
      <c r="N618" s="56" t="str">
        <f>+VLOOKUP(C618,'Anexo_GL '!$B$9:$O$1882,9,0)</f>
        <v>Si Cumple</v>
      </c>
      <c r="O618" s="54"/>
      <c r="P618" s="54">
        <f>+VLOOKUP(C618,'Anexo_GL '!$B$9:$O$1882,11,0)</f>
        <v>35633.903159999994</v>
      </c>
      <c r="Q618" s="54">
        <f>+VLOOKUP(C618,'Anexo_GL '!$B$9:$O$1882,12,0)</f>
        <v>25272.715179999999</v>
      </c>
      <c r="R618" s="54">
        <f>+VLOOKUP(C618,'Anexo_GL '!$B$9:$O$1882,13,0)</f>
        <v>10361.187979999997</v>
      </c>
      <c r="S618" s="54" t="str">
        <f>+VLOOKUP(C618,'Anexo_GL '!$B$9:$O$1882,14,0)</f>
        <v>Si Cumple</v>
      </c>
    </row>
    <row r="619" spans="1:19" x14ac:dyDescent="0.25">
      <c r="A619" s="54" t="s">
        <v>4740</v>
      </c>
      <c r="B619" s="54">
        <v>592</v>
      </c>
      <c r="C619" s="55" t="s">
        <v>1647</v>
      </c>
      <c r="D619" s="55" t="s">
        <v>21</v>
      </c>
      <c r="E619" s="55" t="s">
        <v>1648</v>
      </c>
      <c r="F619" s="54">
        <f>+VLOOKUP(C619,'Anexo_GL '!$B$9:$O$1882,4,0)</f>
        <v>332.03843999999992</v>
      </c>
      <c r="G619" s="54"/>
      <c r="H619" s="54">
        <f>+VLOOKUP(C619,'Anexo_GL '!$B$9:$O$1882,5,0)</f>
        <v>4327.7571749999997</v>
      </c>
      <c r="I619" s="54">
        <f>+VLOOKUP(C619,'Anexo_GL '!$B$9:$O$1882,6,0)</f>
        <v>570.47118999999998</v>
      </c>
      <c r="J619" s="54">
        <f>+VLOOKUP(C619,'Anexo_GL '!$B$9:$O$1882,7,0)</f>
        <v>0</v>
      </c>
      <c r="K619" s="54"/>
      <c r="L619" s="56">
        <f>+VLOOKUP(C619,'Anexo_GL '!$B$9:$O$1882,8,0)</f>
        <v>7.6722982961723112</v>
      </c>
      <c r="M619" s="54"/>
      <c r="N619" s="56" t="str">
        <f>+VLOOKUP(C619,'Anexo_GL '!$B$9:$O$1882,9,0)</f>
        <v>Si Cumple</v>
      </c>
      <c r="O619" s="54"/>
      <c r="P619" s="54">
        <f>+VLOOKUP(C619,'Anexo_GL '!$B$9:$O$1882,11,0)</f>
        <v>2212.59521</v>
      </c>
      <c r="Q619" s="54">
        <f>+VLOOKUP(C619,'Anexo_GL '!$B$9:$O$1882,12,0)</f>
        <v>1520.7078300000001</v>
      </c>
      <c r="R619" s="54">
        <f>+VLOOKUP(C619,'Anexo_GL '!$B$9:$O$1882,13,0)</f>
        <v>691.88737999999989</v>
      </c>
      <c r="S619" s="54" t="str">
        <f>+VLOOKUP(C619,'Anexo_GL '!$B$9:$O$1882,14,0)</f>
        <v>Si Cumple</v>
      </c>
    </row>
    <row r="620" spans="1:19" x14ac:dyDescent="0.25">
      <c r="A620" s="54" t="s">
        <v>4741</v>
      </c>
      <c r="B620" s="54">
        <v>593</v>
      </c>
      <c r="C620" s="55" t="s">
        <v>1649</v>
      </c>
      <c r="D620" s="55" t="s">
        <v>21</v>
      </c>
      <c r="E620" s="55" t="s">
        <v>1650</v>
      </c>
      <c r="F620" s="54">
        <f>+VLOOKUP(C620,'Anexo_GL '!$B$9:$O$1882,4,0)</f>
        <v>118.29444000000001</v>
      </c>
      <c r="G620" s="54"/>
      <c r="H620" s="54">
        <f>+VLOOKUP(C620,'Anexo_GL '!$B$9:$O$1882,5,0)</f>
        <v>2626.4437874999994</v>
      </c>
      <c r="I620" s="54">
        <f>+VLOOKUP(C620,'Anexo_GL '!$B$9:$O$1882,6,0)</f>
        <v>649.52044999999998</v>
      </c>
      <c r="J620" s="54">
        <f>+VLOOKUP(C620,'Anexo_GL '!$B$9:$O$1882,7,0)</f>
        <v>0</v>
      </c>
      <c r="K620" s="54"/>
      <c r="L620" s="56">
        <f>+VLOOKUP(C620,'Anexo_GL '!$B$9:$O$1882,8,0)</f>
        <v>4.5039776051175062</v>
      </c>
      <c r="M620" s="54"/>
      <c r="N620" s="56" t="str">
        <f>+VLOOKUP(C620,'Anexo_GL '!$B$9:$O$1882,9,0)</f>
        <v>Si Cumple</v>
      </c>
      <c r="O620" s="54"/>
      <c r="P620" s="54">
        <f>+VLOOKUP(C620,'Anexo_GL '!$B$9:$O$1882,11,0)</f>
        <v>1441.56468</v>
      </c>
      <c r="Q620" s="54">
        <f>+VLOOKUP(C620,'Anexo_GL '!$B$9:$O$1882,12,0)</f>
        <v>1467.88247</v>
      </c>
      <c r="R620" s="54">
        <f>+VLOOKUP(C620,'Anexo_GL '!$B$9:$O$1882,13,0)</f>
        <v>-26.317790000000038</v>
      </c>
      <c r="S620" s="54" t="str">
        <f>+VLOOKUP(C620,'Anexo_GL '!$B$9:$O$1882,14,0)</f>
        <v>No Cumple</v>
      </c>
    </row>
    <row r="621" spans="1:19" x14ac:dyDescent="0.25">
      <c r="A621" s="54" t="s">
        <v>4742</v>
      </c>
      <c r="B621" s="54">
        <v>594</v>
      </c>
      <c r="C621" s="55" t="s">
        <v>1651</v>
      </c>
      <c r="D621" s="55" t="s">
        <v>21</v>
      </c>
      <c r="E621" s="55" t="s">
        <v>1652</v>
      </c>
      <c r="F621" s="54">
        <f>+VLOOKUP(C621,'Anexo_GL '!$B$9:$O$1882,4,0)</f>
        <v>174.40924999999999</v>
      </c>
      <c r="G621" s="54"/>
      <c r="H621" s="54">
        <f>+VLOOKUP(C621,'Anexo_GL '!$B$9:$O$1882,5,0)</f>
        <v>2550.6678299999999</v>
      </c>
      <c r="I621" s="54">
        <f>+VLOOKUP(C621,'Anexo_GL '!$B$9:$O$1882,6,0)</f>
        <v>523.59969999999998</v>
      </c>
      <c r="J621" s="54">
        <f>+VLOOKUP(C621,'Anexo_GL '!$B$9:$O$1882,7,0)</f>
        <v>0</v>
      </c>
      <c r="K621" s="54"/>
      <c r="L621" s="56">
        <f>+VLOOKUP(C621,'Anexo_GL '!$B$9:$O$1882,8,0)</f>
        <v>6.8377876550079817</v>
      </c>
      <c r="M621" s="54"/>
      <c r="N621" s="56" t="str">
        <f>+VLOOKUP(C621,'Anexo_GL '!$B$9:$O$1882,9,0)</f>
        <v>Si Cumple</v>
      </c>
      <c r="O621" s="54"/>
      <c r="P621" s="54">
        <f>+VLOOKUP(C621,'Anexo_GL '!$B$9:$O$1882,11,0)</f>
        <v>1459.3756000000001</v>
      </c>
      <c r="Q621" s="54">
        <f>+VLOOKUP(C621,'Anexo_GL '!$B$9:$O$1882,12,0)</f>
        <v>1367.5441199999998</v>
      </c>
      <c r="R621" s="54">
        <f>+VLOOKUP(C621,'Anexo_GL '!$B$9:$O$1882,13,0)</f>
        <v>91.831480000000212</v>
      </c>
      <c r="S621" s="54" t="str">
        <f>+VLOOKUP(C621,'Anexo_GL '!$B$9:$O$1882,14,0)</f>
        <v>Si Cumple</v>
      </c>
    </row>
    <row r="622" spans="1:19" x14ac:dyDescent="0.25">
      <c r="A622" s="54" t="s">
        <v>4743</v>
      </c>
      <c r="B622" s="54">
        <v>595</v>
      </c>
      <c r="C622" s="55" t="s">
        <v>1653</v>
      </c>
      <c r="D622" s="55" t="s">
        <v>21</v>
      </c>
      <c r="E622" s="55" t="s">
        <v>1654</v>
      </c>
      <c r="F622" s="54">
        <f>+VLOOKUP(C622,'Anexo_GL '!$B$9:$O$1882,4,0)</f>
        <v>285.10548999999997</v>
      </c>
      <c r="G622" s="54"/>
      <c r="H622" s="54">
        <f>+VLOOKUP(C622,'Anexo_GL '!$B$9:$O$1882,5,0)</f>
        <v>2010.9420374999995</v>
      </c>
      <c r="I622" s="54">
        <f>+VLOOKUP(C622,'Anexo_GL '!$B$9:$O$1882,6,0)</f>
        <v>316.58034999999995</v>
      </c>
      <c r="J622" s="54">
        <f>+VLOOKUP(C622,'Anexo_GL '!$B$9:$O$1882,7,0)</f>
        <v>0</v>
      </c>
      <c r="K622" s="54"/>
      <c r="L622" s="56">
        <f>+VLOOKUP(C622,'Anexo_GL '!$B$9:$O$1882,8,0)</f>
        <v>14.177707993734256</v>
      </c>
      <c r="M622" s="54"/>
      <c r="N622" s="56" t="str">
        <f>+VLOOKUP(C622,'Anexo_GL '!$B$9:$O$1882,9,0)</f>
        <v>Si Cumple</v>
      </c>
      <c r="O622" s="54"/>
      <c r="P622" s="54">
        <f>+VLOOKUP(C622,'Anexo_GL '!$B$9:$O$1882,11,0)</f>
        <v>1159.9382599999999</v>
      </c>
      <c r="Q622" s="54">
        <f>+VLOOKUP(C622,'Anexo_GL '!$B$9:$O$1882,12,0)</f>
        <v>1173.4115099999999</v>
      </c>
      <c r="R622" s="54">
        <f>+VLOOKUP(C622,'Anexo_GL '!$B$9:$O$1882,13,0)</f>
        <v>-13.47325</v>
      </c>
      <c r="S622" s="54" t="str">
        <f>+VLOOKUP(C622,'Anexo_GL '!$B$9:$O$1882,14,0)</f>
        <v>No Cumple</v>
      </c>
    </row>
    <row r="623" spans="1:19" x14ac:dyDescent="0.25">
      <c r="A623" s="54" t="s">
        <v>4744</v>
      </c>
      <c r="B623" s="54">
        <v>596</v>
      </c>
      <c r="C623" s="55" t="s">
        <v>1655</v>
      </c>
      <c r="D623" s="55" t="s">
        <v>21</v>
      </c>
      <c r="E623" s="55" t="s">
        <v>1656</v>
      </c>
      <c r="F623" s="54">
        <f>+VLOOKUP(C623,'Anexo_GL '!$B$9:$O$1882,4,0)</f>
        <v>176.45867000000001</v>
      </c>
      <c r="G623" s="54"/>
      <c r="H623" s="54">
        <f>+VLOOKUP(C623,'Anexo_GL '!$B$9:$O$1882,5,0)</f>
        <v>2034.1946550000002</v>
      </c>
      <c r="I623" s="54">
        <f>+VLOOKUP(C623,'Anexo_GL '!$B$9:$O$1882,6,0)</f>
        <v>367.44903999999997</v>
      </c>
      <c r="J623" s="54">
        <f>+VLOOKUP(C623,'Anexo_GL '!$B$9:$O$1882,7,0)</f>
        <v>0</v>
      </c>
      <c r="K623" s="54"/>
      <c r="L623" s="56">
        <f>+VLOOKUP(C623,'Anexo_GL '!$B$9:$O$1882,8,0)</f>
        <v>8.6746206694757042</v>
      </c>
      <c r="M623" s="54"/>
      <c r="N623" s="56" t="str">
        <f>+VLOOKUP(C623,'Anexo_GL '!$B$9:$O$1882,9,0)</f>
        <v>Si Cumple</v>
      </c>
      <c r="O623" s="54"/>
      <c r="P623" s="54">
        <f>+VLOOKUP(C623,'Anexo_GL '!$B$9:$O$1882,11,0)</f>
        <v>1337.2060899999999</v>
      </c>
      <c r="Q623" s="54">
        <f>+VLOOKUP(C623,'Anexo_GL '!$B$9:$O$1882,12,0)</f>
        <v>1098.6077000000002</v>
      </c>
      <c r="R623" s="54">
        <f>+VLOOKUP(C623,'Anexo_GL '!$B$9:$O$1882,13,0)</f>
        <v>238.59838999999965</v>
      </c>
      <c r="S623" s="54" t="str">
        <f>+VLOOKUP(C623,'Anexo_GL '!$B$9:$O$1882,14,0)</f>
        <v>Si Cumple</v>
      </c>
    </row>
    <row r="624" spans="1:19" x14ac:dyDescent="0.25">
      <c r="A624" s="54" t="s">
        <v>4745</v>
      </c>
      <c r="B624" s="54">
        <v>597</v>
      </c>
      <c r="C624" s="55" t="s">
        <v>1657</v>
      </c>
      <c r="D624" s="55" t="s">
        <v>21</v>
      </c>
      <c r="E624" s="55" t="s">
        <v>674</v>
      </c>
      <c r="F624" s="54">
        <f>+VLOOKUP(C624,'Anexo_GL '!$B$9:$O$1882,4,0)</f>
        <v>310.59316000000001</v>
      </c>
      <c r="G624" s="54"/>
      <c r="H624" s="54">
        <f>+VLOOKUP(C624,'Anexo_GL '!$B$9:$O$1882,5,0)</f>
        <v>3720.1927724999991</v>
      </c>
      <c r="I624" s="54">
        <f>+VLOOKUP(C624,'Anexo_GL '!$B$9:$O$1882,6,0)</f>
        <v>808.37711000000002</v>
      </c>
      <c r="J624" s="54">
        <f>+VLOOKUP(C624,'Anexo_GL '!$B$9:$O$1882,7,0)</f>
        <v>0</v>
      </c>
      <c r="K624" s="54"/>
      <c r="L624" s="56">
        <f>+VLOOKUP(C624,'Anexo_GL '!$B$9:$O$1882,8,0)</f>
        <v>8.3488458527185134</v>
      </c>
      <c r="M624" s="54"/>
      <c r="N624" s="56" t="str">
        <f>+VLOOKUP(C624,'Anexo_GL '!$B$9:$O$1882,9,0)</f>
        <v>Si Cumple</v>
      </c>
      <c r="O624" s="54"/>
      <c r="P624" s="54">
        <f>+VLOOKUP(C624,'Anexo_GL '!$B$9:$O$1882,11,0)</f>
        <v>2497.8354799999997</v>
      </c>
      <c r="Q624" s="54">
        <f>+VLOOKUP(C624,'Anexo_GL '!$B$9:$O$1882,12,0)</f>
        <v>2126.2802800000004</v>
      </c>
      <c r="R624" s="54">
        <f>+VLOOKUP(C624,'Anexo_GL '!$B$9:$O$1882,13,0)</f>
        <v>371.55519999999927</v>
      </c>
      <c r="S624" s="54" t="str">
        <f>+VLOOKUP(C624,'Anexo_GL '!$B$9:$O$1882,14,0)</f>
        <v>Si Cumple</v>
      </c>
    </row>
    <row r="625" spans="1:19" x14ac:dyDescent="0.25">
      <c r="A625" s="54" t="s">
        <v>4746</v>
      </c>
      <c r="B625" s="54">
        <v>598</v>
      </c>
      <c r="C625" s="55" t="s">
        <v>1658</v>
      </c>
      <c r="D625" s="55" t="s">
        <v>21</v>
      </c>
      <c r="E625" s="55" t="s">
        <v>1659</v>
      </c>
      <c r="F625" s="54">
        <f>+VLOOKUP(C625,'Anexo_GL '!$B$9:$O$1882,4,0)</f>
        <v>504.14833999999996</v>
      </c>
      <c r="G625" s="54"/>
      <c r="H625" s="54">
        <f>+VLOOKUP(C625,'Anexo_GL '!$B$9:$O$1882,5,0)</f>
        <v>4085.2129075000003</v>
      </c>
      <c r="I625" s="54">
        <f>+VLOOKUP(C625,'Anexo_GL '!$B$9:$O$1882,6,0)</f>
        <v>772.03323999999998</v>
      </c>
      <c r="J625" s="54">
        <f>+VLOOKUP(C625,'Anexo_GL '!$B$9:$O$1882,7,0)</f>
        <v>0</v>
      </c>
      <c r="K625" s="54"/>
      <c r="L625" s="56">
        <f>+VLOOKUP(C625,'Anexo_GL '!$B$9:$O$1882,8,0)</f>
        <v>12.340809436747818</v>
      </c>
      <c r="M625" s="54"/>
      <c r="N625" s="56" t="str">
        <f>+VLOOKUP(C625,'Anexo_GL '!$B$9:$O$1882,9,0)</f>
        <v>Si Cumple</v>
      </c>
      <c r="O625" s="54"/>
      <c r="P625" s="54">
        <f>+VLOOKUP(C625,'Anexo_GL '!$B$9:$O$1882,11,0)</f>
        <v>2073.5167700000002</v>
      </c>
      <c r="Q625" s="54">
        <f>+VLOOKUP(C625,'Anexo_GL '!$B$9:$O$1882,12,0)</f>
        <v>2107.3444199999999</v>
      </c>
      <c r="R625" s="54">
        <f>+VLOOKUP(C625,'Anexo_GL '!$B$9:$O$1882,13,0)</f>
        <v>-33.827649999999906</v>
      </c>
      <c r="S625" s="54" t="str">
        <f>+VLOOKUP(C625,'Anexo_GL '!$B$9:$O$1882,14,0)</f>
        <v>No Cumple</v>
      </c>
    </row>
    <row r="626" spans="1:19" x14ac:dyDescent="0.25">
      <c r="A626" s="54" t="s">
        <v>4747</v>
      </c>
      <c r="B626" s="54">
        <v>599</v>
      </c>
      <c r="C626" s="55" t="s">
        <v>1660</v>
      </c>
      <c r="D626" s="55" t="s">
        <v>21</v>
      </c>
      <c r="E626" s="55" t="s">
        <v>1661</v>
      </c>
      <c r="F626" s="54">
        <f>+VLOOKUP(C626,'Anexo_GL '!$B$9:$O$1882,4,0)</f>
        <v>1753.4989399999999</v>
      </c>
      <c r="G626" s="54"/>
      <c r="H626" s="54">
        <f>+VLOOKUP(C626,'Anexo_GL '!$B$9:$O$1882,5,0)</f>
        <v>5909.3573100000003</v>
      </c>
      <c r="I626" s="54">
        <f>+VLOOKUP(C626,'Anexo_GL '!$B$9:$O$1882,6,0)</f>
        <v>1298.2101200000002</v>
      </c>
      <c r="J626" s="54">
        <f>+VLOOKUP(C626,'Anexo_GL '!$B$9:$O$1882,7,0)</f>
        <v>0</v>
      </c>
      <c r="K626" s="54"/>
      <c r="L626" s="56">
        <f>+VLOOKUP(C626,'Anexo_GL '!$B$9:$O$1882,8,0)</f>
        <v>29.673259679740028</v>
      </c>
      <c r="M626" s="54"/>
      <c r="N626" s="56" t="str">
        <f>+VLOOKUP(C626,'Anexo_GL '!$B$9:$O$1882,9,0)</f>
        <v>Si Cumple</v>
      </c>
      <c r="O626" s="54"/>
      <c r="P626" s="54">
        <f>+VLOOKUP(C626,'Anexo_GL '!$B$9:$O$1882,11,0)</f>
        <v>3026.6026500000003</v>
      </c>
      <c r="Q626" s="54">
        <f>+VLOOKUP(C626,'Anexo_GL '!$B$9:$O$1882,12,0)</f>
        <v>2548.3430800000001</v>
      </c>
      <c r="R626" s="54">
        <f>+VLOOKUP(C626,'Anexo_GL '!$B$9:$O$1882,13,0)</f>
        <v>478.25957000000028</v>
      </c>
      <c r="S626" s="54" t="str">
        <f>+VLOOKUP(C626,'Anexo_GL '!$B$9:$O$1882,14,0)</f>
        <v>Si Cumple</v>
      </c>
    </row>
    <row r="627" spans="1:19" x14ac:dyDescent="0.25">
      <c r="A627" s="54" t="s">
        <v>4748</v>
      </c>
      <c r="B627" s="54">
        <v>600</v>
      </c>
      <c r="C627" s="55" t="s">
        <v>1662</v>
      </c>
      <c r="D627" s="55" t="s">
        <v>21</v>
      </c>
      <c r="E627" s="55" t="s">
        <v>1663</v>
      </c>
      <c r="F627" s="54">
        <f>+VLOOKUP(C627,'Anexo_GL '!$B$9:$O$1882,4,0)</f>
        <v>8820.0819800000008</v>
      </c>
      <c r="G627" s="54"/>
      <c r="H627" s="54">
        <f>+VLOOKUP(C627,'Anexo_GL '!$B$9:$O$1882,5,0)</f>
        <v>6909.9878700000008</v>
      </c>
      <c r="I627" s="54">
        <f>+VLOOKUP(C627,'Anexo_GL '!$B$9:$O$1882,6,0)</f>
        <v>2266.1634100000001</v>
      </c>
      <c r="J627" s="54">
        <f>+VLOOKUP(C627,'Anexo_GL '!$B$9:$O$1882,7,0)</f>
        <v>0</v>
      </c>
      <c r="K627" s="54"/>
      <c r="L627" s="56">
        <f>+VLOOKUP(C627,'Anexo_GL '!$B$9:$O$1882,8,0)</f>
        <v>127.64251031890738</v>
      </c>
      <c r="M627" s="54"/>
      <c r="N627" s="56" t="str">
        <f>+VLOOKUP(C627,'Anexo_GL '!$B$9:$O$1882,9,0)</f>
        <v>No Cumple</v>
      </c>
      <c r="O627" s="54"/>
      <c r="P627" s="54">
        <f>+VLOOKUP(C627,'Anexo_GL '!$B$9:$O$1882,11,0)</f>
        <v>4855.7596199999998</v>
      </c>
      <c r="Q627" s="54">
        <f>+VLOOKUP(C627,'Anexo_GL '!$B$9:$O$1882,12,0)</f>
        <v>3982.1849400000001</v>
      </c>
      <c r="R627" s="54">
        <f>+VLOOKUP(C627,'Anexo_GL '!$B$9:$O$1882,13,0)</f>
        <v>873.57468000000017</v>
      </c>
      <c r="S627" s="54" t="str">
        <f>+VLOOKUP(C627,'Anexo_GL '!$B$9:$O$1882,14,0)</f>
        <v>Si Cumple</v>
      </c>
    </row>
    <row r="628" spans="1:19" x14ac:dyDescent="0.25">
      <c r="A628" s="54" t="s">
        <v>4749</v>
      </c>
      <c r="B628" s="54">
        <v>601</v>
      </c>
      <c r="C628" s="55" t="s">
        <v>1664</v>
      </c>
      <c r="D628" s="55" t="s">
        <v>21</v>
      </c>
      <c r="E628" s="55" t="s">
        <v>870</v>
      </c>
      <c r="F628" s="54">
        <f>+VLOOKUP(C628,'Anexo_GL '!$B$9:$O$1882,4,0)</f>
        <v>2284.6648599999999</v>
      </c>
      <c r="G628" s="54"/>
      <c r="H628" s="54">
        <f>+VLOOKUP(C628,'Anexo_GL '!$B$9:$O$1882,5,0)</f>
        <v>7563.2611374999997</v>
      </c>
      <c r="I628" s="54">
        <f>+VLOOKUP(C628,'Anexo_GL '!$B$9:$O$1882,6,0)</f>
        <v>999.49279000000001</v>
      </c>
      <c r="J628" s="54">
        <f>+VLOOKUP(C628,'Anexo_GL '!$B$9:$O$1882,7,0)</f>
        <v>0</v>
      </c>
      <c r="K628" s="54"/>
      <c r="L628" s="56">
        <f>+VLOOKUP(C628,'Anexo_GL '!$B$9:$O$1882,8,0)</f>
        <v>30.207404166864261</v>
      </c>
      <c r="M628" s="54"/>
      <c r="N628" s="56" t="str">
        <f>+VLOOKUP(C628,'Anexo_GL '!$B$9:$O$1882,9,0)</f>
        <v>Si Cumple</v>
      </c>
      <c r="O628" s="54"/>
      <c r="P628" s="54">
        <f>+VLOOKUP(C628,'Anexo_GL '!$B$9:$O$1882,11,0)</f>
        <v>4171.2541600000004</v>
      </c>
      <c r="Q628" s="54">
        <f>+VLOOKUP(C628,'Anexo_GL '!$B$9:$O$1882,12,0)</f>
        <v>2206.9745200000002</v>
      </c>
      <c r="R628" s="54">
        <f>+VLOOKUP(C628,'Anexo_GL '!$B$9:$O$1882,13,0)</f>
        <v>1964.2796400000002</v>
      </c>
      <c r="S628" s="54" t="str">
        <f>+VLOOKUP(C628,'Anexo_GL '!$B$9:$O$1882,14,0)</f>
        <v>Si Cumple</v>
      </c>
    </row>
    <row r="629" spans="1:19" x14ac:dyDescent="0.25">
      <c r="A629" s="54" t="s">
        <v>4750</v>
      </c>
      <c r="B629" s="54">
        <v>602</v>
      </c>
      <c r="C629" s="55" t="s">
        <v>1665</v>
      </c>
      <c r="D629" s="55" t="s">
        <v>21</v>
      </c>
      <c r="E629" s="55" t="s">
        <v>1666</v>
      </c>
      <c r="F629" s="54">
        <f>+VLOOKUP(C629,'Anexo_GL '!$B$9:$O$1882,4,0)</f>
        <v>1029.3479400000001</v>
      </c>
      <c r="G629" s="54"/>
      <c r="H629" s="54">
        <f>+VLOOKUP(C629,'Anexo_GL '!$B$9:$O$1882,5,0)</f>
        <v>4371.5305574999993</v>
      </c>
      <c r="I629" s="54">
        <f>+VLOOKUP(C629,'Anexo_GL '!$B$9:$O$1882,6,0)</f>
        <v>585.75508000000002</v>
      </c>
      <c r="J629" s="54">
        <f>+VLOOKUP(C629,'Anexo_GL '!$B$9:$O$1882,7,0)</f>
        <v>0</v>
      </c>
      <c r="K629" s="54"/>
      <c r="L629" s="56">
        <f>+VLOOKUP(C629,'Anexo_GL '!$B$9:$O$1882,8,0)</f>
        <v>23.546625751797691</v>
      </c>
      <c r="M629" s="54"/>
      <c r="N629" s="56" t="str">
        <f>+VLOOKUP(C629,'Anexo_GL '!$B$9:$O$1882,9,0)</f>
        <v>Si Cumple</v>
      </c>
      <c r="O629" s="54"/>
      <c r="P629" s="54">
        <f>+VLOOKUP(C629,'Anexo_GL '!$B$9:$O$1882,11,0)</f>
        <v>1546.5514200000005</v>
      </c>
      <c r="Q629" s="54">
        <f>+VLOOKUP(C629,'Anexo_GL '!$B$9:$O$1882,12,0)</f>
        <v>1579.6957000000002</v>
      </c>
      <c r="R629" s="54">
        <f>+VLOOKUP(C629,'Anexo_GL '!$B$9:$O$1882,13,0)</f>
        <v>-33.144279999999796</v>
      </c>
      <c r="S629" s="54" t="str">
        <f>+VLOOKUP(C629,'Anexo_GL '!$B$9:$O$1882,14,0)</f>
        <v>No Cumple</v>
      </c>
    </row>
    <row r="630" spans="1:19" x14ac:dyDescent="0.25">
      <c r="A630" s="54" t="s">
        <v>4751</v>
      </c>
      <c r="B630" s="54">
        <v>603</v>
      </c>
      <c r="C630" s="55" t="s">
        <v>1667</v>
      </c>
      <c r="D630" s="55" t="s">
        <v>21</v>
      </c>
      <c r="E630" s="55" t="s">
        <v>1668</v>
      </c>
      <c r="F630" s="54">
        <f>+VLOOKUP(C630,'Anexo_GL '!$B$9:$O$1882,4,0)</f>
        <v>360.79606000000001</v>
      </c>
      <c r="G630" s="54"/>
      <c r="H630" s="54">
        <f>+VLOOKUP(C630,'Anexo_GL '!$B$9:$O$1882,5,0)</f>
        <v>3279.3318400000003</v>
      </c>
      <c r="I630" s="54">
        <f>+VLOOKUP(C630,'Anexo_GL '!$B$9:$O$1882,6,0)</f>
        <v>714.54360999999994</v>
      </c>
      <c r="J630" s="54">
        <f>+VLOOKUP(C630,'Anexo_GL '!$B$9:$O$1882,7,0)</f>
        <v>0</v>
      </c>
      <c r="K630" s="54"/>
      <c r="L630" s="56">
        <f>+VLOOKUP(C630,'Anexo_GL '!$B$9:$O$1882,8,0)</f>
        <v>11.002121090618264</v>
      </c>
      <c r="M630" s="54"/>
      <c r="N630" s="56" t="str">
        <f>+VLOOKUP(C630,'Anexo_GL '!$B$9:$O$1882,9,0)</f>
        <v>Si Cumple</v>
      </c>
      <c r="O630" s="54"/>
      <c r="P630" s="54">
        <f>+VLOOKUP(C630,'Anexo_GL '!$B$9:$O$1882,11,0)</f>
        <v>2211.7414399999998</v>
      </c>
      <c r="Q630" s="54">
        <f>+VLOOKUP(C630,'Anexo_GL '!$B$9:$O$1882,12,0)</f>
        <v>1855.1871999999998</v>
      </c>
      <c r="R630" s="54">
        <f>+VLOOKUP(C630,'Anexo_GL '!$B$9:$O$1882,13,0)</f>
        <v>356.55423999999999</v>
      </c>
      <c r="S630" s="54" t="str">
        <f>+VLOOKUP(C630,'Anexo_GL '!$B$9:$O$1882,14,0)</f>
        <v>Si Cumple</v>
      </c>
    </row>
    <row r="631" spans="1:19" x14ac:dyDescent="0.25">
      <c r="A631" s="54" t="s">
        <v>4752</v>
      </c>
      <c r="B631" s="54">
        <v>604</v>
      </c>
      <c r="C631" s="55" t="s">
        <v>1669</v>
      </c>
      <c r="D631" s="55" t="s">
        <v>21</v>
      </c>
      <c r="E631" s="55" t="s">
        <v>1670</v>
      </c>
      <c r="F631" s="54">
        <f>+VLOOKUP(C631,'Anexo_GL '!$B$9:$O$1882,4,0)</f>
        <v>125.88427</v>
      </c>
      <c r="G631" s="54"/>
      <c r="H631" s="54">
        <f>+VLOOKUP(C631,'Anexo_GL '!$B$9:$O$1882,5,0)</f>
        <v>1245.9964225000001</v>
      </c>
      <c r="I631" s="54">
        <f>+VLOOKUP(C631,'Anexo_GL '!$B$9:$O$1882,6,0)</f>
        <v>200.0634</v>
      </c>
      <c r="J631" s="54">
        <f>+VLOOKUP(C631,'Anexo_GL '!$B$9:$O$1882,7,0)</f>
        <v>0</v>
      </c>
      <c r="K631" s="54"/>
      <c r="L631" s="56">
        <f>+VLOOKUP(C631,'Anexo_GL '!$B$9:$O$1882,8,0)</f>
        <v>10.103100436470152</v>
      </c>
      <c r="M631" s="54"/>
      <c r="N631" s="56" t="str">
        <f>+VLOOKUP(C631,'Anexo_GL '!$B$9:$O$1882,9,0)</f>
        <v>Si Cumple</v>
      </c>
      <c r="O631" s="54"/>
      <c r="P631" s="54">
        <f>+VLOOKUP(C631,'Anexo_GL '!$B$9:$O$1882,11,0)</f>
        <v>699.48441999999989</v>
      </c>
      <c r="Q631" s="54">
        <f>+VLOOKUP(C631,'Anexo_GL '!$B$9:$O$1882,12,0)</f>
        <v>684.68810000000008</v>
      </c>
      <c r="R631" s="54">
        <f>+VLOOKUP(C631,'Anexo_GL '!$B$9:$O$1882,13,0)</f>
        <v>14.796319999999833</v>
      </c>
      <c r="S631" s="54" t="str">
        <f>+VLOOKUP(C631,'Anexo_GL '!$B$9:$O$1882,14,0)</f>
        <v>Si Cumple</v>
      </c>
    </row>
    <row r="632" spans="1:19" x14ac:dyDescent="0.25">
      <c r="A632" s="54" t="s">
        <v>4753</v>
      </c>
      <c r="B632" s="54">
        <v>605</v>
      </c>
      <c r="C632" s="55" t="s">
        <v>1671</v>
      </c>
      <c r="D632" s="55" t="s">
        <v>21</v>
      </c>
      <c r="E632" s="55" t="s">
        <v>1672</v>
      </c>
      <c r="F632" s="54">
        <f>+VLOOKUP(C632,'Anexo_GL '!$B$9:$O$1882,4,0)</f>
        <v>703.62290999999993</v>
      </c>
      <c r="G632" s="54"/>
      <c r="H632" s="54">
        <f>+VLOOKUP(C632,'Anexo_GL '!$B$9:$O$1882,5,0)</f>
        <v>10261.720925000001</v>
      </c>
      <c r="I632" s="54">
        <f>+VLOOKUP(C632,'Anexo_GL '!$B$9:$O$1882,6,0)</f>
        <v>1702.94731</v>
      </c>
      <c r="J632" s="54">
        <f>+VLOOKUP(C632,'Anexo_GL '!$B$9:$O$1882,7,0)</f>
        <v>0</v>
      </c>
      <c r="K632" s="54"/>
      <c r="L632" s="56">
        <f>+VLOOKUP(C632,'Anexo_GL '!$B$9:$O$1882,8,0)</f>
        <v>6.8567730027212752</v>
      </c>
      <c r="M632" s="54"/>
      <c r="N632" s="56" t="str">
        <f>+VLOOKUP(C632,'Anexo_GL '!$B$9:$O$1882,9,0)</f>
        <v>Si Cumple</v>
      </c>
      <c r="O632" s="54"/>
      <c r="P632" s="54">
        <f>+VLOOKUP(C632,'Anexo_GL '!$B$9:$O$1882,11,0)</f>
        <v>7378.049829999999</v>
      </c>
      <c r="Q632" s="54">
        <f>+VLOOKUP(C632,'Anexo_GL '!$B$9:$O$1882,12,0)</f>
        <v>3147.7635699999996</v>
      </c>
      <c r="R632" s="54">
        <f>+VLOOKUP(C632,'Anexo_GL '!$B$9:$O$1882,13,0)</f>
        <v>4230.2862599999999</v>
      </c>
      <c r="S632" s="54" t="str">
        <f>+VLOOKUP(C632,'Anexo_GL '!$B$9:$O$1882,14,0)</f>
        <v>Si Cumple</v>
      </c>
    </row>
    <row r="633" spans="1:19" x14ac:dyDescent="0.25">
      <c r="A633" s="54" t="s">
        <v>4754</v>
      </c>
      <c r="B633" s="54">
        <v>606</v>
      </c>
      <c r="C633" s="55" t="s">
        <v>1673</v>
      </c>
      <c r="D633" s="55" t="s">
        <v>21</v>
      </c>
      <c r="E633" s="55" t="s">
        <v>1674</v>
      </c>
      <c r="F633" s="54">
        <f>+VLOOKUP(C633,'Anexo_GL '!$B$9:$O$1882,4,0)</f>
        <v>28.438699999999997</v>
      </c>
      <c r="G633" s="54"/>
      <c r="H633" s="54">
        <f>+VLOOKUP(C633,'Anexo_GL '!$B$9:$O$1882,5,0)</f>
        <v>2416.0030424999995</v>
      </c>
      <c r="I633" s="54">
        <f>+VLOOKUP(C633,'Anexo_GL '!$B$9:$O$1882,6,0)</f>
        <v>214.09058000000002</v>
      </c>
      <c r="J633" s="54">
        <f>+VLOOKUP(C633,'Anexo_GL '!$B$9:$O$1882,7,0)</f>
        <v>0</v>
      </c>
      <c r="K633" s="54"/>
      <c r="L633" s="56">
        <f>+VLOOKUP(C633,'Anexo_GL '!$B$9:$O$1882,8,0)</f>
        <v>1.1770970276002872</v>
      </c>
      <c r="M633" s="54"/>
      <c r="N633" s="56" t="str">
        <f>+VLOOKUP(C633,'Anexo_GL '!$B$9:$O$1882,9,0)</f>
        <v>Si Cumple</v>
      </c>
      <c r="O633" s="54"/>
      <c r="P633" s="54">
        <f>+VLOOKUP(C633,'Anexo_GL '!$B$9:$O$1882,11,0)</f>
        <v>1166.8266899999999</v>
      </c>
      <c r="Q633" s="54">
        <f>+VLOOKUP(C633,'Anexo_GL '!$B$9:$O$1882,12,0)</f>
        <v>868.59615999999994</v>
      </c>
      <c r="R633" s="54">
        <f>+VLOOKUP(C633,'Anexo_GL '!$B$9:$O$1882,13,0)</f>
        <v>298.23053000000004</v>
      </c>
      <c r="S633" s="54" t="str">
        <f>+VLOOKUP(C633,'Anexo_GL '!$B$9:$O$1882,14,0)</f>
        <v>Si Cumple</v>
      </c>
    </row>
    <row r="634" spans="1:19" x14ac:dyDescent="0.25">
      <c r="A634" s="54" t="s">
        <v>4755</v>
      </c>
      <c r="B634" s="54">
        <v>607</v>
      </c>
      <c r="C634" s="55" t="s">
        <v>1675</v>
      </c>
      <c r="D634" s="55" t="s">
        <v>21</v>
      </c>
      <c r="E634" s="55" t="s">
        <v>1676</v>
      </c>
      <c r="F634" s="54">
        <f>+VLOOKUP(C634,'Anexo_GL '!$B$9:$O$1882,4,0)</f>
        <v>1341.1368200000002</v>
      </c>
      <c r="G634" s="54"/>
      <c r="H634" s="54">
        <f>+VLOOKUP(C634,'Anexo_GL '!$B$9:$O$1882,5,0)</f>
        <v>9799.0977450000009</v>
      </c>
      <c r="I634" s="54">
        <f>+VLOOKUP(C634,'Anexo_GL '!$B$9:$O$1882,6,0)</f>
        <v>2542.59429</v>
      </c>
      <c r="J634" s="54">
        <f>+VLOOKUP(C634,'Anexo_GL '!$B$9:$O$1882,7,0)</f>
        <v>0</v>
      </c>
      <c r="K634" s="54"/>
      <c r="L634" s="56">
        <f>+VLOOKUP(C634,'Anexo_GL '!$B$9:$O$1882,8,0)</f>
        <v>13.686329648914016</v>
      </c>
      <c r="M634" s="54"/>
      <c r="N634" s="56" t="str">
        <f>+VLOOKUP(C634,'Anexo_GL '!$B$9:$O$1882,9,0)</f>
        <v>Si Cumple</v>
      </c>
      <c r="O634" s="54"/>
      <c r="P634" s="54">
        <f>+VLOOKUP(C634,'Anexo_GL '!$B$9:$O$1882,11,0)</f>
        <v>7012.230779999999</v>
      </c>
      <c r="Q634" s="54">
        <f>+VLOOKUP(C634,'Anexo_GL '!$B$9:$O$1882,12,0)</f>
        <v>5703.0399300000008</v>
      </c>
      <c r="R634" s="54">
        <f>+VLOOKUP(C634,'Anexo_GL '!$B$9:$O$1882,13,0)</f>
        <v>1309.1908499999986</v>
      </c>
      <c r="S634" s="54" t="str">
        <f>+VLOOKUP(C634,'Anexo_GL '!$B$9:$O$1882,14,0)</f>
        <v>Si Cumple</v>
      </c>
    </row>
    <row r="635" spans="1:19" x14ac:dyDescent="0.25">
      <c r="A635" s="54" t="s">
        <v>4756</v>
      </c>
      <c r="B635" s="54">
        <v>608</v>
      </c>
      <c r="C635" s="55" t="s">
        <v>1677</v>
      </c>
      <c r="D635" s="55" t="s">
        <v>21</v>
      </c>
      <c r="E635" s="55" t="s">
        <v>1678</v>
      </c>
      <c r="F635" s="54">
        <f>+VLOOKUP(C635,'Anexo_GL '!$B$9:$O$1882,4,0)</f>
        <v>424.38232999999997</v>
      </c>
      <c r="G635" s="54"/>
      <c r="H635" s="54">
        <f>+VLOOKUP(C635,'Anexo_GL '!$B$9:$O$1882,5,0)</f>
        <v>1318.490945</v>
      </c>
      <c r="I635" s="54">
        <f>+VLOOKUP(C635,'Anexo_GL '!$B$9:$O$1882,6,0)</f>
        <v>172.52764999999999</v>
      </c>
      <c r="J635" s="54">
        <f>+VLOOKUP(C635,'Anexo_GL '!$B$9:$O$1882,7,0)</f>
        <v>0</v>
      </c>
      <c r="K635" s="54"/>
      <c r="L635" s="56">
        <f>+VLOOKUP(C635,'Anexo_GL '!$B$9:$O$1882,8,0)</f>
        <v>32.186973419070384</v>
      </c>
      <c r="M635" s="54"/>
      <c r="N635" s="56" t="str">
        <f>+VLOOKUP(C635,'Anexo_GL '!$B$9:$O$1882,9,0)</f>
        <v>Si Cumple</v>
      </c>
      <c r="O635" s="54"/>
      <c r="P635" s="54">
        <f>+VLOOKUP(C635,'Anexo_GL '!$B$9:$O$1882,11,0)</f>
        <v>707.53737000000012</v>
      </c>
      <c r="Q635" s="54">
        <f>+VLOOKUP(C635,'Anexo_GL '!$B$9:$O$1882,12,0)</f>
        <v>676.09474</v>
      </c>
      <c r="R635" s="54">
        <f>+VLOOKUP(C635,'Anexo_GL '!$B$9:$O$1882,13,0)</f>
        <v>31.442630000000122</v>
      </c>
      <c r="S635" s="54" t="str">
        <f>+VLOOKUP(C635,'Anexo_GL '!$B$9:$O$1882,14,0)</f>
        <v>Si Cumple</v>
      </c>
    </row>
    <row r="636" spans="1:19" x14ac:dyDescent="0.25">
      <c r="A636" s="54" t="s">
        <v>4757</v>
      </c>
      <c r="B636" s="54">
        <v>609</v>
      </c>
      <c r="C636" s="55" t="s">
        <v>1679</v>
      </c>
      <c r="D636" s="55" t="s">
        <v>21</v>
      </c>
      <c r="E636" s="55" t="s">
        <v>1680</v>
      </c>
      <c r="F636" s="54">
        <f>+VLOOKUP(C636,'Anexo_GL '!$B$9:$O$1882,4,0)</f>
        <v>170.97385999999997</v>
      </c>
      <c r="G636" s="54"/>
      <c r="H636" s="54">
        <f>+VLOOKUP(C636,'Anexo_GL '!$B$9:$O$1882,5,0)</f>
        <v>7158.5199149999999</v>
      </c>
      <c r="I636" s="54">
        <f>+VLOOKUP(C636,'Anexo_GL '!$B$9:$O$1882,6,0)</f>
        <v>1374.87897</v>
      </c>
      <c r="J636" s="54">
        <f>+VLOOKUP(C636,'Anexo_GL '!$B$9:$O$1882,7,0)</f>
        <v>0</v>
      </c>
      <c r="K636" s="54"/>
      <c r="L636" s="56">
        <f>+VLOOKUP(C636,'Anexo_GL '!$B$9:$O$1882,8,0)</f>
        <v>2.3883967919365632</v>
      </c>
      <c r="M636" s="54"/>
      <c r="N636" s="56" t="str">
        <f>+VLOOKUP(C636,'Anexo_GL '!$B$9:$O$1882,9,0)</f>
        <v>Si Cumple</v>
      </c>
      <c r="O636" s="54"/>
      <c r="P636" s="54">
        <f>+VLOOKUP(C636,'Anexo_GL '!$B$9:$O$1882,11,0)</f>
        <v>4782.9145799999997</v>
      </c>
      <c r="Q636" s="54">
        <f>+VLOOKUP(C636,'Anexo_GL '!$B$9:$O$1882,12,0)</f>
        <v>3763.0313200000005</v>
      </c>
      <c r="R636" s="54">
        <f>+VLOOKUP(C636,'Anexo_GL '!$B$9:$O$1882,13,0)</f>
        <v>1019.8832599999997</v>
      </c>
      <c r="S636" s="54" t="str">
        <f>+VLOOKUP(C636,'Anexo_GL '!$B$9:$O$1882,14,0)</f>
        <v>Si Cumple</v>
      </c>
    </row>
    <row r="637" spans="1:19" x14ac:dyDescent="0.25">
      <c r="A637" s="54" t="s">
        <v>4758</v>
      </c>
      <c r="B637" s="54">
        <v>610</v>
      </c>
      <c r="C637" s="55" t="s">
        <v>1681</v>
      </c>
      <c r="D637" s="55" t="s">
        <v>21</v>
      </c>
      <c r="E637" s="55" t="s">
        <v>1682</v>
      </c>
      <c r="F637" s="54">
        <f>+VLOOKUP(C637,'Anexo_GL '!$B$9:$O$1882,4,0)</f>
        <v>299.68460000000005</v>
      </c>
      <c r="G637" s="54"/>
      <c r="H637" s="54">
        <f>+VLOOKUP(C637,'Anexo_GL '!$B$9:$O$1882,5,0)</f>
        <v>10779.850462499999</v>
      </c>
      <c r="I637" s="54">
        <f>+VLOOKUP(C637,'Anexo_GL '!$B$9:$O$1882,6,0)</f>
        <v>1444.1302900000001</v>
      </c>
      <c r="J637" s="54">
        <f>+VLOOKUP(C637,'Anexo_GL '!$B$9:$O$1882,7,0)</f>
        <v>0</v>
      </c>
      <c r="K637" s="54"/>
      <c r="L637" s="56">
        <f>+VLOOKUP(C637,'Anexo_GL '!$B$9:$O$1882,8,0)</f>
        <v>2.7800441299488954</v>
      </c>
      <c r="M637" s="54"/>
      <c r="N637" s="56" t="str">
        <f>+VLOOKUP(C637,'Anexo_GL '!$B$9:$O$1882,9,0)</f>
        <v>Si Cumple</v>
      </c>
      <c r="O637" s="54"/>
      <c r="P637" s="54">
        <f>+VLOOKUP(C637,'Anexo_GL '!$B$9:$O$1882,11,0)</f>
        <v>6158.3443000000007</v>
      </c>
      <c r="Q637" s="54">
        <f>+VLOOKUP(C637,'Anexo_GL '!$B$9:$O$1882,12,0)</f>
        <v>5205.2295599999998</v>
      </c>
      <c r="R637" s="54">
        <f>+VLOOKUP(C637,'Anexo_GL '!$B$9:$O$1882,13,0)</f>
        <v>953.11474000000112</v>
      </c>
      <c r="S637" s="54" t="str">
        <f>+VLOOKUP(C637,'Anexo_GL '!$B$9:$O$1882,14,0)</f>
        <v>Si Cumple</v>
      </c>
    </row>
    <row r="638" spans="1:19" x14ac:dyDescent="0.25">
      <c r="A638" s="54" t="s">
        <v>4759</v>
      </c>
      <c r="B638" s="54">
        <v>611</v>
      </c>
      <c r="C638" s="55" t="s">
        <v>1683</v>
      </c>
      <c r="D638" s="55" t="s">
        <v>21</v>
      </c>
      <c r="E638" s="55" t="s">
        <v>1684</v>
      </c>
      <c r="F638" s="54">
        <f>+VLOOKUP(C638,'Anexo_GL '!$B$9:$O$1882,4,0)</f>
        <v>638.37022000000002</v>
      </c>
      <c r="G638" s="54"/>
      <c r="H638" s="54">
        <f>+VLOOKUP(C638,'Anexo_GL '!$B$9:$O$1882,5,0)</f>
        <v>2059.2081125</v>
      </c>
      <c r="I638" s="54">
        <f>+VLOOKUP(C638,'Anexo_GL '!$B$9:$O$1882,6,0)</f>
        <v>226.66989000000001</v>
      </c>
      <c r="J638" s="54">
        <f>+VLOOKUP(C638,'Anexo_GL '!$B$9:$O$1882,7,0)</f>
        <v>0</v>
      </c>
      <c r="K638" s="54"/>
      <c r="L638" s="56">
        <f>+VLOOKUP(C638,'Anexo_GL '!$B$9:$O$1882,8,0)</f>
        <v>31.000762677890819</v>
      </c>
      <c r="M638" s="54"/>
      <c r="N638" s="56" t="str">
        <f>+VLOOKUP(C638,'Anexo_GL '!$B$9:$O$1882,9,0)</f>
        <v>Si Cumple</v>
      </c>
      <c r="O638" s="54"/>
      <c r="P638" s="54">
        <f>+VLOOKUP(C638,'Anexo_GL '!$B$9:$O$1882,11,0)</f>
        <v>1293.6156299999998</v>
      </c>
      <c r="Q638" s="54">
        <f>+VLOOKUP(C638,'Anexo_GL '!$B$9:$O$1882,12,0)</f>
        <v>1217.0122900000001</v>
      </c>
      <c r="R638" s="54">
        <f>+VLOOKUP(C638,'Anexo_GL '!$B$9:$O$1882,13,0)</f>
        <v>76.603339999999847</v>
      </c>
      <c r="S638" s="54" t="str">
        <f>+VLOOKUP(C638,'Anexo_GL '!$B$9:$O$1882,14,0)</f>
        <v>Si Cumple</v>
      </c>
    </row>
    <row r="639" spans="1:19" x14ac:dyDescent="0.25">
      <c r="A639" s="54" t="s">
        <v>4760</v>
      </c>
      <c r="B639" s="54">
        <v>612</v>
      </c>
      <c r="C639" s="55" t="s">
        <v>1685</v>
      </c>
      <c r="D639" s="55" t="s">
        <v>21</v>
      </c>
      <c r="E639" s="55" t="s">
        <v>1686</v>
      </c>
      <c r="F639" s="54">
        <f>+VLOOKUP(C639,'Anexo_GL '!$B$9:$O$1882,4,0)</f>
        <v>151.64068</v>
      </c>
      <c r="G639" s="54"/>
      <c r="H639" s="54">
        <f>+VLOOKUP(C639,'Anexo_GL '!$B$9:$O$1882,5,0)</f>
        <v>1422.2510675000001</v>
      </c>
      <c r="I639" s="54">
        <f>+VLOOKUP(C639,'Anexo_GL '!$B$9:$O$1882,6,0)</f>
        <v>162.96079</v>
      </c>
      <c r="J639" s="54">
        <f>+VLOOKUP(C639,'Anexo_GL '!$B$9:$O$1882,7,0)</f>
        <v>0</v>
      </c>
      <c r="K639" s="54"/>
      <c r="L639" s="56">
        <f>+VLOOKUP(C639,'Anexo_GL '!$B$9:$O$1882,8,0)</f>
        <v>10.662019067178516</v>
      </c>
      <c r="M639" s="54"/>
      <c r="N639" s="56" t="str">
        <f>+VLOOKUP(C639,'Anexo_GL '!$B$9:$O$1882,9,0)</f>
        <v>Si Cumple</v>
      </c>
      <c r="O639" s="54"/>
      <c r="P639" s="54">
        <f>+VLOOKUP(C639,'Anexo_GL '!$B$9:$O$1882,11,0)</f>
        <v>997.83769999999993</v>
      </c>
      <c r="Q639" s="54">
        <f>+VLOOKUP(C639,'Anexo_GL '!$B$9:$O$1882,12,0)</f>
        <v>757.81060999999988</v>
      </c>
      <c r="R639" s="54">
        <f>+VLOOKUP(C639,'Anexo_GL '!$B$9:$O$1882,13,0)</f>
        <v>240.02709000000007</v>
      </c>
      <c r="S639" s="54" t="str">
        <f>+VLOOKUP(C639,'Anexo_GL '!$B$9:$O$1882,14,0)</f>
        <v>Si Cumple</v>
      </c>
    </row>
    <row r="640" spans="1:19" x14ac:dyDescent="0.25">
      <c r="A640" s="54" t="s">
        <v>4761</v>
      </c>
      <c r="B640" s="54">
        <v>613</v>
      </c>
      <c r="C640" s="55" t="s">
        <v>1687</v>
      </c>
      <c r="D640" s="55" t="s">
        <v>21</v>
      </c>
      <c r="E640" s="55" t="s">
        <v>1688</v>
      </c>
      <c r="F640" s="54">
        <f>+VLOOKUP(C640,'Anexo_GL '!$B$9:$O$1882,4,0)</f>
        <v>99.463899999999995</v>
      </c>
      <c r="G640" s="54"/>
      <c r="H640" s="54">
        <f>+VLOOKUP(C640,'Anexo_GL '!$B$9:$O$1882,5,0)</f>
        <v>2472.3245349999997</v>
      </c>
      <c r="I640" s="54">
        <f>+VLOOKUP(C640,'Anexo_GL '!$B$9:$O$1882,6,0)</f>
        <v>484.63620000000003</v>
      </c>
      <c r="J640" s="54">
        <f>+VLOOKUP(C640,'Anexo_GL '!$B$9:$O$1882,7,0)</f>
        <v>0</v>
      </c>
      <c r="K640" s="54"/>
      <c r="L640" s="56">
        <f>+VLOOKUP(C640,'Anexo_GL '!$B$9:$O$1882,8,0)</f>
        <v>4.0230923809523258</v>
      </c>
      <c r="M640" s="54"/>
      <c r="N640" s="56" t="str">
        <f>+VLOOKUP(C640,'Anexo_GL '!$B$9:$O$1882,9,0)</f>
        <v>Si Cumple</v>
      </c>
      <c r="O640" s="54"/>
      <c r="P640" s="54">
        <f>+VLOOKUP(C640,'Anexo_GL '!$B$9:$O$1882,11,0)</f>
        <v>1455.1579299999999</v>
      </c>
      <c r="Q640" s="54">
        <f>+VLOOKUP(C640,'Anexo_GL '!$B$9:$O$1882,12,0)</f>
        <v>1052.01577</v>
      </c>
      <c r="R640" s="54">
        <f>+VLOOKUP(C640,'Anexo_GL '!$B$9:$O$1882,13,0)</f>
        <v>403.14215999999993</v>
      </c>
      <c r="S640" s="54" t="str">
        <f>+VLOOKUP(C640,'Anexo_GL '!$B$9:$O$1882,14,0)</f>
        <v>Si Cumple</v>
      </c>
    </row>
    <row r="641" spans="1:19" x14ac:dyDescent="0.25">
      <c r="A641" s="54" t="s">
        <v>4762</v>
      </c>
      <c r="B641" s="54">
        <v>614</v>
      </c>
      <c r="C641" s="55" t="s">
        <v>1689</v>
      </c>
      <c r="D641" s="55" t="s">
        <v>21</v>
      </c>
      <c r="E641" s="55" t="s">
        <v>1690</v>
      </c>
      <c r="F641" s="54">
        <f>+VLOOKUP(C641,'Anexo_GL '!$B$9:$O$1882,4,0)</f>
        <v>126.73907</v>
      </c>
      <c r="G641" s="54"/>
      <c r="H641" s="54">
        <f>+VLOOKUP(C641,'Anexo_GL '!$B$9:$O$1882,5,0)</f>
        <v>3150.6979450000003</v>
      </c>
      <c r="I641" s="54">
        <f>+VLOOKUP(C641,'Anexo_GL '!$B$9:$O$1882,6,0)</f>
        <v>549.95319999999992</v>
      </c>
      <c r="J641" s="54">
        <f>+VLOOKUP(C641,'Anexo_GL '!$B$9:$O$1882,7,0)</f>
        <v>0</v>
      </c>
      <c r="K641" s="54"/>
      <c r="L641" s="56">
        <f>+VLOOKUP(C641,'Anexo_GL '!$B$9:$O$1882,8,0)</f>
        <v>4.0225712592071394</v>
      </c>
      <c r="M641" s="54"/>
      <c r="N641" s="56" t="str">
        <f>+VLOOKUP(C641,'Anexo_GL '!$B$9:$O$1882,9,0)</f>
        <v>Si Cumple</v>
      </c>
      <c r="O641" s="54"/>
      <c r="P641" s="54">
        <f>+VLOOKUP(C641,'Anexo_GL '!$B$9:$O$1882,11,0)</f>
        <v>2166.21776</v>
      </c>
      <c r="Q641" s="54">
        <f>+VLOOKUP(C641,'Anexo_GL '!$B$9:$O$1882,12,0)</f>
        <v>1674.6710399999999</v>
      </c>
      <c r="R641" s="54">
        <f>+VLOOKUP(C641,'Anexo_GL '!$B$9:$O$1882,13,0)</f>
        <v>491.54671999999977</v>
      </c>
      <c r="S641" s="54" t="str">
        <f>+VLOOKUP(C641,'Anexo_GL '!$B$9:$O$1882,14,0)</f>
        <v>Si Cumple</v>
      </c>
    </row>
    <row r="642" spans="1:19" x14ac:dyDescent="0.25">
      <c r="A642" s="54" t="s">
        <v>4763</v>
      </c>
      <c r="B642" s="54">
        <v>615</v>
      </c>
      <c r="C642" s="55" t="s">
        <v>1691</v>
      </c>
      <c r="D642" s="55" t="s">
        <v>21</v>
      </c>
      <c r="E642" s="55" t="s">
        <v>1692</v>
      </c>
      <c r="F642" s="54">
        <f>+VLOOKUP(C642,'Anexo_GL '!$B$9:$O$1882,4,0)</f>
        <v>22.671450000000004</v>
      </c>
      <c r="G642" s="54"/>
      <c r="H642" s="54">
        <f>+VLOOKUP(C642,'Anexo_GL '!$B$9:$O$1882,5,0)</f>
        <v>1417.6982575000004</v>
      </c>
      <c r="I642" s="54">
        <f>+VLOOKUP(C642,'Anexo_GL '!$B$9:$O$1882,6,0)</f>
        <v>174.64750000000001</v>
      </c>
      <c r="J642" s="54">
        <f>+VLOOKUP(C642,'Anexo_GL '!$B$9:$O$1882,7,0)</f>
        <v>0</v>
      </c>
      <c r="K642" s="54"/>
      <c r="L642" s="56">
        <f>+VLOOKUP(C642,'Anexo_GL '!$B$9:$O$1882,8,0)</f>
        <v>1.5991731583263231</v>
      </c>
      <c r="M642" s="54"/>
      <c r="N642" s="56" t="str">
        <f>+VLOOKUP(C642,'Anexo_GL '!$B$9:$O$1882,9,0)</f>
        <v>Si Cumple</v>
      </c>
      <c r="O642" s="54"/>
      <c r="P642" s="54">
        <f>+VLOOKUP(C642,'Anexo_GL '!$B$9:$O$1882,11,0)</f>
        <v>978.62513999999999</v>
      </c>
      <c r="Q642" s="54">
        <f>+VLOOKUP(C642,'Anexo_GL '!$B$9:$O$1882,12,0)</f>
        <v>801.47934999999995</v>
      </c>
      <c r="R642" s="54">
        <f>+VLOOKUP(C642,'Anexo_GL '!$B$9:$O$1882,13,0)</f>
        <v>177.14579000000003</v>
      </c>
      <c r="S642" s="54" t="str">
        <f>+VLOOKUP(C642,'Anexo_GL '!$B$9:$O$1882,14,0)</f>
        <v>Si Cumple</v>
      </c>
    </row>
    <row r="643" spans="1:19" x14ac:dyDescent="0.25">
      <c r="A643" s="54" t="s">
        <v>4764</v>
      </c>
      <c r="B643" s="54">
        <v>616</v>
      </c>
      <c r="C643" s="55" t="s">
        <v>1693</v>
      </c>
      <c r="D643" s="55" t="s">
        <v>21</v>
      </c>
      <c r="E643" s="55" t="s">
        <v>1694</v>
      </c>
      <c r="F643" s="54">
        <f>+VLOOKUP(C643,'Anexo_GL '!$B$9:$O$1882,4,0)</f>
        <v>50.049579999999999</v>
      </c>
      <c r="G643" s="54"/>
      <c r="H643" s="54">
        <f>+VLOOKUP(C643,'Anexo_GL '!$B$9:$O$1882,5,0)</f>
        <v>1878.3175200000001</v>
      </c>
      <c r="I643" s="54">
        <f>+VLOOKUP(C643,'Anexo_GL '!$B$9:$O$1882,6,0)</f>
        <v>478.73714000000001</v>
      </c>
      <c r="J643" s="54">
        <f>+VLOOKUP(C643,'Anexo_GL '!$B$9:$O$1882,7,0)</f>
        <v>0</v>
      </c>
      <c r="K643" s="54"/>
      <c r="L643" s="56">
        <f>+VLOOKUP(C643,'Anexo_GL '!$B$9:$O$1882,8,0)</f>
        <v>2.6645963457765118</v>
      </c>
      <c r="M643" s="54"/>
      <c r="N643" s="56" t="str">
        <f>+VLOOKUP(C643,'Anexo_GL '!$B$9:$O$1882,9,0)</f>
        <v>Si Cumple</v>
      </c>
      <c r="O643" s="54"/>
      <c r="P643" s="54">
        <f>+VLOOKUP(C643,'Anexo_GL '!$B$9:$O$1882,11,0)</f>
        <v>1327.8759700000001</v>
      </c>
      <c r="Q643" s="54">
        <f>+VLOOKUP(C643,'Anexo_GL '!$B$9:$O$1882,12,0)</f>
        <v>842.13065000000006</v>
      </c>
      <c r="R643" s="54">
        <f>+VLOOKUP(C643,'Anexo_GL '!$B$9:$O$1882,13,0)</f>
        <v>485.74531999999994</v>
      </c>
      <c r="S643" s="54" t="str">
        <f>+VLOOKUP(C643,'Anexo_GL '!$B$9:$O$1882,14,0)</f>
        <v>Si Cumple</v>
      </c>
    </row>
    <row r="644" spans="1:19" x14ac:dyDescent="0.25">
      <c r="A644" s="54" t="s">
        <v>4765</v>
      </c>
      <c r="B644" s="54">
        <v>617</v>
      </c>
      <c r="C644" s="55" t="s">
        <v>1695</v>
      </c>
      <c r="D644" s="55" t="s">
        <v>21</v>
      </c>
      <c r="E644" s="55" t="s">
        <v>1696</v>
      </c>
      <c r="F644" s="54">
        <f>+VLOOKUP(C644,'Anexo_GL '!$B$9:$O$1882,4,0)</f>
        <v>757.64364999999998</v>
      </c>
      <c r="G644" s="54"/>
      <c r="H644" s="54">
        <f>+VLOOKUP(C644,'Anexo_GL '!$B$9:$O$1882,5,0)</f>
        <v>5165.7028999999993</v>
      </c>
      <c r="I644" s="54">
        <f>+VLOOKUP(C644,'Anexo_GL '!$B$9:$O$1882,6,0)</f>
        <v>921.15425000000005</v>
      </c>
      <c r="J644" s="54">
        <f>+VLOOKUP(C644,'Anexo_GL '!$B$9:$O$1882,7,0)</f>
        <v>0</v>
      </c>
      <c r="K644" s="54"/>
      <c r="L644" s="56">
        <f>+VLOOKUP(C644,'Anexo_GL '!$B$9:$O$1882,8,0)</f>
        <v>14.666806525013277</v>
      </c>
      <c r="M644" s="54"/>
      <c r="N644" s="56" t="str">
        <f>+VLOOKUP(C644,'Anexo_GL '!$B$9:$O$1882,9,0)</f>
        <v>Si Cumple</v>
      </c>
      <c r="O644" s="54"/>
      <c r="P644" s="54">
        <f>+VLOOKUP(C644,'Anexo_GL '!$B$9:$O$1882,11,0)</f>
        <v>2621.7829400000005</v>
      </c>
      <c r="Q644" s="54">
        <f>+VLOOKUP(C644,'Anexo_GL '!$B$9:$O$1882,12,0)</f>
        <v>1927.1927800000003</v>
      </c>
      <c r="R644" s="54">
        <f>+VLOOKUP(C644,'Anexo_GL '!$B$9:$O$1882,13,0)</f>
        <v>694.5901600000002</v>
      </c>
      <c r="S644" s="54" t="str">
        <f>+VLOOKUP(C644,'Anexo_GL '!$B$9:$O$1882,14,0)</f>
        <v>Si Cumple</v>
      </c>
    </row>
    <row r="645" spans="1:19" x14ac:dyDescent="0.25">
      <c r="A645" s="54" t="s">
        <v>4766</v>
      </c>
      <c r="B645" s="54">
        <v>618</v>
      </c>
      <c r="C645" s="55" t="s">
        <v>1697</v>
      </c>
      <c r="D645" s="55" t="s">
        <v>21</v>
      </c>
      <c r="E645" s="55" t="s">
        <v>1698</v>
      </c>
      <c r="F645" s="54">
        <f>+VLOOKUP(C645,'Anexo_GL '!$B$9:$O$1882,4,0)</f>
        <v>4926.5356600000005</v>
      </c>
      <c r="G645" s="54"/>
      <c r="H645" s="54">
        <f>+VLOOKUP(C645,'Anexo_GL '!$B$9:$O$1882,5,0)</f>
        <v>50508.557280000001</v>
      </c>
      <c r="I645" s="54">
        <f>+VLOOKUP(C645,'Anexo_GL '!$B$9:$O$1882,6,0)</f>
        <v>5348.87763</v>
      </c>
      <c r="J645" s="54">
        <f>+VLOOKUP(C645,'Anexo_GL '!$B$9:$O$1882,7,0)</f>
        <v>0</v>
      </c>
      <c r="K645" s="54"/>
      <c r="L645" s="56">
        <f>+VLOOKUP(C645,'Anexo_GL '!$B$9:$O$1882,8,0)</f>
        <v>9.7538633556472085</v>
      </c>
      <c r="M645" s="54"/>
      <c r="N645" s="56" t="str">
        <f>+VLOOKUP(C645,'Anexo_GL '!$B$9:$O$1882,9,0)</f>
        <v>Si Cumple</v>
      </c>
      <c r="O645" s="54"/>
      <c r="P645" s="54">
        <f>+VLOOKUP(C645,'Anexo_GL '!$B$9:$O$1882,11,0)</f>
        <v>33909.214780000002</v>
      </c>
      <c r="Q645" s="54">
        <f>+VLOOKUP(C645,'Anexo_GL '!$B$9:$O$1882,12,0)</f>
        <v>24911.893779999995</v>
      </c>
      <c r="R645" s="54">
        <f>+VLOOKUP(C645,'Anexo_GL '!$B$9:$O$1882,13,0)</f>
        <v>8997.3210000000072</v>
      </c>
      <c r="S645" s="54" t="str">
        <f>+VLOOKUP(C645,'Anexo_GL '!$B$9:$O$1882,14,0)</f>
        <v>Si Cumple</v>
      </c>
    </row>
    <row r="646" spans="1:19" x14ac:dyDescent="0.25">
      <c r="A646" s="54" t="s">
        <v>4767</v>
      </c>
      <c r="B646" s="54">
        <v>619</v>
      </c>
      <c r="C646" s="55" t="s">
        <v>1699</v>
      </c>
      <c r="D646" s="55" t="s">
        <v>21</v>
      </c>
      <c r="E646" s="55" t="s">
        <v>1700</v>
      </c>
      <c r="F646" s="54">
        <f>+VLOOKUP(C646,'Anexo_GL '!$B$9:$O$1882,4,0)</f>
        <v>1465.7092500000001</v>
      </c>
      <c r="G646" s="54"/>
      <c r="H646" s="54">
        <f>+VLOOKUP(C646,'Anexo_GL '!$B$9:$O$1882,5,0)</f>
        <v>6621.4810974999991</v>
      </c>
      <c r="I646" s="54">
        <f>+VLOOKUP(C646,'Anexo_GL '!$B$9:$O$1882,6,0)</f>
        <v>2006.3419500000002</v>
      </c>
      <c r="J646" s="54">
        <f>+VLOOKUP(C646,'Anexo_GL '!$B$9:$O$1882,7,0)</f>
        <v>0</v>
      </c>
      <c r="K646" s="54"/>
      <c r="L646" s="56">
        <f>+VLOOKUP(C646,'Anexo_GL '!$B$9:$O$1882,8,0)</f>
        <v>22.135670681796434</v>
      </c>
      <c r="M646" s="54"/>
      <c r="N646" s="56" t="str">
        <f>+VLOOKUP(C646,'Anexo_GL '!$B$9:$O$1882,9,0)</f>
        <v>Si Cumple</v>
      </c>
      <c r="O646" s="54"/>
      <c r="P646" s="54">
        <f>+VLOOKUP(C646,'Anexo_GL '!$B$9:$O$1882,11,0)</f>
        <v>3820.6077800000003</v>
      </c>
      <c r="Q646" s="54">
        <f>+VLOOKUP(C646,'Anexo_GL '!$B$9:$O$1882,12,0)</f>
        <v>2583.6765399999999</v>
      </c>
      <c r="R646" s="54">
        <f>+VLOOKUP(C646,'Anexo_GL '!$B$9:$O$1882,13,0)</f>
        <v>1236.9312400000001</v>
      </c>
      <c r="S646" s="54" t="str">
        <f>+VLOOKUP(C646,'Anexo_GL '!$B$9:$O$1882,14,0)</f>
        <v>Si Cumple</v>
      </c>
    </row>
    <row r="647" spans="1:19" x14ac:dyDescent="0.25">
      <c r="A647" s="54" t="s">
        <v>4768</v>
      </c>
      <c r="B647" s="54">
        <v>620</v>
      </c>
      <c r="C647" s="55" t="s">
        <v>1701</v>
      </c>
      <c r="D647" s="55" t="s">
        <v>21</v>
      </c>
      <c r="E647" s="55" t="s">
        <v>1702</v>
      </c>
      <c r="F647" s="54">
        <f>+VLOOKUP(C647,'Anexo_GL '!$B$9:$O$1882,4,0)</f>
        <v>2143.2639699999995</v>
      </c>
      <c r="G647" s="54"/>
      <c r="H647" s="54">
        <f>+VLOOKUP(C647,'Anexo_GL '!$B$9:$O$1882,5,0)</f>
        <v>2913.1563349999997</v>
      </c>
      <c r="I647" s="54">
        <f>+VLOOKUP(C647,'Anexo_GL '!$B$9:$O$1882,6,0)</f>
        <v>615.97699999999998</v>
      </c>
      <c r="J647" s="54">
        <f>+VLOOKUP(C647,'Anexo_GL '!$B$9:$O$1882,7,0)</f>
        <v>0</v>
      </c>
      <c r="K647" s="54"/>
      <c r="L647" s="56">
        <f>+VLOOKUP(C647,'Anexo_GL '!$B$9:$O$1882,8,0)</f>
        <v>73.571882986499588</v>
      </c>
      <c r="M647" s="54"/>
      <c r="N647" s="56" t="str">
        <f>+VLOOKUP(C647,'Anexo_GL '!$B$9:$O$1882,9,0)</f>
        <v>Si Cumple</v>
      </c>
      <c r="O647" s="54"/>
      <c r="P647" s="54">
        <f>+VLOOKUP(C647,'Anexo_GL '!$B$9:$O$1882,11,0)</f>
        <v>1919.479</v>
      </c>
      <c r="Q647" s="54">
        <f>+VLOOKUP(C647,'Anexo_GL '!$B$9:$O$1882,12,0)</f>
        <v>1329.0821699999999</v>
      </c>
      <c r="R647" s="54">
        <f>+VLOOKUP(C647,'Anexo_GL '!$B$9:$O$1882,13,0)</f>
        <v>590.39683000000002</v>
      </c>
      <c r="S647" s="54" t="str">
        <f>+VLOOKUP(C647,'Anexo_GL '!$B$9:$O$1882,14,0)</f>
        <v>Si Cumple</v>
      </c>
    </row>
    <row r="648" spans="1:19" x14ac:dyDescent="0.25">
      <c r="A648" s="54" t="s">
        <v>4769</v>
      </c>
      <c r="B648" s="54">
        <v>621</v>
      </c>
      <c r="C648" s="55" t="s">
        <v>1703</v>
      </c>
      <c r="D648" s="55" t="s">
        <v>21</v>
      </c>
      <c r="E648" s="55" t="s">
        <v>1704</v>
      </c>
      <c r="F648" s="54">
        <f>+VLOOKUP(C648,'Anexo_GL '!$B$9:$O$1882,4,0)</f>
        <v>346.39904000000001</v>
      </c>
      <c r="G648" s="54"/>
      <c r="H648" s="54">
        <f>+VLOOKUP(C648,'Anexo_GL '!$B$9:$O$1882,5,0)</f>
        <v>2469.767155</v>
      </c>
      <c r="I648" s="54">
        <f>+VLOOKUP(C648,'Anexo_GL '!$B$9:$O$1882,6,0)</f>
        <v>327.35184999999996</v>
      </c>
      <c r="J648" s="54">
        <f>+VLOOKUP(C648,'Anexo_GL '!$B$9:$O$1882,7,0)</f>
        <v>0</v>
      </c>
      <c r="K648" s="54"/>
      <c r="L648" s="56">
        <f>+VLOOKUP(C648,'Anexo_GL '!$B$9:$O$1882,8,0)</f>
        <v>14.025574811727548</v>
      </c>
      <c r="M648" s="54"/>
      <c r="N648" s="56" t="str">
        <f>+VLOOKUP(C648,'Anexo_GL '!$B$9:$O$1882,9,0)</f>
        <v>Si Cumple</v>
      </c>
      <c r="O648" s="54"/>
      <c r="P648" s="54">
        <f>+VLOOKUP(C648,'Anexo_GL '!$B$9:$O$1882,11,0)</f>
        <v>1493.3987500000001</v>
      </c>
      <c r="Q648" s="54">
        <f>+VLOOKUP(C648,'Anexo_GL '!$B$9:$O$1882,12,0)</f>
        <v>1222.84419</v>
      </c>
      <c r="R648" s="54">
        <f>+VLOOKUP(C648,'Anexo_GL '!$B$9:$O$1882,13,0)</f>
        <v>270.55456000000004</v>
      </c>
      <c r="S648" s="54" t="str">
        <f>+VLOOKUP(C648,'Anexo_GL '!$B$9:$O$1882,14,0)</f>
        <v>Si Cumple</v>
      </c>
    </row>
    <row r="649" spans="1:19" x14ac:dyDescent="0.25">
      <c r="A649" s="54" t="s">
        <v>4770</v>
      </c>
      <c r="B649" s="54">
        <v>622</v>
      </c>
      <c r="C649" s="55" t="s">
        <v>1705</v>
      </c>
      <c r="D649" s="55" t="s">
        <v>21</v>
      </c>
      <c r="E649" s="55" t="s">
        <v>1706</v>
      </c>
      <c r="F649" s="54">
        <f>+VLOOKUP(C649,'Anexo_GL '!$B$9:$O$1882,4,0)</f>
        <v>493.41498999999999</v>
      </c>
      <c r="G649" s="54"/>
      <c r="H649" s="54">
        <f>+VLOOKUP(C649,'Anexo_GL '!$B$9:$O$1882,5,0)</f>
        <v>3375.0821874999997</v>
      </c>
      <c r="I649" s="54">
        <f>+VLOOKUP(C649,'Anexo_GL '!$B$9:$O$1882,6,0)</f>
        <v>733.10106000000007</v>
      </c>
      <c r="J649" s="54">
        <f>+VLOOKUP(C649,'Anexo_GL '!$B$9:$O$1882,7,0)</f>
        <v>0</v>
      </c>
      <c r="K649" s="54"/>
      <c r="L649" s="56">
        <f>+VLOOKUP(C649,'Anexo_GL '!$B$9:$O$1882,8,0)</f>
        <v>14.619347399225372</v>
      </c>
      <c r="M649" s="54"/>
      <c r="N649" s="56" t="str">
        <f>+VLOOKUP(C649,'Anexo_GL '!$B$9:$O$1882,9,0)</f>
        <v>Si Cumple</v>
      </c>
      <c r="O649" s="54"/>
      <c r="P649" s="54">
        <f>+VLOOKUP(C649,'Anexo_GL '!$B$9:$O$1882,11,0)</f>
        <v>2129.3418700000002</v>
      </c>
      <c r="Q649" s="54">
        <f>+VLOOKUP(C649,'Anexo_GL '!$B$9:$O$1882,12,0)</f>
        <v>1839.8695299999997</v>
      </c>
      <c r="R649" s="54">
        <f>+VLOOKUP(C649,'Anexo_GL '!$B$9:$O$1882,13,0)</f>
        <v>289.47234000000032</v>
      </c>
      <c r="S649" s="54" t="str">
        <f>+VLOOKUP(C649,'Anexo_GL '!$B$9:$O$1882,14,0)</f>
        <v>Si Cumple</v>
      </c>
    </row>
    <row r="650" spans="1:19" x14ac:dyDescent="0.25">
      <c r="A650" s="54" t="s">
        <v>4771</v>
      </c>
      <c r="B650" s="54">
        <v>623</v>
      </c>
      <c r="C650" s="55" t="s">
        <v>1707</v>
      </c>
      <c r="D650" s="55" t="s">
        <v>21</v>
      </c>
      <c r="E650" s="55" t="s">
        <v>1708</v>
      </c>
      <c r="F650" s="54">
        <f>+VLOOKUP(C650,'Anexo_GL '!$B$9:$O$1882,4,0)</f>
        <v>260.13747999999998</v>
      </c>
      <c r="G650" s="54"/>
      <c r="H650" s="54">
        <f>+VLOOKUP(C650,'Anexo_GL '!$B$9:$O$1882,5,0)</f>
        <v>5181.6622625</v>
      </c>
      <c r="I650" s="54">
        <f>+VLOOKUP(C650,'Anexo_GL '!$B$9:$O$1882,6,0)</f>
        <v>1217.8665699999999</v>
      </c>
      <c r="J650" s="54">
        <f>+VLOOKUP(C650,'Anexo_GL '!$B$9:$O$1882,7,0)</f>
        <v>0</v>
      </c>
      <c r="K650" s="54"/>
      <c r="L650" s="56">
        <f>+VLOOKUP(C650,'Anexo_GL '!$B$9:$O$1882,8,0)</f>
        <v>5.0203480431874246</v>
      </c>
      <c r="M650" s="54"/>
      <c r="N650" s="56" t="str">
        <f>+VLOOKUP(C650,'Anexo_GL '!$B$9:$O$1882,9,0)</f>
        <v>Si Cumple</v>
      </c>
      <c r="O650" s="54"/>
      <c r="P650" s="54">
        <f>+VLOOKUP(C650,'Anexo_GL '!$B$9:$O$1882,11,0)</f>
        <v>2656.9505199999999</v>
      </c>
      <c r="Q650" s="54">
        <f>+VLOOKUP(C650,'Anexo_GL '!$B$9:$O$1882,12,0)</f>
        <v>2085.0171600000003</v>
      </c>
      <c r="R650" s="54">
        <f>+VLOOKUP(C650,'Anexo_GL '!$B$9:$O$1882,13,0)</f>
        <v>571.93335999999988</v>
      </c>
      <c r="S650" s="54" t="str">
        <f>+VLOOKUP(C650,'Anexo_GL '!$B$9:$O$1882,14,0)</f>
        <v>Si Cumple</v>
      </c>
    </row>
    <row r="651" spans="1:19" x14ac:dyDescent="0.25">
      <c r="A651" s="54" t="s">
        <v>4772</v>
      </c>
      <c r="B651" s="54">
        <v>624</v>
      </c>
      <c r="C651" s="55" t="s">
        <v>1709</v>
      </c>
      <c r="D651" s="55" t="s">
        <v>21</v>
      </c>
      <c r="E651" s="55" t="s">
        <v>1710</v>
      </c>
      <c r="F651" s="54">
        <f>+VLOOKUP(C651,'Anexo_GL '!$B$9:$O$1882,4,0)</f>
        <v>5482.9201999999996</v>
      </c>
      <c r="G651" s="54"/>
      <c r="H651" s="54">
        <f>+VLOOKUP(C651,'Anexo_GL '!$B$9:$O$1882,5,0)</f>
        <v>12136.02615</v>
      </c>
      <c r="I651" s="54">
        <f>+VLOOKUP(C651,'Anexo_GL '!$B$9:$O$1882,6,0)</f>
        <v>2737.8901299999998</v>
      </c>
      <c r="J651" s="54">
        <f>+VLOOKUP(C651,'Anexo_GL '!$B$9:$O$1882,7,0)</f>
        <v>0</v>
      </c>
      <c r="K651" s="54"/>
      <c r="L651" s="56">
        <f>+VLOOKUP(C651,'Anexo_GL '!$B$9:$O$1882,8,0)</f>
        <v>45.178875953559142</v>
      </c>
      <c r="M651" s="54"/>
      <c r="N651" s="56" t="str">
        <f>+VLOOKUP(C651,'Anexo_GL '!$B$9:$O$1882,9,0)</f>
        <v>Si Cumple</v>
      </c>
      <c r="O651" s="54"/>
      <c r="P651" s="54">
        <f>+VLOOKUP(C651,'Anexo_GL '!$B$9:$O$1882,11,0)</f>
        <v>5649.2902299999996</v>
      </c>
      <c r="Q651" s="54">
        <f>+VLOOKUP(C651,'Anexo_GL '!$B$9:$O$1882,12,0)</f>
        <v>5309.13987</v>
      </c>
      <c r="R651" s="54">
        <f>+VLOOKUP(C651,'Anexo_GL '!$B$9:$O$1882,13,0)</f>
        <v>340.15035999999941</v>
      </c>
      <c r="S651" s="54" t="str">
        <f>+VLOOKUP(C651,'Anexo_GL '!$B$9:$O$1882,14,0)</f>
        <v>Si Cumple</v>
      </c>
    </row>
    <row r="652" spans="1:19" x14ac:dyDescent="0.25">
      <c r="A652" s="54" t="s">
        <v>4773</v>
      </c>
      <c r="B652" s="54">
        <v>625</v>
      </c>
      <c r="C652" s="55" t="s">
        <v>1711</v>
      </c>
      <c r="D652" s="55" t="s">
        <v>21</v>
      </c>
      <c r="E652" s="55" t="s">
        <v>1712</v>
      </c>
      <c r="F652" s="54">
        <f>+VLOOKUP(C652,'Anexo_GL '!$B$9:$O$1882,4,0)</f>
        <v>306.82822000000004</v>
      </c>
      <c r="G652" s="54"/>
      <c r="H652" s="54">
        <f>+VLOOKUP(C652,'Anexo_GL '!$B$9:$O$1882,5,0)</f>
        <v>3452.9512850000001</v>
      </c>
      <c r="I652" s="54">
        <f>+VLOOKUP(C652,'Anexo_GL '!$B$9:$O$1882,6,0)</f>
        <v>766.21960000000001</v>
      </c>
      <c r="J652" s="54">
        <f>+VLOOKUP(C652,'Anexo_GL '!$B$9:$O$1882,7,0)</f>
        <v>0</v>
      </c>
      <c r="K652" s="54"/>
      <c r="L652" s="56">
        <f>+VLOOKUP(C652,'Anexo_GL '!$B$9:$O$1882,8,0)</f>
        <v>8.8859701361237136</v>
      </c>
      <c r="M652" s="54"/>
      <c r="N652" s="56" t="str">
        <f>+VLOOKUP(C652,'Anexo_GL '!$B$9:$O$1882,9,0)</f>
        <v>Si Cumple</v>
      </c>
      <c r="O652" s="54"/>
      <c r="P652" s="54">
        <f>+VLOOKUP(C652,'Anexo_GL '!$B$9:$O$1882,11,0)</f>
        <v>2236.1365700000001</v>
      </c>
      <c r="Q652" s="54">
        <f>+VLOOKUP(C652,'Anexo_GL '!$B$9:$O$1882,12,0)</f>
        <v>1487.6125200000001</v>
      </c>
      <c r="R652" s="54">
        <f>+VLOOKUP(C652,'Anexo_GL '!$B$9:$O$1882,13,0)</f>
        <v>748.52405000000033</v>
      </c>
      <c r="S652" s="54" t="str">
        <f>+VLOOKUP(C652,'Anexo_GL '!$B$9:$O$1882,14,0)</f>
        <v>Si Cumple</v>
      </c>
    </row>
    <row r="653" spans="1:19" x14ac:dyDescent="0.25">
      <c r="A653" s="54" t="s">
        <v>4774</v>
      </c>
      <c r="B653" s="54">
        <v>626</v>
      </c>
      <c r="C653" s="55" t="s">
        <v>1713</v>
      </c>
      <c r="D653" s="55" t="s">
        <v>21</v>
      </c>
      <c r="E653" s="55" t="s">
        <v>1714</v>
      </c>
      <c r="F653" s="54">
        <f>+VLOOKUP(C653,'Anexo_GL '!$B$9:$O$1882,4,0)</f>
        <v>712.74576000000002</v>
      </c>
      <c r="G653" s="54"/>
      <c r="H653" s="54">
        <f>+VLOOKUP(C653,'Anexo_GL '!$B$9:$O$1882,5,0)</f>
        <v>1766.6662350000004</v>
      </c>
      <c r="I653" s="54">
        <f>+VLOOKUP(C653,'Anexo_GL '!$B$9:$O$1882,6,0)</f>
        <v>321.51216000000005</v>
      </c>
      <c r="J653" s="54">
        <f>+VLOOKUP(C653,'Anexo_GL '!$B$9:$O$1882,7,0)</f>
        <v>0</v>
      </c>
      <c r="K653" s="54"/>
      <c r="L653" s="56">
        <f>+VLOOKUP(C653,'Anexo_GL '!$B$9:$O$1882,8,0)</f>
        <v>40.344109480305988</v>
      </c>
      <c r="M653" s="54"/>
      <c r="N653" s="56" t="str">
        <f>+VLOOKUP(C653,'Anexo_GL '!$B$9:$O$1882,9,0)</f>
        <v>Si Cumple</v>
      </c>
      <c r="O653" s="54"/>
      <c r="P653" s="54">
        <f>+VLOOKUP(C653,'Anexo_GL '!$B$9:$O$1882,11,0)</f>
        <v>1358.8878099999999</v>
      </c>
      <c r="Q653" s="54">
        <f>+VLOOKUP(C653,'Anexo_GL '!$B$9:$O$1882,12,0)</f>
        <v>1084.06925</v>
      </c>
      <c r="R653" s="54">
        <f>+VLOOKUP(C653,'Anexo_GL '!$B$9:$O$1882,13,0)</f>
        <v>274.81856000000005</v>
      </c>
      <c r="S653" s="54" t="str">
        <f>+VLOOKUP(C653,'Anexo_GL '!$B$9:$O$1882,14,0)</f>
        <v>Si Cumple</v>
      </c>
    </row>
    <row r="654" spans="1:19" x14ac:dyDescent="0.25">
      <c r="A654" s="54" t="s">
        <v>4775</v>
      </c>
      <c r="B654" s="54">
        <v>627</v>
      </c>
      <c r="C654" s="55" t="s">
        <v>1715</v>
      </c>
      <c r="D654" s="55" t="s">
        <v>21</v>
      </c>
      <c r="E654" s="55" t="s">
        <v>1716</v>
      </c>
      <c r="F654" s="54">
        <f>+VLOOKUP(C654,'Anexo_GL '!$B$9:$O$1882,4,0)</f>
        <v>400.49014</v>
      </c>
      <c r="G654" s="54"/>
      <c r="H654" s="54">
        <f>+VLOOKUP(C654,'Anexo_GL '!$B$9:$O$1882,5,0)</f>
        <v>2933.4863150000006</v>
      </c>
      <c r="I654" s="54">
        <f>+VLOOKUP(C654,'Anexo_GL '!$B$9:$O$1882,6,0)</f>
        <v>534.14916999999991</v>
      </c>
      <c r="J654" s="54">
        <f>+VLOOKUP(C654,'Anexo_GL '!$B$9:$O$1882,7,0)</f>
        <v>0</v>
      </c>
      <c r="K654" s="54"/>
      <c r="L654" s="56">
        <f>+VLOOKUP(C654,'Anexo_GL '!$B$9:$O$1882,8,0)</f>
        <v>13.652360945137049</v>
      </c>
      <c r="M654" s="54"/>
      <c r="N654" s="56" t="str">
        <f>+VLOOKUP(C654,'Anexo_GL '!$B$9:$O$1882,9,0)</f>
        <v>Si Cumple</v>
      </c>
      <c r="O654" s="54"/>
      <c r="P654" s="54">
        <f>+VLOOKUP(C654,'Anexo_GL '!$B$9:$O$1882,11,0)</f>
        <v>2109.7019500000001</v>
      </c>
      <c r="Q654" s="54">
        <f>+VLOOKUP(C654,'Anexo_GL '!$B$9:$O$1882,12,0)</f>
        <v>1488.2031400000001</v>
      </c>
      <c r="R654" s="54">
        <f>+VLOOKUP(C654,'Anexo_GL '!$B$9:$O$1882,13,0)</f>
        <v>621.49881000000005</v>
      </c>
      <c r="S654" s="54" t="str">
        <f>+VLOOKUP(C654,'Anexo_GL '!$B$9:$O$1882,14,0)</f>
        <v>Si Cumple</v>
      </c>
    </row>
    <row r="655" spans="1:19" x14ac:dyDescent="0.25">
      <c r="A655" s="54" t="s">
        <v>4776</v>
      </c>
      <c r="B655" s="54">
        <v>628</v>
      </c>
      <c r="C655" s="55" t="s">
        <v>1717</v>
      </c>
      <c r="D655" s="55" t="s">
        <v>21</v>
      </c>
      <c r="E655" s="55" t="s">
        <v>856</v>
      </c>
      <c r="F655" s="54">
        <f>+VLOOKUP(C655,'Anexo_GL '!$B$9:$O$1882,4,0)</f>
        <v>1247.0565300000001</v>
      </c>
      <c r="G655" s="54"/>
      <c r="H655" s="54">
        <f>+VLOOKUP(C655,'Anexo_GL '!$B$9:$O$1882,5,0)</f>
        <v>3327.5901175000008</v>
      </c>
      <c r="I655" s="54">
        <f>+VLOOKUP(C655,'Anexo_GL '!$B$9:$O$1882,6,0)</f>
        <v>650.97358000000008</v>
      </c>
      <c r="J655" s="54">
        <f>+VLOOKUP(C655,'Anexo_GL '!$B$9:$O$1882,7,0)</f>
        <v>0</v>
      </c>
      <c r="K655" s="54"/>
      <c r="L655" s="56">
        <f>+VLOOKUP(C655,'Anexo_GL '!$B$9:$O$1882,8,0)</f>
        <v>37.4762661855994</v>
      </c>
      <c r="M655" s="54"/>
      <c r="N655" s="56" t="str">
        <f>+VLOOKUP(C655,'Anexo_GL '!$B$9:$O$1882,9,0)</f>
        <v>Si Cumple</v>
      </c>
      <c r="O655" s="54"/>
      <c r="P655" s="54">
        <f>+VLOOKUP(C655,'Anexo_GL '!$B$9:$O$1882,11,0)</f>
        <v>1748.2652900000003</v>
      </c>
      <c r="Q655" s="54">
        <f>+VLOOKUP(C655,'Anexo_GL '!$B$9:$O$1882,12,0)</f>
        <v>1368.74881</v>
      </c>
      <c r="R655" s="54">
        <f>+VLOOKUP(C655,'Anexo_GL '!$B$9:$O$1882,13,0)</f>
        <v>379.51648000000023</v>
      </c>
      <c r="S655" s="54" t="str">
        <f>+VLOOKUP(C655,'Anexo_GL '!$B$9:$O$1882,14,0)</f>
        <v>Si Cumple</v>
      </c>
    </row>
    <row r="656" spans="1:19" x14ac:dyDescent="0.25">
      <c r="A656" s="54" t="s">
        <v>4777</v>
      </c>
      <c r="B656" s="54">
        <v>629</v>
      </c>
      <c r="C656" s="55" t="s">
        <v>1718</v>
      </c>
      <c r="D656" s="55" t="s">
        <v>21</v>
      </c>
      <c r="E656" s="55" t="s">
        <v>1719</v>
      </c>
      <c r="F656" s="54">
        <f>+VLOOKUP(C656,'Anexo_GL '!$B$9:$O$1882,4,0)</f>
        <v>651.12277999999992</v>
      </c>
      <c r="G656" s="54"/>
      <c r="H656" s="54">
        <f>+VLOOKUP(C656,'Anexo_GL '!$B$9:$O$1882,5,0)</f>
        <v>3821.0270050000004</v>
      </c>
      <c r="I656" s="54">
        <f>+VLOOKUP(C656,'Anexo_GL '!$B$9:$O$1882,6,0)</f>
        <v>954.93091000000004</v>
      </c>
      <c r="J656" s="54">
        <f>+VLOOKUP(C656,'Anexo_GL '!$B$9:$O$1882,7,0)</f>
        <v>0</v>
      </c>
      <c r="K656" s="54"/>
      <c r="L656" s="56">
        <f>+VLOOKUP(C656,'Anexo_GL '!$B$9:$O$1882,8,0)</f>
        <v>17.040517618639541</v>
      </c>
      <c r="M656" s="54"/>
      <c r="N656" s="56" t="str">
        <f>+VLOOKUP(C656,'Anexo_GL '!$B$9:$O$1882,9,0)</f>
        <v>Si Cumple</v>
      </c>
      <c r="O656" s="54"/>
      <c r="P656" s="54">
        <f>+VLOOKUP(C656,'Anexo_GL '!$B$9:$O$1882,11,0)</f>
        <v>2601.80395</v>
      </c>
      <c r="Q656" s="54">
        <f>+VLOOKUP(C656,'Anexo_GL '!$B$9:$O$1882,12,0)</f>
        <v>1903.7651699999999</v>
      </c>
      <c r="R656" s="54">
        <f>+VLOOKUP(C656,'Anexo_GL '!$B$9:$O$1882,13,0)</f>
        <v>698.03878000000032</v>
      </c>
      <c r="S656" s="54" t="str">
        <f>+VLOOKUP(C656,'Anexo_GL '!$B$9:$O$1882,14,0)</f>
        <v>Si Cumple</v>
      </c>
    </row>
    <row r="657" spans="1:19" x14ac:dyDescent="0.25">
      <c r="A657" s="54" t="s">
        <v>4778</v>
      </c>
      <c r="B657" s="54">
        <v>630</v>
      </c>
      <c r="C657" s="55" t="s">
        <v>1720</v>
      </c>
      <c r="D657" s="55" t="s">
        <v>21</v>
      </c>
      <c r="E657" s="55" t="s">
        <v>629</v>
      </c>
      <c r="F657" s="54">
        <f>+VLOOKUP(C657,'Anexo_GL '!$B$9:$O$1882,4,0)</f>
        <v>1446.6601300000002</v>
      </c>
      <c r="G657" s="54"/>
      <c r="H657" s="54">
        <f>+VLOOKUP(C657,'Anexo_GL '!$B$9:$O$1882,5,0)</f>
        <v>7862.4377975000016</v>
      </c>
      <c r="I657" s="54">
        <f>+VLOOKUP(C657,'Anexo_GL '!$B$9:$O$1882,6,0)</f>
        <v>1479.88545</v>
      </c>
      <c r="J657" s="54">
        <f>+VLOOKUP(C657,'Anexo_GL '!$B$9:$O$1882,7,0)</f>
        <v>0</v>
      </c>
      <c r="K657" s="54"/>
      <c r="L657" s="56">
        <f>+VLOOKUP(C657,'Anexo_GL '!$B$9:$O$1882,8,0)</f>
        <v>18.399638474214587</v>
      </c>
      <c r="M657" s="54"/>
      <c r="N657" s="56" t="str">
        <f>+VLOOKUP(C657,'Anexo_GL '!$B$9:$O$1882,9,0)</f>
        <v>Si Cumple</v>
      </c>
      <c r="O657" s="54"/>
      <c r="P657" s="54">
        <f>+VLOOKUP(C657,'Anexo_GL '!$B$9:$O$1882,11,0)</f>
        <v>4021.6535600000007</v>
      </c>
      <c r="Q657" s="54">
        <f>+VLOOKUP(C657,'Anexo_GL '!$B$9:$O$1882,12,0)</f>
        <v>2637.2655900000004</v>
      </c>
      <c r="R657" s="54">
        <f>+VLOOKUP(C657,'Anexo_GL '!$B$9:$O$1882,13,0)</f>
        <v>1384.3879700000002</v>
      </c>
      <c r="S657" s="54" t="str">
        <f>+VLOOKUP(C657,'Anexo_GL '!$B$9:$O$1882,14,0)</f>
        <v>Si Cumple</v>
      </c>
    </row>
    <row r="658" spans="1:19" x14ac:dyDescent="0.25">
      <c r="A658" s="54" t="s">
        <v>4779</v>
      </c>
      <c r="B658" s="54">
        <v>631</v>
      </c>
      <c r="C658" s="55" t="s">
        <v>1721</v>
      </c>
      <c r="D658" s="55" t="s">
        <v>21</v>
      </c>
      <c r="E658" s="55" t="s">
        <v>1722</v>
      </c>
      <c r="F658" s="54">
        <f>+VLOOKUP(C658,'Anexo_GL '!$B$9:$O$1882,4,0)</f>
        <v>626.56952999999999</v>
      </c>
      <c r="G658" s="54"/>
      <c r="H658" s="54">
        <f>+VLOOKUP(C658,'Anexo_GL '!$B$9:$O$1882,5,0)</f>
        <v>6595.5440199999994</v>
      </c>
      <c r="I658" s="54">
        <f>+VLOOKUP(C658,'Anexo_GL '!$B$9:$O$1882,6,0)</f>
        <v>1600.0878700000001</v>
      </c>
      <c r="J658" s="54">
        <f>+VLOOKUP(C658,'Anexo_GL '!$B$9:$O$1882,7,0)</f>
        <v>0</v>
      </c>
      <c r="K658" s="54"/>
      <c r="L658" s="56">
        <f>+VLOOKUP(C658,'Anexo_GL '!$B$9:$O$1882,8,0)</f>
        <v>9.4998915646688395</v>
      </c>
      <c r="M658" s="54"/>
      <c r="N658" s="56" t="str">
        <f>+VLOOKUP(C658,'Anexo_GL '!$B$9:$O$1882,9,0)</f>
        <v>Si Cumple</v>
      </c>
      <c r="O658" s="54"/>
      <c r="P658" s="54">
        <f>+VLOOKUP(C658,'Anexo_GL '!$B$9:$O$1882,11,0)</f>
        <v>4682.1562899999999</v>
      </c>
      <c r="Q658" s="54">
        <f>+VLOOKUP(C658,'Anexo_GL '!$B$9:$O$1882,12,0)</f>
        <v>3477.0149999999999</v>
      </c>
      <c r="R658" s="54">
        <f>+VLOOKUP(C658,'Anexo_GL '!$B$9:$O$1882,13,0)</f>
        <v>1205.14129</v>
      </c>
      <c r="S658" s="54" t="str">
        <f>+VLOOKUP(C658,'Anexo_GL '!$B$9:$O$1882,14,0)</f>
        <v>Si Cumple</v>
      </c>
    </row>
    <row r="659" spans="1:19" x14ac:dyDescent="0.25">
      <c r="A659" s="54" t="s">
        <v>4780</v>
      </c>
      <c r="B659" s="54">
        <v>632</v>
      </c>
      <c r="C659" s="55" t="s">
        <v>1723</v>
      </c>
      <c r="D659" s="55" t="s">
        <v>21</v>
      </c>
      <c r="E659" s="55" t="s">
        <v>1724</v>
      </c>
      <c r="F659" s="54">
        <f>+VLOOKUP(C659,'Anexo_GL '!$B$9:$O$1882,4,0)</f>
        <v>194.64439000000002</v>
      </c>
      <c r="G659" s="54"/>
      <c r="H659" s="54">
        <f>+VLOOKUP(C659,'Anexo_GL '!$B$9:$O$1882,5,0)</f>
        <v>1274.2296000000001</v>
      </c>
      <c r="I659" s="54">
        <f>+VLOOKUP(C659,'Anexo_GL '!$B$9:$O$1882,6,0)</f>
        <v>146.55233999999999</v>
      </c>
      <c r="J659" s="54">
        <f>+VLOOKUP(C659,'Anexo_GL '!$B$9:$O$1882,7,0)</f>
        <v>0</v>
      </c>
      <c r="K659" s="54"/>
      <c r="L659" s="56">
        <f>+VLOOKUP(C659,'Anexo_GL '!$B$9:$O$1882,8,0)</f>
        <v>15.275456636700325</v>
      </c>
      <c r="M659" s="54"/>
      <c r="N659" s="56" t="str">
        <f>+VLOOKUP(C659,'Anexo_GL '!$B$9:$O$1882,9,0)</f>
        <v>Si Cumple</v>
      </c>
      <c r="O659" s="54"/>
      <c r="P659" s="54">
        <f>+VLOOKUP(C659,'Anexo_GL '!$B$9:$O$1882,11,0)</f>
        <v>668.89473999999996</v>
      </c>
      <c r="Q659" s="54">
        <f>+VLOOKUP(C659,'Anexo_GL '!$B$9:$O$1882,12,0)</f>
        <v>640.57652000000007</v>
      </c>
      <c r="R659" s="54">
        <f>+VLOOKUP(C659,'Anexo_GL '!$B$9:$O$1882,13,0)</f>
        <v>28.318219999999972</v>
      </c>
      <c r="S659" s="54" t="str">
        <f>+VLOOKUP(C659,'Anexo_GL '!$B$9:$O$1882,14,0)</f>
        <v>Si Cumple</v>
      </c>
    </row>
    <row r="660" spans="1:19" x14ac:dyDescent="0.25">
      <c r="A660" s="54" t="s">
        <v>4781</v>
      </c>
      <c r="B660" s="54">
        <v>633</v>
      </c>
      <c r="C660" s="55" t="s">
        <v>1725</v>
      </c>
      <c r="D660" s="55" t="s">
        <v>21</v>
      </c>
      <c r="E660" s="55" t="s">
        <v>1726</v>
      </c>
      <c r="F660" s="54">
        <f>+VLOOKUP(C660,'Anexo_GL '!$B$9:$O$1882,4,0)</f>
        <v>29997.618209999997</v>
      </c>
      <c r="G660" s="54"/>
      <c r="H660" s="54">
        <f>+VLOOKUP(C660,'Anexo_GL '!$B$9:$O$1882,5,0)</f>
        <v>77956.52926499999</v>
      </c>
      <c r="I660" s="54">
        <f>+VLOOKUP(C660,'Anexo_GL '!$B$9:$O$1882,6,0)</f>
        <v>47132.000659999998</v>
      </c>
      <c r="J660" s="54">
        <f>+VLOOKUP(C660,'Anexo_GL '!$B$9:$O$1882,7,0)</f>
        <v>0</v>
      </c>
      <c r="K660" s="54"/>
      <c r="L660" s="56">
        <f>+VLOOKUP(C660,'Anexo_GL '!$B$9:$O$1882,8,0)</f>
        <v>38.479930408430818</v>
      </c>
      <c r="M660" s="54"/>
      <c r="N660" s="56" t="str">
        <f>+VLOOKUP(C660,'Anexo_GL '!$B$9:$O$1882,9,0)</f>
        <v>Si Cumple</v>
      </c>
      <c r="O660" s="54"/>
      <c r="P660" s="54">
        <f>+VLOOKUP(C660,'Anexo_GL '!$B$9:$O$1882,11,0)</f>
        <v>58313.916700000002</v>
      </c>
      <c r="Q660" s="54">
        <f>+VLOOKUP(C660,'Anexo_GL '!$B$9:$O$1882,12,0)</f>
        <v>32622.148909999996</v>
      </c>
      <c r="R660" s="54">
        <f>+VLOOKUP(C660,'Anexo_GL '!$B$9:$O$1882,13,0)</f>
        <v>25691.767790000005</v>
      </c>
      <c r="S660" s="54" t="str">
        <f>+VLOOKUP(C660,'Anexo_GL '!$B$9:$O$1882,14,0)</f>
        <v>Si Cumple</v>
      </c>
    </row>
    <row r="661" spans="1:19" x14ac:dyDescent="0.25">
      <c r="A661" s="54" t="s">
        <v>4782</v>
      </c>
      <c r="B661" s="54">
        <v>634</v>
      </c>
      <c r="C661" s="55" t="s">
        <v>1727</v>
      </c>
      <c r="D661" s="55" t="s">
        <v>21</v>
      </c>
      <c r="E661" s="55" t="s">
        <v>1728</v>
      </c>
      <c r="F661" s="54">
        <f>+VLOOKUP(C661,'Anexo_GL '!$B$9:$O$1882,4,0)</f>
        <v>509.67652999999996</v>
      </c>
      <c r="G661" s="54"/>
      <c r="H661" s="54">
        <f>+VLOOKUP(C661,'Anexo_GL '!$B$9:$O$1882,5,0)</f>
        <v>8572.0664425000014</v>
      </c>
      <c r="I661" s="54">
        <f>+VLOOKUP(C661,'Anexo_GL '!$B$9:$O$1882,6,0)</f>
        <v>6098.3592199999994</v>
      </c>
      <c r="J661" s="54">
        <f>+VLOOKUP(C661,'Anexo_GL '!$B$9:$O$1882,7,0)</f>
        <v>0</v>
      </c>
      <c r="K661" s="54"/>
      <c r="L661" s="56">
        <f>+VLOOKUP(C661,'Anexo_GL '!$B$9:$O$1882,8,0)</f>
        <v>5.9457837082671441</v>
      </c>
      <c r="M661" s="54"/>
      <c r="N661" s="56" t="str">
        <f>+VLOOKUP(C661,'Anexo_GL '!$B$9:$O$1882,9,0)</f>
        <v>Si Cumple</v>
      </c>
      <c r="O661" s="54"/>
      <c r="P661" s="54">
        <f>+VLOOKUP(C661,'Anexo_GL '!$B$9:$O$1882,11,0)</f>
        <v>5052.9777199999999</v>
      </c>
      <c r="Q661" s="54">
        <f>+VLOOKUP(C661,'Anexo_GL '!$B$9:$O$1882,12,0)</f>
        <v>2382.7807699999998</v>
      </c>
      <c r="R661" s="54">
        <f>+VLOOKUP(C661,'Anexo_GL '!$B$9:$O$1882,13,0)</f>
        <v>2670.1969499999996</v>
      </c>
      <c r="S661" s="54" t="str">
        <f>+VLOOKUP(C661,'Anexo_GL '!$B$9:$O$1882,14,0)</f>
        <v>Si Cumple</v>
      </c>
    </row>
    <row r="662" spans="1:19" x14ac:dyDescent="0.25">
      <c r="A662" s="54" t="s">
        <v>4783</v>
      </c>
      <c r="B662" s="54">
        <v>635</v>
      </c>
      <c r="C662" s="55" t="s">
        <v>1729</v>
      </c>
      <c r="D662" s="55" t="s">
        <v>21</v>
      </c>
      <c r="E662" s="55" t="s">
        <v>1730</v>
      </c>
      <c r="F662" s="54">
        <f>+VLOOKUP(C662,'Anexo_GL '!$B$9:$O$1882,4,0)</f>
        <v>3901.2047900000002</v>
      </c>
      <c r="G662" s="54"/>
      <c r="H662" s="54">
        <f>+VLOOKUP(C662,'Anexo_GL '!$B$9:$O$1882,5,0)</f>
        <v>33691.192727499998</v>
      </c>
      <c r="I662" s="54">
        <f>+VLOOKUP(C662,'Anexo_GL '!$B$9:$O$1882,6,0)</f>
        <v>42308.024659999995</v>
      </c>
      <c r="J662" s="54">
        <f>+VLOOKUP(C662,'Anexo_GL '!$B$9:$O$1882,7,0)</f>
        <v>0</v>
      </c>
      <c r="K662" s="54"/>
      <c r="L662" s="56">
        <f>+VLOOKUP(C662,'Anexo_GL '!$B$9:$O$1882,8,0)</f>
        <v>9.2209570674860259</v>
      </c>
      <c r="M662" s="54"/>
      <c r="N662" s="56" t="str">
        <f>+VLOOKUP(C662,'Anexo_GL '!$B$9:$O$1882,9,0)</f>
        <v>Si Cumple</v>
      </c>
      <c r="O662" s="54"/>
      <c r="P662" s="54">
        <f>+VLOOKUP(C662,'Anexo_GL '!$B$9:$O$1882,11,0)</f>
        <v>27477.2745</v>
      </c>
      <c r="Q662" s="54">
        <f>+VLOOKUP(C662,'Anexo_GL '!$B$9:$O$1882,12,0)</f>
        <v>10442.976350000001</v>
      </c>
      <c r="R662" s="54">
        <f>+VLOOKUP(C662,'Anexo_GL '!$B$9:$O$1882,13,0)</f>
        <v>17034.298149999999</v>
      </c>
      <c r="S662" s="54" t="str">
        <f>+VLOOKUP(C662,'Anexo_GL '!$B$9:$O$1882,14,0)</f>
        <v>Si Cumple</v>
      </c>
    </row>
    <row r="663" spans="1:19" x14ac:dyDescent="0.25">
      <c r="A663" s="54" t="s">
        <v>4784</v>
      </c>
      <c r="B663" s="54">
        <v>636</v>
      </c>
      <c r="C663" s="55" t="s">
        <v>1731</v>
      </c>
      <c r="D663" s="55" t="s">
        <v>21</v>
      </c>
      <c r="E663" s="55" t="s">
        <v>1732</v>
      </c>
      <c r="F663" s="54">
        <f>+VLOOKUP(C663,'Anexo_GL '!$B$9:$O$1882,4,0)</f>
        <v>14889.176879999999</v>
      </c>
      <c r="G663" s="54"/>
      <c r="H663" s="54">
        <f>+VLOOKUP(C663,'Anexo_GL '!$B$9:$O$1882,5,0)</f>
        <v>72869.443609999988</v>
      </c>
      <c r="I663" s="54">
        <f>+VLOOKUP(C663,'Anexo_GL '!$B$9:$O$1882,6,0)</f>
        <v>10683.53067</v>
      </c>
      <c r="J663" s="54">
        <f>+VLOOKUP(C663,'Anexo_GL '!$B$9:$O$1882,7,0)</f>
        <v>0</v>
      </c>
      <c r="K663" s="54"/>
      <c r="L663" s="56">
        <f>+VLOOKUP(C663,'Anexo_GL '!$B$9:$O$1882,8,0)</f>
        <v>20.432675401897448</v>
      </c>
      <c r="M663" s="54"/>
      <c r="N663" s="56" t="str">
        <f>+VLOOKUP(C663,'Anexo_GL '!$B$9:$O$1882,9,0)</f>
        <v>Si Cumple</v>
      </c>
      <c r="O663" s="54"/>
      <c r="P663" s="54">
        <f>+VLOOKUP(C663,'Anexo_GL '!$B$9:$O$1882,11,0)</f>
        <v>54721.40223</v>
      </c>
      <c r="Q663" s="54">
        <f>+VLOOKUP(C663,'Anexo_GL '!$B$9:$O$1882,12,0)</f>
        <v>39757.543560000006</v>
      </c>
      <c r="R663" s="54">
        <f>+VLOOKUP(C663,'Anexo_GL '!$B$9:$O$1882,13,0)</f>
        <v>14963.858669999994</v>
      </c>
      <c r="S663" s="54" t="str">
        <f>+VLOOKUP(C663,'Anexo_GL '!$B$9:$O$1882,14,0)</f>
        <v>Si Cumple</v>
      </c>
    </row>
    <row r="664" spans="1:19" x14ac:dyDescent="0.25">
      <c r="A664" s="54" t="s">
        <v>4785</v>
      </c>
      <c r="B664" s="54">
        <v>637</v>
      </c>
      <c r="C664" s="55" t="s">
        <v>1733</v>
      </c>
      <c r="D664" s="55" t="s">
        <v>21</v>
      </c>
      <c r="E664" s="55" t="s">
        <v>1734</v>
      </c>
      <c r="F664" s="54">
        <f>+VLOOKUP(C664,'Anexo_GL '!$B$9:$O$1882,4,0)</f>
        <v>1795.79385</v>
      </c>
      <c r="G664" s="54"/>
      <c r="H664" s="54">
        <f>+VLOOKUP(C664,'Anexo_GL '!$B$9:$O$1882,5,0)</f>
        <v>8805.8497625</v>
      </c>
      <c r="I664" s="54">
        <f>+VLOOKUP(C664,'Anexo_GL '!$B$9:$O$1882,6,0)</f>
        <v>2055.6775400000001</v>
      </c>
      <c r="J664" s="54">
        <f>+VLOOKUP(C664,'Anexo_GL '!$B$9:$O$1882,7,0)</f>
        <v>0</v>
      </c>
      <c r="K664" s="54"/>
      <c r="L664" s="56">
        <f>+VLOOKUP(C664,'Anexo_GL '!$B$9:$O$1882,8,0)</f>
        <v>20.393192007970057</v>
      </c>
      <c r="M664" s="54"/>
      <c r="N664" s="56" t="str">
        <f>+VLOOKUP(C664,'Anexo_GL '!$B$9:$O$1882,9,0)</f>
        <v>Si Cumple</v>
      </c>
      <c r="O664" s="54"/>
      <c r="P664" s="54">
        <f>+VLOOKUP(C664,'Anexo_GL '!$B$9:$O$1882,11,0)</f>
        <v>6685.83079</v>
      </c>
      <c r="Q664" s="54">
        <f>+VLOOKUP(C664,'Anexo_GL '!$B$9:$O$1882,12,0)</f>
        <v>4811.8864199999998</v>
      </c>
      <c r="R664" s="54">
        <f>+VLOOKUP(C664,'Anexo_GL '!$B$9:$O$1882,13,0)</f>
        <v>1873.9443700000002</v>
      </c>
      <c r="S664" s="54" t="str">
        <f>+VLOOKUP(C664,'Anexo_GL '!$B$9:$O$1882,14,0)</f>
        <v>Si Cumple</v>
      </c>
    </row>
    <row r="665" spans="1:19" x14ac:dyDescent="0.25">
      <c r="A665" s="54" t="s">
        <v>4786</v>
      </c>
      <c r="B665" s="54">
        <v>638</v>
      </c>
      <c r="C665" s="55" t="s">
        <v>1735</v>
      </c>
      <c r="D665" s="55" t="s">
        <v>21</v>
      </c>
      <c r="E665" s="55" t="s">
        <v>1736</v>
      </c>
      <c r="F665" s="54">
        <f>+VLOOKUP(C665,'Anexo_GL '!$B$9:$O$1882,4,0)</f>
        <v>1577.6211499999999</v>
      </c>
      <c r="G665" s="54"/>
      <c r="H665" s="54">
        <f>+VLOOKUP(C665,'Anexo_GL '!$B$9:$O$1882,5,0)</f>
        <v>6320.8096750000004</v>
      </c>
      <c r="I665" s="54">
        <f>+VLOOKUP(C665,'Anexo_GL '!$B$9:$O$1882,6,0)</f>
        <v>2004.3515899999998</v>
      </c>
      <c r="J665" s="54">
        <f>+VLOOKUP(C665,'Anexo_GL '!$B$9:$O$1882,7,0)</f>
        <v>0</v>
      </c>
      <c r="K665" s="54"/>
      <c r="L665" s="56">
        <f>+VLOOKUP(C665,'Anexo_GL '!$B$9:$O$1882,8,0)</f>
        <v>24.959162371868121</v>
      </c>
      <c r="M665" s="54"/>
      <c r="N665" s="56" t="str">
        <f>+VLOOKUP(C665,'Anexo_GL '!$B$9:$O$1882,9,0)</f>
        <v>Si Cumple</v>
      </c>
      <c r="O665" s="54"/>
      <c r="P665" s="54">
        <f>+VLOOKUP(C665,'Anexo_GL '!$B$9:$O$1882,11,0)</f>
        <v>4829.184119999999</v>
      </c>
      <c r="Q665" s="54">
        <f>+VLOOKUP(C665,'Anexo_GL '!$B$9:$O$1882,12,0)</f>
        <v>3193.1555300000005</v>
      </c>
      <c r="R665" s="54">
        <f>+VLOOKUP(C665,'Anexo_GL '!$B$9:$O$1882,13,0)</f>
        <v>1636.028589999999</v>
      </c>
      <c r="S665" s="54" t="str">
        <f>+VLOOKUP(C665,'Anexo_GL '!$B$9:$O$1882,14,0)</f>
        <v>Si Cumple</v>
      </c>
    </row>
    <row r="666" spans="1:19" x14ac:dyDescent="0.25">
      <c r="A666" s="54" t="s">
        <v>4787</v>
      </c>
      <c r="B666" s="54">
        <v>639</v>
      </c>
      <c r="C666" s="55" t="s">
        <v>1737</v>
      </c>
      <c r="D666" s="55" t="s">
        <v>21</v>
      </c>
      <c r="E666" s="55" t="s">
        <v>1738</v>
      </c>
      <c r="F666" s="54">
        <f>+VLOOKUP(C666,'Anexo_GL '!$B$9:$O$1882,4,0)</f>
        <v>1718.6956099999998</v>
      </c>
      <c r="G666" s="54"/>
      <c r="H666" s="54">
        <f>+VLOOKUP(C666,'Anexo_GL '!$B$9:$O$1882,5,0)</f>
        <v>8253.9726050000008</v>
      </c>
      <c r="I666" s="54">
        <f>+VLOOKUP(C666,'Anexo_GL '!$B$9:$O$1882,6,0)</f>
        <v>1500.84728</v>
      </c>
      <c r="J666" s="54">
        <f>+VLOOKUP(C666,'Anexo_GL '!$B$9:$O$1882,7,0)</f>
        <v>0</v>
      </c>
      <c r="K666" s="54"/>
      <c r="L666" s="56">
        <f>+VLOOKUP(C666,'Anexo_GL '!$B$9:$O$1882,8,0)</f>
        <v>20.822647375384641</v>
      </c>
      <c r="M666" s="54"/>
      <c r="N666" s="56" t="str">
        <f>+VLOOKUP(C666,'Anexo_GL '!$B$9:$O$1882,9,0)</f>
        <v>Si Cumple</v>
      </c>
      <c r="O666" s="54"/>
      <c r="P666" s="54">
        <f>+VLOOKUP(C666,'Anexo_GL '!$B$9:$O$1882,11,0)</f>
        <v>4425.8462399999999</v>
      </c>
      <c r="Q666" s="54">
        <f>+VLOOKUP(C666,'Anexo_GL '!$B$9:$O$1882,12,0)</f>
        <v>3706.0957500000004</v>
      </c>
      <c r="R666" s="54">
        <f>+VLOOKUP(C666,'Anexo_GL '!$B$9:$O$1882,13,0)</f>
        <v>719.75048999999979</v>
      </c>
      <c r="S666" s="54" t="str">
        <f>+VLOOKUP(C666,'Anexo_GL '!$B$9:$O$1882,14,0)</f>
        <v>Si Cumple</v>
      </c>
    </row>
    <row r="667" spans="1:19" x14ac:dyDescent="0.25">
      <c r="A667" s="54" t="s">
        <v>4788</v>
      </c>
      <c r="B667" s="54">
        <v>640</v>
      </c>
      <c r="C667" s="55" t="s">
        <v>1739</v>
      </c>
      <c r="D667" s="55" t="s">
        <v>21</v>
      </c>
      <c r="E667" s="55" t="s">
        <v>1740</v>
      </c>
      <c r="F667" s="54">
        <f>+VLOOKUP(C667,'Anexo_GL '!$B$9:$O$1882,4,0)</f>
        <v>5761.3046800000002</v>
      </c>
      <c r="G667" s="54"/>
      <c r="H667" s="54">
        <f>+VLOOKUP(C667,'Anexo_GL '!$B$9:$O$1882,5,0)</f>
        <v>5399.7044450000003</v>
      </c>
      <c r="I667" s="54">
        <f>+VLOOKUP(C667,'Anexo_GL '!$B$9:$O$1882,6,0)</f>
        <v>1856.1537700000001</v>
      </c>
      <c r="J667" s="54">
        <f>+VLOOKUP(C667,'Anexo_GL '!$B$9:$O$1882,7,0)</f>
        <v>0</v>
      </c>
      <c r="K667" s="54"/>
      <c r="L667" s="56">
        <f>+VLOOKUP(C667,'Anexo_GL '!$B$9:$O$1882,8,0)</f>
        <v>106.69666717286412</v>
      </c>
      <c r="M667" s="54"/>
      <c r="N667" s="56" t="str">
        <f>+VLOOKUP(C667,'Anexo_GL '!$B$9:$O$1882,9,0)</f>
        <v>No Cumple</v>
      </c>
      <c r="O667" s="54"/>
      <c r="P667" s="54">
        <f>+VLOOKUP(C667,'Anexo_GL '!$B$9:$O$1882,11,0)</f>
        <v>2868.4616299999998</v>
      </c>
      <c r="Q667" s="54">
        <f>+VLOOKUP(C667,'Anexo_GL '!$B$9:$O$1882,12,0)</f>
        <v>3282.9137900000001</v>
      </c>
      <c r="R667" s="54">
        <f>+VLOOKUP(C667,'Anexo_GL '!$B$9:$O$1882,13,0)</f>
        <v>-414.45216000000016</v>
      </c>
      <c r="S667" s="54" t="str">
        <f>+VLOOKUP(C667,'Anexo_GL '!$B$9:$O$1882,14,0)</f>
        <v>No Cumple</v>
      </c>
    </row>
    <row r="668" spans="1:19" x14ac:dyDescent="0.25">
      <c r="A668" s="54" t="s">
        <v>4789</v>
      </c>
      <c r="B668" s="54">
        <v>641</v>
      </c>
      <c r="C668" s="55" t="s">
        <v>1741</v>
      </c>
      <c r="D668" s="55" t="s">
        <v>21</v>
      </c>
      <c r="E668" s="55" t="s">
        <v>1742</v>
      </c>
      <c r="F668" s="54">
        <f>+VLOOKUP(C668,'Anexo_GL '!$B$9:$O$1882,4,0)</f>
        <v>1588.0481500000001</v>
      </c>
      <c r="G668" s="54"/>
      <c r="H668" s="54">
        <f>+VLOOKUP(C668,'Anexo_GL '!$B$9:$O$1882,5,0)</f>
        <v>4127.8815199999999</v>
      </c>
      <c r="I668" s="54">
        <f>+VLOOKUP(C668,'Anexo_GL '!$B$9:$O$1882,6,0)</f>
        <v>686.73440000000005</v>
      </c>
      <c r="J668" s="54">
        <f>+VLOOKUP(C668,'Anexo_GL '!$B$9:$O$1882,7,0)</f>
        <v>0</v>
      </c>
      <c r="K668" s="54"/>
      <c r="L668" s="56">
        <f>+VLOOKUP(C668,'Anexo_GL '!$B$9:$O$1882,8,0)</f>
        <v>38.47126285737</v>
      </c>
      <c r="M668" s="54"/>
      <c r="N668" s="56" t="str">
        <f>+VLOOKUP(C668,'Anexo_GL '!$B$9:$O$1882,9,0)</f>
        <v>Si Cumple</v>
      </c>
      <c r="O668" s="54"/>
      <c r="P668" s="54">
        <f>+VLOOKUP(C668,'Anexo_GL '!$B$9:$O$1882,11,0)</f>
        <v>2427.70291</v>
      </c>
      <c r="Q668" s="54">
        <f>+VLOOKUP(C668,'Anexo_GL '!$B$9:$O$1882,12,0)</f>
        <v>1378.8887999999997</v>
      </c>
      <c r="R668" s="54">
        <f>+VLOOKUP(C668,'Anexo_GL '!$B$9:$O$1882,13,0)</f>
        <v>1048.8141100000003</v>
      </c>
      <c r="S668" s="54" t="str">
        <f>+VLOOKUP(C668,'Anexo_GL '!$B$9:$O$1882,14,0)</f>
        <v>Si Cumple</v>
      </c>
    </row>
    <row r="669" spans="1:19" x14ac:dyDescent="0.25">
      <c r="A669" s="54" t="s">
        <v>4790</v>
      </c>
      <c r="B669" s="54">
        <v>642</v>
      </c>
      <c r="C669" s="55" t="s">
        <v>1743</v>
      </c>
      <c r="D669" s="55" t="s">
        <v>21</v>
      </c>
      <c r="E669" s="55" t="s">
        <v>1744</v>
      </c>
      <c r="F669" s="54">
        <f>+VLOOKUP(C669,'Anexo_GL '!$B$9:$O$1882,4,0)</f>
        <v>1089.1025699999998</v>
      </c>
      <c r="G669" s="54"/>
      <c r="H669" s="54">
        <f>+VLOOKUP(C669,'Anexo_GL '!$B$9:$O$1882,5,0)</f>
        <v>5961.8187925000002</v>
      </c>
      <c r="I669" s="54">
        <f>+VLOOKUP(C669,'Anexo_GL '!$B$9:$O$1882,6,0)</f>
        <v>1601.0041799999999</v>
      </c>
      <c r="J669" s="54">
        <f>+VLOOKUP(C669,'Anexo_GL '!$B$9:$O$1882,7,0)</f>
        <v>0</v>
      </c>
      <c r="K669" s="54"/>
      <c r="L669" s="56">
        <f>+VLOOKUP(C669,'Anexo_GL '!$B$9:$O$1882,8,0)</f>
        <v>18.267958284309088</v>
      </c>
      <c r="M669" s="54"/>
      <c r="N669" s="56" t="str">
        <f>+VLOOKUP(C669,'Anexo_GL '!$B$9:$O$1882,9,0)</f>
        <v>Si Cumple</v>
      </c>
      <c r="O669" s="54"/>
      <c r="P669" s="54">
        <f>+VLOOKUP(C669,'Anexo_GL '!$B$9:$O$1882,11,0)</f>
        <v>3688.9500800000001</v>
      </c>
      <c r="Q669" s="54">
        <f>+VLOOKUP(C669,'Anexo_GL '!$B$9:$O$1882,12,0)</f>
        <v>3025.8801600000002</v>
      </c>
      <c r="R669" s="54">
        <f>+VLOOKUP(C669,'Anexo_GL '!$B$9:$O$1882,13,0)</f>
        <v>663.06991999999991</v>
      </c>
      <c r="S669" s="54" t="str">
        <f>+VLOOKUP(C669,'Anexo_GL '!$B$9:$O$1882,14,0)</f>
        <v>Si Cumple</v>
      </c>
    </row>
    <row r="670" spans="1:19" x14ac:dyDescent="0.25">
      <c r="A670" s="54" t="s">
        <v>4791</v>
      </c>
      <c r="B670" s="54">
        <v>643</v>
      </c>
      <c r="C670" s="55" t="s">
        <v>1745</v>
      </c>
      <c r="D670" s="55" t="s">
        <v>21</v>
      </c>
      <c r="E670" s="55" t="s">
        <v>1746</v>
      </c>
      <c r="F670" s="54">
        <f>+VLOOKUP(C670,'Anexo_GL '!$B$9:$O$1882,4,0)</f>
        <v>1756.9510299999997</v>
      </c>
      <c r="G670" s="54"/>
      <c r="H670" s="54">
        <f>+VLOOKUP(C670,'Anexo_GL '!$B$9:$O$1882,5,0)</f>
        <v>3828.3867599999999</v>
      </c>
      <c r="I670" s="54">
        <f>+VLOOKUP(C670,'Anexo_GL '!$B$9:$O$1882,6,0)</f>
        <v>933.73245999999995</v>
      </c>
      <c r="J670" s="54">
        <f>+VLOOKUP(C670,'Anexo_GL '!$B$9:$O$1882,7,0)</f>
        <v>0</v>
      </c>
      <c r="K670" s="54"/>
      <c r="L670" s="56">
        <f>+VLOOKUP(C670,'Anexo_GL '!$B$9:$O$1882,8,0)</f>
        <v>45.892725582406932</v>
      </c>
      <c r="M670" s="54"/>
      <c r="N670" s="56" t="str">
        <f>+VLOOKUP(C670,'Anexo_GL '!$B$9:$O$1882,9,0)</f>
        <v>Si Cumple</v>
      </c>
      <c r="O670" s="54"/>
      <c r="P670" s="54">
        <f>+VLOOKUP(C670,'Anexo_GL '!$B$9:$O$1882,11,0)</f>
        <v>2643.2261100000001</v>
      </c>
      <c r="Q670" s="54">
        <f>+VLOOKUP(C670,'Anexo_GL '!$B$9:$O$1882,12,0)</f>
        <v>2050.08232</v>
      </c>
      <c r="R670" s="54">
        <f>+VLOOKUP(C670,'Anexo_GL '!$B$9:$O$1882,13,0)</f>
        <v>593.14378999999985</v>
      </c>
      <c r="S670" s="54" t="str">
        <f>+VLOOKUP(C670,'Anexo_GL '!$B$9:$O$1882,14,0)</f>
        <v>Si Cumple</v>
      </c>
    </row>
    <row r="671" spans="1:19" x14ac:dyDescent="0.25">
      <c r="A671" s="54" t="s">
        <v>4792</v>
      </c>
      <c r="B671" s="54">
        <v>644</v>
      </c>
      <c r="C671" s="55" t="s">
        <v>1747</v>
      </c>
      <c r="D671" s="55" t="s">
        <v>21</v>
      </c>
      <c r="E671" s="55" t="s">
        <v>1748</v>
      </c>
      <c r="F671" s="54">
        <f>+VLOOKUP(C671,'Anexo_GL '!$B$9:$O$1882,4,0)</f>
        <v>294.17942999999997</v>
      </c>
      <c r="G671" s="54"/>
      <c r="H671" s="54">
        <f>+VLOOKUP(C671,'Anexo_GL '!$B$9:$O$1882,5,0)</f>
        <v>5101.4592275000005</v>
      </c>
      <c r="I671" s="54">
        <f>+VLOOKUP(C671,'Anexo_GL '!$B$9:$O$1882,6,0)</f>
        <v>1456.84358</v>
      </c>
      <c r="J671" s="54">
        <f>+VLOOKUP(C671,'Anexo_GL '!$B$9:$O$1882,7,0)</f>
        <v>0</v>
      </c>
      <c r="K671" s="54"/>
      <c r="L671" s="56">
        <f>+VLOOKUP(C671,'Anexo_GL '!$B$9:$O$1882,8,0)</f>
        <v>5.7665741679202709</v>
      </c>
      <c r="M671" s="54"/>
      <c r="N671" s="56" t="str">
        <f>+VLOOKUP(C671,'Anexo_GL '!$B$9:$O$1882,9,0)</f>
        <v>Si Cumple</v>
      </c>
      <c r="O671" s="54"/>
      <c r="P671" s="54">
        <f>+VLOOKUP(C671,'Anexo_GL '!$B$9:$O$1882,11,0)</f>
        <v>2679.17812</v>
      </c>
      <c r="Q671" s="54">
        <f>+VLOOKUP(C671,'Anexo_GL '!$B$9:$O$1882,12,0)</f>
        <v>3230.2458200000001</v>
      </c>
      <c r="R671" s="54">
        <f>+VLOOKUP(C671,'Anexo_GL '!$B$9:$O$1882,13,0)</f>
        <v>-551.06770000000017</v>
      </c>
      <c r="S671" s="54" t="str">
        <f>+VLOOKUP(C671,'Anexo_GL '!$B$9:$O$1882,14,0)</f>
        <v>No Cumple</v>
      </c>
    </row>
    <row r="672" spans="1:19" x14ac:dyDescent="0.25">
      <c r="A672" s="54" t="s">
        <v>4793</v>
      </c>
      <c r="B672" s="54">
        <v>645</v>
      </c>
      <c r="C672" s="55" t="s">
        <v>1749</v>
      </c>
      <c r="D672" s="55" t="s">
        <v>21</v>
      </c>
      <c r="E672" s="55" t="s">
        <v>1750</v>
      </c>
      <c r="F672" s="54">
        <f>+VLOOKUP(C672,'Anexo_GL '!$B$9:$O$1882,4,0)</f>
        <v>235.22918999999999</v>
      </c>
      <c r="G672" s="54"/>
      <c r="H672" s="54">
        <f>+VLOOKUP(C672,'Anexo_GL '!$B$9:$O$1882,5,0)</f>
        <v>3760.396742500001</v>
      </c>
      <c r="I672" s="54">
        <f>+VLOOKUP(C672,'Anexo_GL '!$B$9:$O$1882,6,0)</f>
        <v>578.70317999999997</v>
      </c>
      <c r="J672" s="54">
        <f>+VLOOKUP(C672,'Anexo_GL '!$B$9:$O$1882,7,0)</f>
        <v>0</v>
      </c>
      <c r="K672" s="54"/>
      <c r="L672" s="56">
        <f>+VLOOKUP(C672,'Anexo_GL '!$B$9:$O$1882,8,0)</f>
        <v>6.25543542630595</v>
      </c>
      <c r="M672" s="54"/>
      <c r="N672" s="56" t="str">
        <f>+VLOOKUP(C672,'Anexo_GL '!$B$9:$O$1882,9,0)</f>
        <v>Si Cumple</v>
      </c>
      <c r="O672" s="54"/>
      <c r="P672" s="54">
        <f>+VLOOKUP(C672,'Anexo_GL '!$B$9:$O$1882,11,0)</f>
        <v>2670.02405</v>
      </c>
      <c r="Q672" s="54">
        <f>+VLOOKUP(C672,'Anexo_GL '!$B$9:$O$1882,12,0)</f>
        <v>1911.6009099999999</v>
      </c>
      <c r="R672" s="54">
        <f>+VLOOKUP(C672,'Anexo_GL '!$B$9:$O$1882,13,0)</f>
        <v>758.42313999999988</v>
      </c>
      <c r="S672" s="54" t="str">
        <f>+VLOOKUP(C672,'Anexo_GL '!$B$9:$O$1882,14,0)</f>
        <v>Si Cumple</v>
      </c>
    </row>
    <row r="673" spans="1:19" x14ac:dyDescent="0.25">
      <c r="A673" s="54" t="s">
        <v>4794</v>
      </c>
      <c r="B673" s="54">
        <v>646</v>
      </c>
      <c r="C673" s="55" t="s">
        <v>1751</v>
      </c>
      <c r="D673" s="55" t="s">
        <v>21</v>
      </c>
      <c r="E673" s="55" t="s">
        <v>1752</v>
      </c>
      <c r="F673" s="54">
        <f>+VLOOKUP(C673,'Anexo_GL '!$B$9:$O$1882,4,0)</f>
        <v>1994.74854</v>
      </c>
      <c r="G673" s="54"/>
      <c r="H673" s="54">
        <f>+VLOOKUP(C673,'Anexo_GL '!$B$9:$O$1882,5,0)</f>
        <v>5166.8733874999998</v>
      </c>
      <c r="I673" s="54">
        <f>+VLOOKUP(C673,'Anexo_GL '!$B$9:$O$1882,6,0)</f>
        <v>1260.9392600000001</v>
      </c>
      <c r="J673" s="54">
        <f>+VLOOKUP(C673,'Anexo_GL '!$B$9:$O$1882,7,0)</f>
        <v>0</v>
      </c>
      <c r="K673" s="54"/>
      <c r="L673" s="56">
        <f>+VLOOKUP(C673,'Anexo_GL '!$B$9:$O$1882,8,0)</f>
        <v>38.606491593655292</v>
      </c>
      <c r="M673" s="54"/>
      <c r="N673" s="56" t="str">
        <f>+VLOOKUP(C673,'Anexo_GL '!$B$9:$O$1882,9,0)</f>
        <v>Si Cumple</v>
      </c>
      <c r="O673" s="54"/>
      <c r="P673" s="54">
        <f>+VLOOKUP(C673,'Anexo_GL '!$B$9:$O$1882,11,0)</f>
        <v>3825.5222699999999</v>
      </c>
      <c r="Q673" s="54">
        <f>+VLOOKUP(C673,'Anexo_GL '!$B$9:$O$1882,12,0)</f>
        <v>2437.61859</v>
      </c>
      <c r="R673" s="54">
        <f>+VLOOKUP(C673,'Anexo_GL '!$B$9:$O$1882,13,0)</f>
        <v>1387.9036800000001</v>
      </c>
      <c r="S673" s="54" t="str">
        <f>+VLOOKUP(C673,'Anexo_GL '!$B$9:$O$1882,14,0)</f>
        <v>Si Cumple</v>
      </c>
    </row>
    <row r="674" spans="1:19" x14ac:dyDescent="0.25">
      <c r="A674" s="54" t="s">
        <v>4795</v>
      </c>
      <c r="B674" s="54">
        <v>647</v>
      </c>
      <c r="C674" s="55" t="s">
        <v>1753</v>
      </c>
      <c r="D674" s="55" t="s">
        <v>21</v>
      </c>
      <c r="E674" s="55" t="s">
        <v>653</v>
      </c>
      <c r="F674" s="54">
        <f>+VLOOKUP(C674,'Anexo_GL '!$B$9:$O$1882,4,0)</f>
        <v>872.71464999999989</v>
      </c>
      <c r="G674" s="54"/>
      <c r="H674" s="54">
        <f>+VLOOKUP(C674,'Anexo_GL '!$B$9:$O$1882,5,0)</f>
        <v>9977.1600450000005</v>
      </c>
      <c r="I674" s="54">
        <f>+VLOOKUP(C674,'Anexo_GL '!$B$9:$O$1882,6,0)</f>
        <v>2317.6726800000001</v>
      </c>
      <c r="J674" s="54">
        <f>+VLOOKUP(C674,'Anexo_GL '!$B$9:$O$1882,7,0)</f>
        <v>0</v>
      </c>
      <c r="K674" s="54"/>
      <c r="L674" s="56">
        <f>+VLOOKUP(C674,'Anexo_GL '!$B$9:$O$1882,8,0)</f>
        <v>8.7471248938955934</v>
      </c>
      <c r="M674" s="54"/>
      <c r="N674" s="56" t="str">
        <f>+VLOOKUP(C674,'Anexo_GL '!$B$9:$O$1882,9,0)</f>
        <v>Si Cumple</v>
      </c>
      <c r="O674" s="54"/>
      <c r="P674" s="54">
        <f>+VLOOKUP(C674,'Anexo_GL '!$B$9:$O$1882,11,0)</f>
        <v>4692.8209900000002</v>
      </c>
      <c r="Q674" s="54">
        <f>+VLOOKUP(C674,'Anexo_GL '!$B$9:$O$1882,12,0)</f>
        <v>4178.0753800000002</v>
      </c>
      <c r="R674" s="54">
        <f>+VLOOKUP(C674,'Anexo_GL '!$B$9:$O$1882,13,0)</f>
        <v>514.74561000000028</v>
      </c>
      <c r="S674" s="54" t="str">
        <f>+VLOOKUP(C674,'Anexo_GL '!$B$9:$O$1882,14,0)</f>
        <v>Si Cumple</v>
      </c>
    </row>
    <row r="675" spans="1:19" x14ac:dyDescent="0.25">
      <c r="A675" s="54" t="s">
        <v>4796</v>
      </c>
      <c r="B675" s="54">
        <v>648</v>
      </c>
      <c r="C675" s="55" t="s">
        <v>1754</v>
      </c>
      <c r="D675" s="55" t="s">
        <v>21</v>
      </c>
      <c r="E675" s="55" t="s">
        <v>1755</v>
      </c>
      <c r="F675" s="54">
        <f>+VLOOKUP(C675,'Anexo_GL '!$B$9:$O$1882,4,0)</f>
        <v>3039.9846000000002</v>
      </c>
      <c r="G675" s="54"/>
      <c r="H675" s="54">
        <f>+VLOOKUP(C675,'Anexo_GL '!$B$9:$O$1882,5,0)</f>
        <v>47809.643217500001</v>
      </c>
      <c r="I675" s="54">
        <f>+VLOOKUP(C675,'Anexo_GL '!$B$9:$O$1882,6,0)</f>
        <v>5429.3105800000003</v>
      </c>
      <c r="J675" s="54">
        <f>+VLOOKUP(C675,'Anexo_GL '!$B$9:$O$1882,7,0)</f>
        <v>0</v>
      </c>
      <c r="K675" s="54"/>
      <c r="L675" s="56">
        <f>+VLOOKUP(C675,'Anexo_GL '!$B$9:$O$1882,8,0)</f>
        <v>6.3585176450077743</v>
      </c>
      <c r="M675" s="54"/>
      <c r="N675" s="56" t="str">
        <f>+VLOOKUP(C675,'Anexo_GL '!$B$9:$O$1882,9,0)</f>
        <v>Si Cumple</v>
      </c>
      <c r="O675" s="54"/>
      <c r="P675" s="54">
        <f>+VLOOKUP(C675,'Anexo_GL '!$B$9:$O$1882,11,0)</f>
        <v>29906.483970000005</v>
      </c>
      <c r="Q675" s="54">
        <f>+VLOOKUP(C675,'Anexo_GL '!$B$9:$O$1882,12,0)</f>
        <v>24521.947110000001</v>
      </c>
      <c r="R675" s="54">
        <f>+VLOOKUP(C675,'Anexo_GL '!$B$9:$O$1882,13,0)</f>
        <v>5384.5368600000065</v>
      </c>
      <c r="S675" s="54" t="str">
        <f>+VLOOKUP(C675,'Anexo_GL '!$B$9:$O$1882,14,0)</f>
        <v>Si Cumple</v>
      </c>
    </row>
    <row r="676" spans="1:19" x14ac:dyDescent="0.25">
      <c r="A676" s="54" t="s">
        <v>4797</v>
      </c>
      <c r="B676" s="54">
        <v>649</v>
      </c>
      <c r="C676" s="55" t="s">
        <v>1756</v>
      </c>
      <c r="D676" s="55" t="s">
        <v>21</v>
      </c>
      <c r="E676" s="55" t="s">
        <v>1757</v>
      </c>
      <c r="F676" s="54">
        <f>+VLOOKUP(C676,'Anexo_GL '!$B$9:$O$1882,4,0)</f>
        <v>2224.78512</v>
      </c>
      <c r="G676" s="54"/>
      <c r="H676" s="54">
        <f>+VLOOKUP(C676,'Anexo_GL '!$B$9:$O$1882,5,0)</f>
        <v>10069.700280000001</v>
      </c>
      <c r="I676" s="54">
        <f>+VLOOKUP(C676,'Anexo_GL '!$B$9:$O$1882,6,0)</f>
        <v>2368.6871599999999</v>
      </c>
      <c r="J676" s="54">
        <f>+VLOOKUP(C676,'Anexo_GL '!$B$9:$O$1882,7,0)</f>
        <v>0</v>
      </c>
      <c r="K676" s="54"/>
      <c r="L676" s="56">
        <f>+VLOOKUP(C676,'Anexo_GL '!$B$9:$O$1882,8,0)</f>
        <v>22.093856402248349</v>
      </c>
      <c r="M676" s="54"/>
      <c r="N676" s="56" t="str">
        <f>+VLOOKUP(C676,'Anexo_GL '!$B$9:$O$1882,9,0)</f>
        <v>Si Cumple</v>
      </c>
      <c r="O676" s="54"/>
      <c r="P676" s="54">
        <f>+VLOOKUP(C676,'Anexo_GL '!$B$9:$O$1882,11,0)</f>
        <v>7067.1329000000005</v>
      </c>
      <c r="Q676" s="54">
        <f>+VLOOKUP(C676,'Anexo_GL '!$B$9:$O$1882,12,0)</f>
        <v>5222.4360399999987</v>
      </c>
      <c r="R676" s="54">
        <f>+VLOOKUP(C676,'Anexo_GL '!$B$9:$O$1882,13,0)</f>
        <v>1844.6968600000014</v>
      </c>
      <c r="S676" s="54" t="str">
        <f>+VLOOKUP(C676,'Anexo_GL '!$B$9:$O$1882,14,0)</f>
        <v>Si Cumple</v>
      </c>
    </row>
    <row r="677" spans="1:19" x14ac:dyDescent="0.25">
      <c r="A677" s="54" t="s">
        <v>4798</v>
      </c>
      <c r="B677" s="54">
        <v>650</v>
      </c>
      <c r="C677" s="55" t="s">
        <v>1758</v>
      </c>
      <c r="D677" s="55" t="s">
        <v>21</v>
      </c>
      <c r="E677" s="55" t="s">
        <v>1759</v>
      </c>
      <c r="F677" s="54">
        <f>+VLOOKUP(C677,'Anexo_GL '!$B$9:$O$1882,4,0)</f>
        <v>1303.5045600000001</v>
      </c>
      <c r="G677" s="54"/>
      <c r="H677" s="54">
        <f>+VLOOKUP(C677,'Anexo_GL '!$B$9:$O$1882,5,0)</f>
        <v>13003.18786</v>
      </c>
      <c r="I677" s="54">
        <f>+VLOOKUP(C677,'Anexo_GL '!$B$9:$O$1882,6,0)</f>
        <v>3571.7342699999999</v>
      </c>
      <c r="J677" s="54">
        <f>+VLOOKUP(C677,'Anexo_GL '!$B$9:$O$1882,7,0)</f>
        <v>0</v>
      </c>
      <c r="K677" s="54"/>
      <c r="L677" s="56">
        <f>+VLOOKUP(C677,'Anexo_GL '!$B$9:$O$1882,8,0)</f>
        <v>10.024499945969405</v>
      </c>
      <c r="M677" s="54"/>
      <c r="N677" s="56" t="str">
        <f>+VLOOKUP(C677,'Anexo_GL '!$B$9:$O$1882,9,0)</f>
        <v>Si Cumple</v>
      </c>
      <c r="O677" s="54"/>
      <c r="P677" s="54">
        <f>+VLOOKUP(C677,'Anexo_GL '!$B$9:$O$1882,11,0)</f>
        <v>8943.2640399999982</v>
      </c>
      <c r="Q677" s="54">
        <f>+VLOOKUP(C677,'Anexo_GL '!$B$9:$O$1882,12,0)</f>
        <v>4985.4889800000001</v>
      </c>
      <c r="R677" s="54">
        <f>+VLOOKUP(C677,'Anexo_GL '!$B$9:$O$1882,13,0)</f>
        <v>3957.7750599999986</v>
      </c>
      <c r="S677" s="54" t="str">
        <f>+VLOOKUP(C677,'Anexo_GL '!$B$9:$O$1882,14,0)</f>
        <v>Si Cumple</v>
      </c>
    </row>
    <row r="678" spans="1:19" x14ac:dyDescent="0.25">
      <c r="A678" s="54" t="s">
        <v>4799</v>
      </c>
      <c r="B678" s="54">
        <v>651</v>
      </c>
      <c r="C678" s="55" t="s">
        <v>1760</v>
      </c>
      <c r="D678" s="55" t="s">
        <v>21</v>
      </c>
      <c r="E678" s="55" t="s">
        <v>1761</v>
      </c>
      <c r="F678" s="54">
        <f>+VLOOKUP(C678,'Anexo_GL '!$B$9:$O$1882,4,0)</f>
        <v>1954.9746200000002</v>
      </c>
      <c r="G678" s="54"/>
      <c r="H678" s="54">
        <f>+VLOOKUP(C678,'Anexo_GL '!$B$9:$O$1882,5,0)</f>
        <v>12721.365974999999</v>
      </c>
      <c r="I678" s="54">
        <f>+VLOOKUP(C678,'Anexo_GL '!$B$9:$O$1882,6,0)</f>
        <v>2595.8872800000004</v>
      </c>
      <c r="J678" s="54">
        <f>+VLOOKUP(C678,'Anexo_GL '!$B$9:$O$1882,7,0)</f>
        <v>0</v>
      </c>
      <c r="K678" s="54"/>
      <c r="L678" s="56">
        <f>+VLOOKUP(C678,'Anexo_GL '!$B$9:$O$1882,8,0)</f>
        <v>15.367647026600068</v>
      </c>
      <c r="M678" s="54"/>
      <c r="N678" s="56" t="str">
        <f>+VLOOKUP(C678,'Anexo_GL '!$B$9:$O$1882,9,0)</f>
        <v>Si Cumple</v>
      </c>
      <c r="O678" s="54"/>
      <c r="P678" s="54">
        <f>+VLOOKUP(C678,'Anexo_GL '!$B$9:$O$1882,11,0)</f>
        <v>10128.447609999999</v>
      </c>
      <c r="Q678" s="54">
        <f>+VLOOKUP(C678,'Anexo_GL '!$B$9:$O$1882,12,0)</f>
        <v>7871.0942900000009</v>
      </c>
      <c r="R678" s="54">
        <f>+VLOOKUP(C678,'Anexo_GL '!$B$9:$O$1882,13,0)</f>
        <v>2257.3533199999983</v>
      </c>
      <c r="S678" s="54" t="str">
        <f>+VLOOKUP(C678,'Anexo_GL '!$B$9:$O$1882,14,0)</f>
        <v>Si Cumple</v>
      </c>
    </row>
    <row r="679" spans="1:19" x14ac:dyDescent="0.25">
      <c r="A679" s="54" t="s">
        <v>4800</v>
      </c>
      <c r="B679" s="54">
        <v>652</v>
      </c>
      <c r="C679" s="55" t="s">
        <v>1762</v>
      </c>
      <c r="D679" s="55" t="s">
        <v>21</v>
      </c>
      <c r="E679" s="55" t="s">
        <v>1763</v>
      </c>
      <c r="F679" s="54">
        <f>+VLOOKUP(C679,'Anexo_GL '!$B$9:$O$1882,4,0)</f>
        <v>1059.7516799999999</v>
      </c>
      <c r="G679" s="54"/>
      <c r="H679" s="54">
        <f>+VLOOKUP(C679,'Anexo_GL '!$B$9:$O$1882,5,0)</f>
        <v>6852.6096649999981</v>
      </c>
      <c r="I679" s="54">
        <f>+VLOOKUP(C679,'Anexo_GL '!$B$9:$O$1882,6,0)</f>
        <v>1410.0932299999999</v>
      </c>
      <c r="J679" s="54">
        <f>+VLOOKUP(C679,'Anexo_GL '!$B$9:$O$1882,7,0)</f>
        <v>0</v>
      </c>
      <c r="K679" s="54"/>
      <c r="L679" s="56">
        <f>+VLOOKUP(C679,'Anexo_GL '!$B$9:$O$1882,8,0)</f>
        <v>15.464935722411385</v>
      </c>
      <c r="M679" s="54"/>
      <c r="N679" s="56" t="str">
        <f>+VLOOKUP(C679,'Anexo_GL '!$B$9:$O$1882,9,0)</f>
        <v>Si Cumple</v>
      </c>
      <c r="O679" s="54"/>
      <c r="P679" s="54">
        <f>+VLOOKUP(C679,'Anexo_GL '!$B$9:$O$1882,11,0)</f>
        <v>4674.4172800000006</v>
      </c>
      <c r="Q679" s="54">
        <f>+VLOOKUP(C679,'Anexo_GL '!$B$9:$O$1882,12,0)</f>
        <v>4356.4664399999992</v>
      </c>
      <c r="R679" s="54">
        <f>+VLOOKUP(C679,'Anexo_GL '!$B$9:$O$1882,13,0)</f>
        <v>317.95084000000077</v>
      </c>
      <c r="S679" s="54" t="str">
        <f>+VLOOKUP(C679,'Anexo_GL '!$B$9:$O$1882,14,0)</f>
        <v>Si Cumple</v>
      </c>
    </row>
    <row r="680" spans="1:19" x14ac:dyDescent="0.25">
      <c r="A680" s="54" t="s">
        <v>4801</v>
      </c>
      <c r="B680" s="54">
        <v>653</v>
      </c>
      <c r="C680" s="55" t="s">
        <v>1764</v>
      </c>
      <c r="D680" s="55" t="s">
        <v>21</v>
      </c>
      <c r="E680" s="55" t="s">
        <v>1765</v>
      </c>
      <c r="F680" s="54">
        <f>+VLOOKUP(C680,'Anexo_GL '!$B$9:$O$1882,4,0)</f>
        <v>883.2038</v>
      </c>
      <c r="G680" s="54"/>
      <c r="H680" s="54">
        <f>+VLOOKUP(C680,'Anexo_GL '!$B$9:$O$1882,5,0)</f>
        <v>14351.042850000002</v>
      </c>
      <c r="I680" s="54">
        <f>+VLOOKUP(C680,'Anexo_GL '!$B$9:$O$1882,6,0)</f>
        <v>3538.2084100000002</v>
      </c>
      <c r="J680" s="54">
        <f>+VLOOKUP(C680,'Anexo_GL '!$B$9:$O$1882,7,0)</f>
        <v>0</v>
      </c>
      <c r="K680" s="54"/>
      <c r="L680" s="56">
        <f>+VLOOKUP(C680,'Anexo_GL '!$B$9:$O$1882,8,0)</f>
        <v>6.1542830666135178</v>
      </c>
      <c r="M680" s="54"/>
      <c r="N680" s="56" t="str">
        <f>+VLOOKUP(C680,'Anexo_GL '!$B$9:$O$1882,9,0)</f>
        <v>Si Cumple</v>
      </c>
      <c r="O680" s="54"/>
      <c r="P680" s="54">
        <f>+VLOOKUP(C680,'Anexo_GL '!$B$9:$O$1882,11,0)</f>
        <v>9907.6449100000009</v>
      </c>
      <c r="Q680" s="54">
        <f>+VLOOKUP(C680,'Anexo_GL '!$B$9:$O$1882,12,0)</f>
        <v>7592.1626499999993</v>
      </c>
      <c r="R680" s="54">
        <f>+VLOOKUP(C680,'Anexo_GL '!$B$9:$O$1882,13,0)</f>
        <v>2315.4822600000007</v>
      </c>
      <c r="S680" s="54" t="str">
        <f>+VLOOKUP(C680,'Anexo_GL '!$B$9:$O$1882,14,0)</f>
        <v>Si Cumple</v>
      </c>
    </row>
    <row r="681" spans="1:19" x14ac:dyDescent="0.25">
      <c r="A681" s="54" t="s">
        <v>4802</v>
      </c>
      <c r="B681" s="54">
        <v>654</v>
      </c>
      <c r="C681" s="55" t="s">
        <v>1766</v>
      </c>
      <c r="D681" s="55" t="s">
        <v>21</v>
      </c>
      <c r="E681" s="55" t="s">
        <v>1767</v>
      </c>
      <c r="F681" s="54">
        <f>+VLOOKUP(C681,'Anexo_GL '!$B$9:$O$1882,4,0)</f>
        <v>1256.7353500000002</v>
      </c>
      <c r="G681" s="54"/>
      <c r="H681" s="54">
        <f>+VLOOKUP(C681,'Anexo_GL '!$B$9:$O$1882,5,0)</f>
        <v>12370.509792500003</v>
      </c>
      <c r="I681" s="54">
        <f>+VLOOKUP(C681,'Anexo_GL '!$B$9:$O$1882,6,0)</f>
        <v>3081.6876899999997</v>
      </c>
      <c r="J681" s="54">
        <f>+VLOOKUP(C681,'Anexo_GL '!$B$9:$O$1882,7,0)</f>
        <v>0</v>
      </c>
      <c r="K681" s="54"/>
      <c r="L681" s="56">
        <f>+VLOOKUP(C681,'Anexo_GL '!$B$9:$O$1882,8,0)</f>
        <v>10.159123359345578</v>
      </c>
      <c r="M681" s="54"/>
      <c r="N681" s="56" t="str">
        <f>+VLOOKUP(C681,'Anexo_GL '!$B$9:$O$1882,9,0)</f>
        <v>Si Cumple</v>
      </c>
      <c r="O681" s="54"/>
      <c r="P681" s="54">
        <f>+VLOOKUP(C681,'Anexo_GL '!$B$9:$O$1882,11,0)</f>
        <v>6762.2282999999998</v>
      </c>
      <c r="Q681" s="54">
        <f>+VLOOKUP(C681,'Anexo_GL '!$B$9:$O$1882,12,0)</f>
        <v>7129.2600499999999</v>
      </c>
      <c r="R681" s="54">
        <f>+VLOOKUP(C681,'Anexo_GL '!$B$9:$O$1882,13,0)</f>
        <v>-367.03174999999999</v>
      </c>
      <c r="S681" s="54" t="str">
        <f>+VLOOKUP(C681,'Anexo_GL '!$B$9:$O$1882,14,0)</f>
        <v>No Cumple</v>
      </c>
    </row>
    <row r="682" spans="1:19" x14ac:dyDescent="0.25">
      <c r="A682" s="54" t="s">
        <v>4803</v>
      </c>
      <c r="B682" s="54">
        <v>655</v>
      </c>
      <c r="C682" s="55" t="s">
        <v>1768</v>
      </c>
      <c r="D682" s="55" t="s">
        <v>21</v>
      </c>
      <c r="E682" s="55" t="s">
        <v>1769</v>
      </c>
      <c r="F682" s="54">
        <f>+VLOOKUP(C682,'Anexo_GL '!$B$9:$O$1882,4,0)</f>
        <v>6061.6292800000001</v>
      </c>
      <c r="G682" s="54"/>
      <c r="H682" s="54">
        <f>+VLOOKUP(C682,'Anexo_GL '!$B$9:$O$1882,5,0)</f>
        <v>20948.901555</v>
      </c>
      <c r="I682" s="54">
        <f>+VLOOKUP(C682,'Anexo_GL '!$B$9:$O$1882,6,0)</f>
        <v>1897.9291499999999</v>
      </c>
      <c r="J682" s="54">
        <f>+VLOOKUP(C682,'Anexo_GL '!$B$9:$O$1882,7,0)</f>
        <v>0</v>
      </c>
      <c r="K682" s="54"/>
      <c r="L682" s="56">
        <f>+VLOOKUP(C682,'Anexo_GL '!$B$9:$O$1882,8,0)</f>
        <v>28.935308441283091</v>
      </c>
      <c r="M682" s="54"/>
      <c r="N682" s="56" t="str">
        <f>+VLOOKUP(C682,'Anexo_GL '!$B$9:$O$1882,9,0)</f>
        <v>Si Cumple</v>
      </c>
      <c r="O682" s="54"/>
      <c r="P682" s="54">
        <f>+VLOOKUP(C682,'Anexo_GL '!$B$9:$O$1882,11,0)</f>
        <v>12047.477530000002</v>
      </c>
      <c r="Q682" s="54">
        <f>+VLOOKUP(C682,'Anexo_GL '!$B$9:$O$1882,12,0)</f>
        <v>9626.1009400000021</v>
      </c>
      <c r="R682" s="54">
        <f>+VLOOKUP(C682,'Anexo_GL '!$B$9:$O$1882,13,0)</f>
        <v>2421.3765899999999</v>
      </c>
      <c r="S682" s="54" t="str">
        <f>+VLOOKUP(C682,'Anexo_GL '!$B$9:$O$1882,14,0)</f>
        <v>Si Cumple</v>
      </c>
    </row>
    <row r="683" spans="1:19" x14ac:dyDescent="0.25">
      <c r="A683" s="54" t="s">
        <v>4804</v>
      </c>
      <c r="B683" s="54">
        <v>656</v>
      </c>
      <c r="C683" s="55" t="s">
        <v>1770</v>
      </c>
      <c r="D683" s="55" t="s">
        <v>21</v>
      </c>
      <c r="E683" s="55" t="s">
        <v>1771</v>
      </c>
      <c r="F683" s="54">
        <f>+VLOOKUP(C683,'Anexo_GL '!$B$9:$O$1882,4,0)</f>
        <v>220.06064000000001</v>
      </c>
      <c r="G683" s="54"/>
      <c r="H683" s="54">
        <f>+VLOOKUP(C683,'Anexo_GL '!$B$9:$O$1882,5,0)</f>
        <v>2146.6273475000003</v>
      </c>
      <c r="I683" s="54">
        <f>+VLOOKUP(C683,'Anexo_GL '!$B$9:$O$1882,6,0)</f>
        <v>250.99894</v>
      </c>
      <c r="J683" s="54">
        <f>+VLOOKUP(C683,'Anexo_GL '!$B$9:$O$1882,7,0)</f>
        <v>0</v>
      </c>
      <c r="K683" s="54"/>
      <c r="L683" s="56">
        <f>+VLOOKUP(C683,'Anexo_GL '!$B$9:$O$1882,8,0)</f>
        <v>10.251459819343422</v>
      </c>
      <c r="M683" s="54"/>
      <c r="N683" s="56" t="str">
        <f>+VLOOKUP(C683,'Anexo_GL '!$B$9:$O$1882,9,0)</f>
        <v>Si Cumple</v>
      </c>
      <c r="O683" s="54"/>
      <c r="P683" s="54">
        <f>+VLOOKUP(C683,'Anexo_GL '!$B$9:$O$1882,11,0)</f>
        <v>1545.7142600000002</v>
      </c>
      <c r="Q683" s="54">
        <f>+VLOOKUP(C683,'Anexo_GL '!$B$9:$O$1882,12,0)</f>
        <v>1261.7445400000001</v>
      </c>
      <c r="R683" s="54">
        <f>+VLOOKUP(C683,'Anexo_GL '!$B$9:$O$1882,13,0)</f>
        <v>283.96972000000022</v>
      </c>
      <c r="S683" s="54" t="str">
        <f>+VLOOKUP(C683,'Anexo_GL '!$B$9:$O$1882,14,0)</f>
        <v>Si Cumple</v>
      </c>
    </row>
    <row r="684" spans="1:19" x14ac:dyDescent="0.25">
      <c r="A684" s="54" t="s">
        <v>4805</v>
      </c>
      <c r="B684" s="54">
        <v>657</v>
      </c>
      <c r="C684" s="55" t="s">
        <v>1772</v>
      </c>
      <c r="D684" s="55" t="s">
        <v>21</v>
      </c>
      <c r="E684" s="55" t="s">
        <v>1773</v>
      </c>
      <c r="F684" s="54">
        <f>+VLOOKUP(C684,'Anexo_GL '!$B$9:$O$1882,4,0)</f>
        <v>22.862380000000002</v>
      </c>
      <c r="G684" s="54"/>
      <c r="H684" s="54">
        <f>+VLOOKUP(C684,'Anexo_GL '!$B$9:$O$1882,5,0)</f>
        <v>1785.3865874999997</v>
      </c>
      <c r="I684" s="54">
        <f>+VLOOKUP(C684,'Anexo_GL '!$B$9:$O$1882,6,0)</f>
        <v>328.97189000000003</v>
      </c>
      <c r="J684" s="54">
        <f>+VLOOKUP(C684,'Anexo_GL '!$B$9:$O$1882,7,0)</f>
        <v>0</v>
      </c>
      <c r="K684" s="54"/>
      <c r="L684" s="56">
        <f>+VLOOKUP(C684,'Anexo_GL '!$B$9:$O$1882,8,0)</f>
        <v>1.2805282710235442</v>
      </c>
      <c r="M684" s="54"/>
      <c r="N684" s="56" t="str">
        <f>+VLOOKUP(C684,'Anexo_GL '!$B$9:$O$1882,9,0)</f>
        <v>Si Cumple</v>
      </c>
      <c r="O684" s="54"/>
      <c r="P684" s="54">
        <f>+VLOOKUP(C684,'Anexo_GL '!$B$9:$O$1882,11,0)</f>
        <v>1081.9823899999999</v>
      </c>
      <c r="Q684" s="54">
        <f>+VLOOKUP(C684,'Anexo_GL '!$B$9:$O$1882,12,0)</f>
        <v>1085.3245899999999</v>
      </c>
      <c r="R684" s="54">
        <f>+VLOOKUP(C684,'Anexo_GL '!$B$9:$O$1882,13,0)</f>
        <v>-3.3421999999999534</v>
      </c>
      <c r="S684" s="54" t="str">
        <f>+VLOOKUP(C684,'Anexo_GL '!$B$9:$O$1882,14,0)</f>
        <v>No Cumple</v>
      </c>
    </row>
    <row r="685" spans="1:19" x14ac:dyDescent="0.25">
      <c r="A685" s="54" t="s">
        <v>4806</v>
      </c>
      <c r="B685" s="54">
        <v>658</v>
      </c>
      <c r="C685" s="55" t="s">
        <v>1774</v>
      </c>
      <c r="D685" s="55" t="s">
        <v>21</v>
      </c>
      <c r="E685" s="55" t="s">
        <v>1775</v>
      </c>
      <c r="F685" s="54">
        <f>+VLOOKUP(C685,'Anexo_GL '!$B$9:$O$1882,4,0)</f>
        <v>160.06539999999998</v>
      </c>
      <c r="G685" s="54"/>
      <c r="H685" s="54">
        <f>+VLOOKUP(C685,'Anexo_GL '!$B$9:$O$1882,5,0)</f>
        <v>5991.3617600000007</v>
      </c>
      <c r="I685" s="54">
        <f>+VLOOKUP(C685,'Anexo_GL '!$B$9:$O$1882,6,0)</f>
        <v>531.50066000000004</v>
      </c>
      <c r="J685" s="54">
        <f>+VLOOKUP(C685,'Anexo_GL '!$B$9:$O$1882,7,0)</f>
        <v>0</v>
      </c>
      <c r="K685" s="54"/>
      <c r="L685" s="56">
        <f>+VLOOKUP(C685,'Anexo_GL '!$B$9:$O$1882,8,0)</f>
        <v>2.6716029913039332</v>
      </c>
      <c r="M685" s="54"/>
      <c r="N685" s="56" t="str">
        <f>+VLOOKUP(C685,'Anexo_GL '!$B$9:$O$1882,9,0)</f>
        <v>Si Cumple</v>
      </c>
      <c r="O685" s="54"/>
      <c r="P685" s="54">
        <f>+VLOOKUP(C685,'Anexo_GL '!$B$9:$O$1882,11,0)</f>
        <v>2619.4196400000001</v>
      </c>
      <c r="Q685" s="54">
        <f>+VLOOKUP(C685,'Anexo_GL '!$B$9:$O$1882,12,0)</f>
        <v>2522.0079900000001</v>
      </c>
      <c r="R685" s="54">
        <f>+VLOOKUP(C685,'Anexo_GL '!$B$9:$O$1882,13,0)</f>
        <v>97.411649999999909</v>
      </c>
      <c r="S685" s="54" t="str">
        <f>+VLOOKUP(C685,'Anexo_GL '!$B$9:$O$1882,14,0)</f>
        <v>Si Cumple</v>
      </c>
    </row>
    <row r="686" spans="1:19" x14ac:dyDescent="0.25">
      <c r="A686" s="54" t="s">
        <v>4807</v>
      </c>
      <c r="B686" s="54">
        <v>659</v>
      </c>
      <c r="C686" s="55" t="s">
        <v>1776</v>
      </c>
      <c r="D686" s="55" t="s">
        <v>21</v>
      </c>
      <c r="E686" s="55" t="s">
        <v>1777</v>
      </c>
      <c r="F686" s="54">
        <f>+VLOOKUP(C686,'Anexo_GL '!$B$9:$O$1882,4,0)</f>
        <v>126.85589</v>
      </c>
      <c r="G686" s="54"/>
      <c r="H686" s="54">
        <f>+VLOOKUP(C686,'Anexo_GL '!$B$9:$O$1882,5,0)</f>
        <v>1633.1902500000001</v>
      </c>
      <c r="I686" s="54">
        <f>+VLOOKUP(C686,'Anexo_GL '!$B$9:$O$1882,6,0)</f>
        <v>144.26933000000002</v>
      </c>
      <c r="J686" s="54">
        <f>+VLOOKUP(C686,'Anexo_GL '!$B$9:$O$1882,7,0)</f>
        <v>0</v>
      </c>
      <c r="K686" s="54"/>
      <c r="L686" s="56">
        <f>+VLOOKUP(C686,'Anexo_GL '!$B$9:$O$1882,8,0)</f>
        <v>7.7673675801089299</v>
      </c>
      <c r="M686" s="54"/>
      <c r="N686" s="56" t="str">
        <f>+VLOOKUP(C686,'Anexo_GL '!$B$9:$O$1882,9,0)</f>
        <v>Si Cumple</v>
      </c>
      <c r="O686" s="54"/>
      <c r="P686" s="54">
        <f>+VLOOKUP(C686,'Anexo_GL '!$B$9:$O$1882,11,0)</f>
        <v>1017.77034</v>
      </c>
      <c r="Q686" s="54">
        <f>+VLOOKUP(C686,'Anexo_GL '!$B$9:$O$1882,12,0)</f>
        <v>994.92491999999993</v>
      </c>
      <c r="R686" s="54">
        <f>+VLOOKUP(C686,'Anexo_GL '!$B$9:$O$1882,13,0)</f>
        <v>22.845420000000157</v>
      </c>
      <c r="S686" s="54" t="str">
        <f>+VLOOKUP(C686,'Anexo_GL '!$B$9:$O$1882,14,0)</f>
        <v>Si Cumple</v>
      </c>
    </row>
    <row r="687" spans="1:19" x14ac:dyDescent="0.25">
      <c r="A687" s="54" t="s">
        <v>4808</v>
      </c>
      <c r="B687" s="54">
        <v>660</v>
      </c>
      <c r="C687" s="55" t="s">
        <v>1778</v>
      </c>
      <c r="D687" s="55" t="s">
        <v>21</v>
      </c>
      <c r="E687" s="55" t="s">
        <v>1779</v>
      </c>
      <c r="F687" s="54">
        <f>+VLOOKUP(C687,'Anexo_GL '!$B$9:$O$1882,4,0)</f>
        <v>180.04613000000001</v>
      </c>
      <c r="G687" s="54"/>
      <c r="H687" s="54">
        <f>+VLOOKUP(C687,'Anexo_GL '!$B$9:$O$1882,5,0)</f>
        <v>2482.2432224999998</v>
      </c>
      <c r="I687" s="54">
        <f>+VLOOKUP(C687,'Anexo_GL '!$B$9:$O$1882,6,0)</f>
        <v>469.36901</v>
      </c>
      <c r="J687" s="54">
        <f>+VLOOKUP(C687,'Anexo_GL '!$B$9:$O$1882,7,0)</f>
        <v>0</v>
      </c>
      <c r="K687" s="54"/>
      <c r="L687" s="56">
        <f>+VLOOKUP(C687,'Anexo_GL '!$B$9:$O$1882,8,0)</f>
        <v>7.2533637464690477</v>
      </c>
      <c r="M687" s="54"/>
      <c r="N687" s="56" t="str">
        <f>+VLOOKUP(C687,'Anexo_GL '!$B$9:$O$1882,9,0)</f>
        <v>Si Cumple</v>
      </c>
      <c r="O687" s="54"/>
      <c r="P687" s="54">
        <f>+VLOOKUP(C687,'Anexo_GL '!$B$9:$O$1882,11,0)</f>
        <v>1731.05612</v>
      </c>
      <c r="Q687" s="54">
        <f>+VLOOKUP(C687,'Anexo_GL '!$B$9:$O$1882,12,0)</f>
        <v>1446.5824700000001</v>
      </c>
      <c r="R687" s="54">
        <f>+VLOOKUP(C687,'Anexo_GL '!$B$9:$O$1882,13,0)</f>
        <v>284.47364999999991</v>
      </c>
      <c r="S687" s="54" t="str">
        <f>+VLOOKUP(C687,'Anexo_GL '!$B$9:$O$1882,14,0)</f>
        <v>Si Cumple</v>
      </c>
    </row>
    <row r="688" spans="1:19" x14ac:dyDescent="0.25">
      <c r="A688" s="54" t="s">
        <v>4809</v>
      </c>
      <c r="B688" s="54">
        <v>661</v>
      </c>
      <c r="C688" s="55" t="s">
        <v>1780</v>
      </c>
      <c r="D688" s="55" t="s">
        <v>21</v>
      </c>
      <c r="E688" s="55" t="s">
        <v>1781</v>
      </c>
      <c r="F688" s="54">
        <f>+VLOOKUP(C688,'Anexo_GL '!$B$9:$O$1882,4,0)</f>
        <v>264.29841999999996</v>
      </c>
      <c r="G688" s="54"/>
      <c r="H688" s="54">
        <f>+VLOOKUP(C688,'Anexo_GL '!$B$9:$O$1882,5,0)</f>
        <v>7953.9988725000003</v>
      </c>
      <c r="I688" s="54">
        <f>+VLOOKUP(C688,'Anexo_GL '!$B$9:$O$1882,6,0)</f>
        <v>1615.8611400000002</v>
      </c>
      <c r="J688" s="54">
        <f>+VLOOKUP(C688,'Anexo_GL '!$B$9:$O$1882,7,0)</f>
        <v>0</v>
      </c>
      <c r="K688" s="54"/>
      <c r="L688" s="56">
        <f>+VLOOKUP(C688,'Anexo_GL '!$B$9:$O$1882,8,0)</f>
        <v>3.3228370312419853</v>
      </c>
      <c r="M688" s="54"/>
      <c r="N688" s="56" t="str">
        <f>+VLOOKUP(C688,'Anexo_GL '!$B$9:$O$1882,9,0)</f>
        <v>Si Cumple</v>
      </c>
      <c r="O688" s="54"/>
      <c r="P688" s="54">
        <f>+VLOOKUP(C688,'Anexo_GL '!$B$9:$O$1882,11,0)</f>
        <v>6265.6413200000006</v>
      </c>
      <c r="Q688" s="54">
        <f>+VLOOKUP(C688,'Anexo_GL '!$B$9:$O$1882,12,0)</f>
        <v>4319.7502400000003</v>
      </c>
      <c r="R688" s="54">
        <f>+VLOOKUP(C688,'Anexo_GL '!$B$9:$O$1882,13,0)</f>
        <v>1945.8910800000001</v>
      </c>
      <c r="S688" s="54" t="str">
        <f>+VLOOKUP(C688,'Anexo_GL '!$B$9:$O$1882,14,0)</f>
        <v>Si Cumple</v>
      </c>
    </row>
    <row r="689" spans="1:19" x14ac:dyDescent="0.25">
      <c r="A689" s="54" t="s">
        <v>4810</v>
      </c>
      <c r="B689" s="54">
        <v>662</v>
      </c>
      <c r="C689" s="55" t="s">
        <v>1782</v>
      </c>
      <c r="D689" s="55" t="s">
        <v>21</v>
      </c>
      <c r="E689" s="55" t="s">
        <v>1783</v>
      </c>
      <c r="F689" s="54">
        <f>+VLOOKUP(C689,'Anexo_GL '!$B$9:$O$1882,4,0)</f>
        <v>5847.6051299999999</v>
      </c>
      <c r="G689" s="54"/>
      <c r="H689" s="54">
        <f>+VLOOKUP(C689,'Anexo_GL '!$B$9:$O$1882,5,0)</f>
        <v>17704.668604999999</v>
      </c>
      <c r="I689" s="54">
        <f>+VLOOKUP(C689,'Anexo_GL '!$B$9:$O$1882,6,0)</f>
        <v>1501.5698200000002</v>
      </c>
      <c r="J689" s="54">
        <f>+VLOOKUP(C689,'Anexo_GL '!$B$9:$O$1882,7,0)</f>
        <v>0</v>
      </c>
      <c r="K689" s="54"/>
      <c r="L689" s="56">
        <f>+VLOOKUP(C689,'Anexo_GL '!$B$9:$O$1882,8,0)</f>
        <v>33.028605394785927</v>
      </c>
      <c r="M689" s="54"/>
      <c r="N689" s="56" t="str">
        <f>+VLOOKUP(C689,'Anexo_GL '!$B$9:$O$1882,9,0)</f>
        <v>Si Cumple</v>
      </c>
      <c r="O689" s="54"/>
      <c r="P689" s="54">
        <f>+VLOOKUP(C689,'Anexo_GL '!$B$9:$O$1882,11,0)</f>
        <v>8427.7945100000015</v>
      </c>
      <c r="Q689" s="54">
        <f>+VLOOKUP(C689,'Anexo_GL '!$B$9:$O$1882,12,0)</f>
        <v>7935.4560799999999</v>
      </c>
      <c r="R689" s="54">
        <f>+VLOOKUP(C689,'Anexo_GL '!$B$9:$O$1882,13,0)</f>
        <v>492.33843000000155</v>
      </c>
      <c r="S689" s="54" t="str">
        <f>+VLOOKUP(C689,'Anexo_GL '!$B$9:$O$1882,14,0)</f>
        <v>Si Cumple</v>
      </c>
    </row>
    <row r="690" spans="1:19" x14ac:dyDescent="0.25">
      <c r="A690" s="54" t="s">
        <v>4811</v>
      </c>
      <c r="B690" s="54">
        <v>663</v>
      </c>
      <c r="C690" s="55" t="s">
        <v>1784</v>
      </c>
      <c r="D690" s="55" t="s">
        <v>21</v>
      </c>
      <c r="E690" s="55" t="s">
        <v>1785</v>
      </c>
      <c r="F690" s="54">
        <f>+VLOOKUP(C690,'Anexo_GL '!$B$9:$O$1882,4,0)</f>
        <v>34.542010000000005</v>
      </c>
      <c r="G690" s="54"/>
      <c r="H690" s="54">
        <f>+VLOOKUP(C690,'Anexo_GL '!$B$9:$O$1882,5,0)</f>
        <v>1899.6288299999999</v>
      </c>
      <c r="I690" s="54">
        <f>+VLOOKUP(C690,'Anexo_GL '!$B$9:$O$1882,6,0)</f>
        <v>154.15203999999997</v>
      </c>
      <c r="J690" s="54">
        <f>+VLOOKUP(C690,'Anexo_GL '!$B$9:$O$1882,7,0)</f>
        <v>0</v>
      </c>
      <c r="K690" s="54"/>
      <c r="L690" s="56">
        <f>+VLOOKUP(C690,'Anexo_GL '!$B$9:$O$1882,8,0)</f>
        <v>1.8183557468960925</v>
      </c>
      <c r="M690" s="54"/>
      <c r="N690" s="56" t="str">
        <f>+VLOOKUP(C690,'Anexo_GL '!$B$9:$O$1882,9,0)</f>
        <v>Si Cumple</v>
      </c>
      <c r="O690" s="54"/>
      <c r="P690" s="54">
        <f>+VLOOKUP(C690,'Anexo_GL '!$B$9:$O$1882,11,0)</f>
        <v>811.29201</v>
      </c>
      <c r="Q690" s="54">
        <f>+VLOOKUP(C690,'Anexo_GL '!$B$9:$O$1882,12,0)</f>
        <v>682.76499999999999</v>
      </c>
      <c r="R690" s="54">
        <f>+VLOOKUP(C690,'Anexo_GL '!$B$9:$O$1882,13,0)</f>
        <v>128.52701000000002</v>
      </c>
      <c r="S690" s="54" t="str">
        <f>+VLOOKUP(C690,'Anexo_GL '!$B$9:$O$1882,14,0)</f>
        <v>Si Cumple</v>
      </c>
    </row>
    <row r="691" spans="1:19" x14ac:dyDescent="0.25">
      <c r="A691" s="54" t="s">
        <v>4812</v>
      </c>
      <c r="B691" s="54">
        <v>664</v>
      </c>
      <c r="C691" s="55" t="s">
        <v>1786</v>
      </c>
      <c r="D691" s="55" t="s">
        <v>21</v>
      </c>
      <c r="E691" s="55" t="s">
        <v>1787</v>
      </c>
      <c r="F691" s="54">
        <f>+VLOOKUP(C691,'Anexo_GL '!$B$9:$O$1882,4,0)</f>
        <v>163.04136000000003</v>
      </c>
      <c r="G691" s="54"/>
      <c r="H691" s="54">
        <f>+VLOOKUP(C691,'Anexo_GL '!$B$9:$O$1882,5,0)</f>
        <v>3705.9638474999997</v>
      </c>
      <c r="I691" s="54">
        <f>+VLOOKUP(C691,'Anexo_GL '!$B$9:$O$1882,6,0)</f>
        <v>887.86626000000001</v>
      </c>
      <c r="J691" s="54">
        <f>+VLOOKUP(C691,'Anexo_GL '!$B$9:$O$1882,7,0)</f>
        <v>0</v>
      </c>
      <c r="K691" s="54"/>
      <c r="L691" s="56">
        <f>+VLOOKUP(C691,'Anexo_GL '!$B$9:$O$1882,8,0)</f>
        <v>4.3994320157760258</v>
      </c>
      <c r="M691" s="54"/>
      <c r="N691" s="56" t="str">
        <f>+VLOOKUP(C691,'Anexo_GL '!$B$9:$O$1882,9,0)</f>
        <v>Si Cumple</v>
      </c>
      <c r="O691" s="54"/>
      <c r="P691" s="54">
        <f>+VLOOKUP(C691,'Anexo_GL '!$B$9:$O$1882,11,0)</f>
        <v>2556.78224</v>
      </c>
      <c r="Q691" s="54">
        <f>+VLOOKUP(C691,'Anexo_GL '!$B$9:$O$1882,12,0)</f>
        <v>1982.9493299999999</v>
      </c>
      <c r="R691" s="54">
        <f>+VLOOKUP(C691,'Anexo_GL '!$B$9:$O$1882,13,0)</f>
        <v>573.83291000000042</v>
      </c>
      <c r="S691" s="54" t="str">
        <f>+VLOOKUP(C691,'Anexo_GL '!$B$9:$O$1882,14,0)</f>
        <v>Si Cumple</v>
      </c>
    </row>
    <row r="692" spans="1:19" x14ac:dyDescent="0.25">
      <c r="A692" s="54" t="s">
        <v>4813</v>
      </c>
      <c r="B692" s="54">
        <v>665</v>
      </c>
      <c r="C692" s="55" t="s">
        <v>1788</v>
      </c>
      <c r="D692" s="55" t="s">
        <v>21</v>
      </c>
      <c r="E692" s="55" t="s">
        <v>1789</v>
      </c>
      <c r="F692" s="54">
        <f>+VLOOKUP(C692,'Anexo_GL '!$B$9:$O$1882,4,0)</f>
        <v>1442.1535199999998</v>
      </c>
      <c r="G692" s="54"/>
      <c r="H692" s="54">
        <f>+VLOOKUP(C692,'Anexo_GL '!$B$9:$O$1882,5,0)</f>
        <v>3278.7657100000001</v>
      </c>
      <c r="I692" s="54">
        <f>+VLOOKUP(C692,'Anexo_GL '!$B$9:$O$1882,6,0)</f>
        <v>1687.0687799999998</v>
      </c>
      <c r="J692" s="54">
        <f>+VLOOKUP(C692,'Anexo_GL '!$B$9:$O$1882,7,0)</f>
        <v>0</v>
      </c>
      <c r="K692" s="54"/>
      <c r="L692" s="56">
        <f>+VLOOKUP(C692,'Anexo_GL '!$B$9:$O$1882,8,0)</f>
        <v>43.984646893235926</v>
      </c>
      <c r="M692" s="54"/>
      <c r="N692" s="56" t="str">
        <f>+VLOOKUP(C692,'Anexo_GL '!$B$9:$O$1882,9,0)</f>
        <v>Si Cumple</v>
      </c>
      <c r="O692" s="54"/>
      <c r="P692" s="54">
        <f>+VLOOKUP(C692,'Anexo_GL '!$B$9:$O$1882,11,0)</f>
        <v>2299.03314</v>
      </c>
      <c r="Q692" s="54">
        <f>+VLOOKUP(C692,'Anexo_GL '!$B$9:$O$1882,12,0)</f>
        <v>1464.77602</v>
      </c>
      <c r="R692" s="54">
        <f>+VLOOKUP(C692,'Anexo_GL '!$B$9:$O$1882,13,0)</f>
        <v>834.2571200000001</v>
      </c>
      <c r="S692" s="54" t="str">
        <f>+VLOOKUP(C692,'Anexo_GL '!$B$9:$O$1882,14,0)</f>
        <v>Si Cumple</v>
      </c>
    </row>
    <row r="693" spans="1:19" x14ac:dyDescent="0.25">
      <c r="A693" s="54" t="s">
        <v>4814</v>
      </c>
      <c r="B693" s="54">
        <v>666</v>
      </c>
      <c r="C693" s="55" t="s">
        <v>1790</v>
      </c>
      <c r="D693" s="55" t="s">
        <v>21</v>
      </c>
      <c r="E693" s="55" t="s">
        <v>1791</v>
      </c>
      <c r="F693" s="54">
        <f>+VLOOKUP(C693,'Anexo_GL '!$B$9:$O$1882,4,0)</f>
        <v>188.04871000000003</v>
      </c>
      <c r="G693" s="54"/>
      <c r="H693" s="54">
        <f>+VLOOKUP(C693,'Anexo_GL '!$B$9:$O$1882,5,0)</f>
        <v>1503.0951924999999</v>
      </c>
      <c r="I693" s="54">
        <f>+VLOOKUP(C693,'Anexo_GL '!$B$9:$O$1882,6,0)</f>
        <v>345.64046999999999</v>
      </c>
      <c r="J693" s="54">
        <f>+VLOOKUP(C693,'Anexo_GL '!$B$9:$O$1882,7,0)</f>
        <v>0</v>
      </c>
      <c r="K693" s="54"/>
      <c r="L693" s="56">
        <f>+VLOOKUP(C693,'Anexo_GL '!$B$9:$O$1882,8,0)</f>
        <v>12.51076518229234</v>
      </c>
      <c r="M693" s="54"/>
      <c r="N693" s="56" t="str">
        <f>+VLOOKUP(C693,'Anexo_GL '!$B$9:$O$1882,9,0)</f>
        <v>Si Cumple</v>
      </c>
      <c r="O693" s="54"/>
      <c r="P693" s="54">
        <f>+VLOOKUP(C693,'Anexo_GL '!$B$9:$O$1882,11,0)</f>
        <v>1253.3213599999999</v>
      </c>
      <c r="Q693" s="54">
        <f>+VLOOKUP(C693,'Anexo_GL '!$B$9:$O$1882,12,0)</f>
        <v>666.07864000000006</v>
      </c>
      <c r="R693" s="54">
        <f>+VLOOKUP(C693,'Anexo_GL '!$B$9:$O$1882,13,0)</f>
        <v>587.24271999999985</v>
      </c>
      <c r="S693" s="54" t="str">
        <f>+VLOOKUP(C693,'Anexo_GL '!$B$9:$O$1882,14,0)</f>
        <v>Si Cumple</v>
      </c>
    </row>
    <row r="694" spans="1:19" x14ac:dyDescent="0.25">
      <c r="A694" s="54" t="s">
        <v>4815</v>
      </c>
      <c r="B694" s="54">
        <v>667</v>
      </c>
      <c r="C694" s="55" t="s">
        <v>1792</v>
      </c>
      <c r="D694" s="55" t="s">
        <v>21</v>
      </c>
      <c r="E694" s="55" t="s">
        <v>1793</v>
      </c>
      <c r="F694" s="54">
        <f>+VLOOKUP(C694,'Anexo_GL '!$B$9:$O$1882,4,0)</f>
        <v>233.08866</v>
      </c>
      <c r="G694" s="54"/>
      <c r="H694" s="54">
        <f>+VLOOKUP(C694,'Anexo_GL '!$B$9:$O$1882,5,0)</f>
        <v>1589.3123625000001</v>
      </c>
      <c r="I694" s="54">
        <f>+VLOOKUP(C694,'Anexo_GL '!$B$9:$O$1882,6,0)</f>
        <v>234.16445999999999</v>
      </c>
      <c r="J694" s="54">
        <f>+VLOOKUP(C694,'Anexo_GL '!$B$9:$O$1882,7,0)</f>
        <v>0</v>
      </c>
      <c r="K694" s="54"/>
      <c r="L694" s="56">
        <f>+VLOOKUP(C694,'Anexo_GL '!$B$9:$O$1882,8,0)</f>
        <v>14.666006853010934</v>
      </c>
      <c r="M694" s="54"/>
      <c r="N694" s="56" t="str">
        <f>+VLOOKUP(C694,'Anexo_GL '!$B$9:$O$1882,9,0)</f>
        <v>Si Cumple</v>
      </c>
      <c r="O694" s="54"/>
      <c r="P694" s="54">
        <f>+VLOOKUP(C694,'Anexo_GL '!$B$9:$O$1882,11,0)</f>
        <v>1070.7971599999998</v>
      </c>
      <c r="Q694" s="54">
        <f>+VLOOKUP(C694,'Anexo_GL '!$B$9:$O$1882,12,0)</f>
        <v>783.96742000000006</v>
      </c>
      <c r="R694" s="54">
        <f>+VLOOKUP(C694,'Anexo_GL '!$B$9:$O$1882,13,0)</f>
        <v>286.8297399999999</v>
      </c>
      <c r="S694" s="54" t="str">
        <f>+VLOOKUP(C694,'Anexo_GL '!$B$9:$O$1882,14,0)</f>
        <v>Si Cumple</v>
      </c>
    </row>
    <row r="695" spans="1:19" x14ac:dyDescent="0.25">
      <c r="A695" s="54" t="s">
        <v>4816</v>
      </c>
      <c r="B695" s="54">
        <v>668</v>
      </c>
      <c r="C695" s="55" t="s">
        <v>1794</v>
      </c>
      <c r="D695" s="55" t="s">
        <v>21</v>
      </c>
      <c r="E695" s="55" t="s">
        <v>1795</v>
      </c>
      <c r="F695" s="54">
        <f>+VLOOKUP(C695,'Anexo_GL '!$B$9:$O$1882,4,0)</f>
        <v>684.40697</v>
      </c>
      <c r="G695" s="54"/>
      <c r="H695" s="54">
        <f>+VLOOKUP(C695,'Anexo_GL '!$B$9:$O$1882,5,0)</f>
        <v>3610.1737374999998</v>
      </c>
      <c r="I695" s="54">
        <f>+VLOOKUP(C695,'Anexo_GL '!$B$9:$O$1882,6,0)</f>
        <v>495.26596999999998</v>
      </c>
      <c r="J695" s="54">
        <f>+VLOOKUP(C695,'Anexo_GL '!$B$9:$O$1882,7,0)</f>
        <v>0</v>
      </c>
      <c r="K695" s="54"/>
      <c r="L695" s="56">
        <f>+VLOOKUP(C695,'Anexo_GL '!$B$9:$O$1882,8,0)</f>
        <v>18.957729454703287</v>
      </c>
      <c r="M695" s="54"/>
      <c r="N695" s="56" t="str">
        <f>+VLOOKUP(C695,'Anexo_GL '!$B$9:$O$1882,9,0)</f>
        <v>Si Cumple</v>
      </c>
      <c r="O695" s="54"/>
      <c r="P695" s="54">
        <f>+VLOOKUP(C695,'Anexo_GL '!$B$9:$O$1882,11,0)</f>
        <v>2095.3638999999998</v>
      </c>
      <c r="Q695" s="54">
        <f>+VLOOKUP(C695,'Anexo_GL '!$B$9:$O$1882,12,0)</f>
        <v>1813.2416899999998</v>
      </c>
      <c r="R695" s="54">
        <f>+VLOOKUP(C695,'Anexo_GL '!$B$9:$O$1882,13,0)</f>
        <v>282.12220999999994</v>
      </c>
      <c r="S695" s="54" t="str">
        <f>+VLOOKUP(C695,'Anexo_GL '!$B$9:$O$1882,14,0)</f>
        <v>Si Cumple</v>
      </c>
    </row>
    <row r="696" spans="1:19" x14ac:dyDescent="0.25">
      <c r="A696" s="54" t="s">
        <v>4817</v>
      </c>
      <c r="B696" s="54">
        <v>669</v>
      </c>
      <c r="C696" s="55" t="s">
        <v>1796</v>
      </c>
      <c r="D696" s="55" t="s">
        <v>21</v>
      </c>
      <c r="E696" s="55" t="s">
        <v>1797</v>
      </c>
      <c r="F696" s="54">
        <f>+VLOOKUP(C696,'Anexo_GL '!$B$9:$O$1882,4,0)</f>
        <v>129.44131000000002</v>
      </c>
      <c r="G696" s="54"/>
      <c r="H696" s="54">
        <f>+VLOOKUP(C696,'Anexo_GL '!$B$9:$O$1882,5,0)</f>
        <v>1560.2425375000003</v>
      </c>
      <c r="I696" s="54">
        <f>+VLOOKUP(C696,'Anexo_GL '!$B$9:$O$1882,6,0)</f>
        <v>220.02573999999998</v>
      </c>
      <c r="J696" s="54">
        <f>+VLOOKUP(C696,'Anexo_GL '!$B$9:$O$1882,7,0)</f>
        <v>0</v>
      </c>
      <c r="K696" s="54"/>
      <c r="L696" s="56">
        <f>+VLOOKUP(C696,'Anexo_GL '!$B$9:$O$1882,8,0)</f>
        <v>8.2962300340436634</v>
      </c>
      <c r="M696" s="54"/>
      <c r="N696" s="56" t="str">
        <f>+VLOOKUP(C696,'Anexo_GL '!$B$9:$O$1882,9,0)</f>
        <v>Si Cumple</v>
      </c>
      <c r="O696" s="54"/>
      <c r="P696" s="54">
        <f>+VLOOKUP(C696,'Anexo_GL '!$B$9:$O$1882,11,0)</f>
        <v>999.15452000000005</v>
      </c>
      <c r="Q696" s="54">
        <f>+VLOOKUP(C696,'Anexo_GL '!$B$9:$O$1882,12,0)</f>
        <v>809.84095000000002</v>
      </c>
      <c r="R696" s="54">
        <f>+VLOOKUP(C696,'Anexo_GL '!$B$9:$O$1882,13,0)</f>
        <v>189.31356999999994</v>
      </c>
      <c r="S696" s="54" t="str">
        <f>+VLOOKUP(C696,'Anexo_GL '!$B$9:$O$1882,14,0)</f>
        <v>Si Cumple</v>
      </c>
    </row>
    <row r="697" spans="1:19" x14ac:dyDescent="0.25">
      <c r="A697" s="54" t="s">
        <v>4818</v>
      </c>
      <c r="B697" s="54">
        <v>670</v>
      </c>
      <c r="C697" s="55" t="s">
        <v>1798</v>
      </c>
      <c r="D697" s="55" t="s">
        <v>21</v>
      </c>
      <c r="E697" s="55" t="s">
        <v>1799</v>
      </c>
      <c r="F697" s="54">
        <f>+VLOOKUP(C697,'Anexo_GL '!$B$9:$O$1882,4,0)</f>
        <v>662.73354000000006</v>
      </c>
      <c r="G697" s="54"/>
      <c r="H697" s="54">
        <f>+VLOOKUP(C697,'Anexo_GL '!$B$9:$O$1882,5,0)</f>
        <v>2496.0579525000003</v>
      </c>
      <c r="I697" s="54">
        <f>+VLOOKUP(C697,'Anexo_GL '!$B$9:$O$1882,6,0)</f>
        <v>466.96479000000005</v>
      </c>
      <c r="J697" s="54">
        <f>+VLOOKUP(C697,'Anexo_GL '!$B$9:$O$1882,7,0)</f>
        <v>0</v>
      </c>
      <c r="K697" s="54"/>
      <c r="L697" s="56">
        <f>+VLOOKUP(C697,'Anexo_GL '!$B$9:$O$1882,8,0)</f>
        <v>26.55120804932513</v>
      </c>
      <c r="M697" s="54"/>
      <c r="N697" s="56" t="str">
        <f>+VLOOKUP(C697,'Anexo_GL '!$B$9:$O$1882,9,0)</f>
        <v>Si Cumple</v>
      </c>
      <c r="O697" s="54"/>
      <c r="P697" s="54">
        <f>+VLOOKUP(C697,'Anexo_GL '!$B$9:$O$1882,11,0)</f>
        <v>1597.7597900000001</v>
      </c>
      <c r="Q697" s="54">
        <f>+VLOOKUP(C697,'Anexo_GL '!$B$9:$O$1882,12,0)</f>
        <v>1632.4716899999999</v>
      </c>
      <c r="R697" s="54">
        <f>+VLOOKUP(C697,'Anexo_GL '!$B$9:$O$1882,13,0)</f>
        <v>-34.711899999999908</v>
      </c>
      <c r="S697" s="54" t="str">
        <f>+VLOOKUP(C697,'Anexo_GL '!$B$9:$O$1882,14,0)</f>
        <v>No Cumple</v>
      </c>
    </row>
    <row r="698" spans="1:19" x14ac:dyDescent="0.25">
      <c r="A698" s="54" t="s">
        <v>4819</v>
      </c>
      <c r="B698" s="54">
        <v>671</v>
      </c>
      <c r="C698" s="55" t="s">
        <v>1800</v>
      </c>
      <c r="D698" s="55" t="s">
        <v>21</v>
      </c>
      <c r="E698" s="55" t="s">
        <v>1801</v>
      </c>
      <c r="F698" s="54">
        <f>+VLOOKUP(C698,'Anexo_GL '!$B$9:$O$1882,4,0)</f>
        <v>198.71856</v>
      </c>
      <c r="G698" s="54"/>
      <c r="H698" s="54">
        <f>+VLOOKUP(C698,'Anexo_GL '!$B$9:$O$1882,5,0)</f>
        <v>2005.0270275</v>
      </c>
      <c r="I698" s="54">
        <f>+VLOOKUP(C698,'Anexo_GL '!$B$9:$O$1882,6,0)</f>
        <v>447.47122999999999</v>
      </c>
      <c r="J698" s="54">
        <f>+VLOOKUP(C698,'Anexo_GL '!$B$9:$O$1882,7,0)</f>
        <v>0</v>
      </c>
      <c r="K698" s="54"/>
      <c r="L698" s="56">
        <f>+VLOOKUP(C698,'Anexo_GL '!$B$9:$O$1882,8,0)</f>
        <v>9.9110165236912238</v>
      </c>
      <c r="M698" s="54"/>
      <c r="N698" s="56" t="str">
        <f>+VLOOKUP(C698,'Anexo_GL '!$B$9:$O$1882,9,0)</f>
        <v>Si Cumple</v>
      </c>
      <c r="O698" s="54"/>
      <c r="P698" s="54">
        <f>+VLOOKUP(C698,'Anexo_GL '!$B$9:$O$1882,11,0)</f>
        <v>1590.6059900000002</v>
      </c>
      <c r="Q698" s="54">
        <f>+VLOOKUP(C698,'Anexo_GL '!$B$9:$O$1882,12,0)</f>
        <v>1611.9756600000001</v>
      </c>
      <c r="R698" s="54">
        <f>+VLOOKUP(C698,'Anexo_GL '!$B$9:$O$1882,13,0)</f>
        <v>-21.369669999999925</v>
      </c>
      <c r="S698" s="54" t="str">
        <f>+VLOOKUP(C698,'Anexo_GL '!$B$9:$O$1882,14,0)</f>
        <v>No Cumple</v>
      </c>
    </row>
    <row r="699" spans="1:19" x14ac:dyDescent="0.25">
      <c r="A699" s="54" t="s">
        <v>4820</v>
      </c>
      <c r="B699" s="54">
        <v>672</v>
      </c>
      <c r="C699" s="55" t="s">
        <v>1802</v>
      </c>
      <c r="D699" s="55" t="s">
        <v>21</v>
      </c>
      <c r="E699" s="55" t="s">
        <v>1803</v>
      </c>
      <c r="F699" s="54">
        <f>+VLOOKUP(C699,'Anexo_GL '!$B$9:$O$1882,4,0)</f>
        <v>202.24985999999998</v>
      </c>
      <c r="G699" s="54"/>
      <c r="H699" s="54">
        <f>+VLOOKUP(C699,'Anexo_GL '!$B$9:$O$1882,5,0)</f>
        <v>2927.6929524999996</v>
      </c>
      <c r="I699" s="54">
        <f>+VLOOKUP(C699,'Anexo_GL '!$B$9:$O$1882,6,0)</f>
        <v>526.1739399999999</v>
      </c>
      <c r="J699" s="54">
        <f>+VLOOKUP(C699,'Anexo_GL '!$B$9:$O$1882,7,0)</f>
        <v>0</v>
      </c>
      <c r="K699" s="54"/>
      <c r="L699" s="56">
        <f>+VLOOKUP(C699,'Anexo_GL '!$B$9:$O$1882,8,0)</f>
        <v>6.9081650050527283</v>
      </c>
      <c r="M699" s="54"/>
      <c r="N699" s="56" t="str">
        <f>+VLOOKUP(C699,'Anexo_GL '!$B$9:$O$1882,9,0)</f>
        <v>Si Cumple</v>
      </c>
      <c r="O699" s="54"/>
      <c r="P699" s="54">
        <f>+VLOOKUP(C699,'Anexo_GL '!$B$9:$O$1882,11,0)</f>
        <v>1917.03325</v>
      </c>
      <c r="Q699" s="54">
        <f>+VLOOKUP(C699,'Anexo_GL '!$B$9:$O$1882,12,0)</f>
        <v>1591.0973700000002</v>
      </c>
      <c r="R699" s="54">
        <f>+VLOOKUP(C699,'Anexo_GL '!$B$9:$O$1882,13,0)</f>
        <v>325.93587999999988</v>
      </c>
      <c r="S699" s="54" t="str">
        <f>+VLOOKUP(C699,'Anexo_GL '!$B$9:$O$1882,14,0)</f>
        <v>Si Cumple</v>
      </c>
    </row>
    <row r="700" spans="1:19" x14ac:dyDescent="0.25">
      <c r="A700" s="54" t="s">
        <v>4821</v>
      </c>
      <c r="B700" s="54">
        <v>673</v>
      </c>
      <c r="C700" s="55" t="s">
        <v>1804</v>
      </c>
      <c r="D700" s="55" t="s">
        <v>21</v>
      </c>
      <c r="E700" s="55" t="s">
        <v>1805</v>
      </c>
      <c r="F700" s="54">
        <f>+VLOOKUP(C700,'Anexo_GL '!$B$9:$O$1882,4,0)</f>
        <v>464.58705999999995</v>
      </c>
      <c r="G700" s="54"/>
      <c r="H700" s="54">
        <f>+VLOOKUP(C700,'Anexo_GL '!$B$9:$O$1882,5,0)</f>
        <v>3035.0975400000002</v>
      </c>
      <c r="I700" s="54">
        <f>+VLOOKUP(C700,'Anexo_GL '!$B$9:$O$1882,6,0)</f>
        <v>534.15993999999989</v>
      </c>
      <c r="J700" s="54">
        <f>+VLOOKUP(C700,'Anexo_GL '!$B$9:$O$1882,7,0)</f>
        <v>0</v>
      </c>
      <c r="K700" s="54"/>
      <c r="L700" s="56">
        <f>+VLOOKUP(C700,'Anexo_GL '!$B$9:$O$1882,8,0)</f>
        <v>15.307154181278799</v>
      </c>
      <c r="M700" s="54"/>
      <c r="N700" s="56" t="str">
        <f>+VLOOKUP(C700,'Anexo_GL '!$B$9:$O$1882,9,0)</f>
        <v>Si Cumple</v>
      </c>
      <c r="O700" s="54"/>
      <c r="P700" s="54">
        <f>+VLOOKUP(C700,'Anexo_GL '!$B$9:$O$1882,11,0)</f>
        <v>1610.1823400000001</v>
      </c>
      <c r="Q700" s="54">
        <f>+VLOOKUP(C700,'Anexo_GL '!$B$9:$O$1882,12,0)</f>
        <v>1491.72525</v>
      </c>
      <c r="R700" s="54">
        <f>+VLOOKUP(C700,'Anexo_GL '!$B$9:$O$1882,13,0)</f>
        <v>118.45709000000008</v>
      </c>
      <c r="S700" s="54" t="str">
        <f>+VLOOKUP(C700,'Anexo_GL '!$B$9:$O$1882,14,0)</f>
        <v>Si Cumple</v>
      </c>
    </row>
    <row r="701" spans="1:19" x14ac:dyDescent="0.25">
      <c r="A701" s="54" t="s">
        <v>4822</v>
      </c>
      <c r="B701" s="54">
        <v>674</v>
      </c>
      <c r="C701" s="55" t="s">
        <v>1806</v>
      </c>
      <c r="D701" s="55" t="s">
        <v>21</v>
      </c>
      <c r="E701" s="55" t="s">
        <v>1807</v>
      </c>
      <c r="F701" s="54">
        <f>+VLOOKUP(C701,'Anexo_GL '!$B$9:$O$1882,4,0)</f>
        <v>1183.47102</v>
      </c>
      <c r="G701" s="54"/>
      <c r="H701" s="54">
        <f>+VLOOKUP(C701,'Anexo_GL '!$B$9:$O$1882,5,0)</f>
        <v>2440.8687500000001</v>
      </c>
      <c r="I701" s="54">
        <f>+VLOOKUP(C701,'Anexo_GL '!$B$9:$O$1882,6,0)</f>
        <v>598.11165000000005</v>
      </c>
      <c r="J701" s="54">
        <f>+VLOOKUP(C701,'Anexo_GL '!$B$9:$O$1882,7,0)</f>
        <v>0</v>
      </c>
      <c r="K701" s="54"/>
      <c r="L701" s="56">
        <f>+VLOOKUP(C701,'Anexo_GL '!$B$9:$O$1882,8,0)</f>
        <v>48.485647579371076</v>
      </c>
      <c r="M701" s="54"/>
      <c r="N701" s="56" t="str">
        <f>+VLOOKUP(C701,'Anexo_GL '!$B$9:$O$1882,9,0)</f>
        <v>Si Cumple</v>
      </c>
      <c r="O701" s="54"/>
      <c r="P701" s="54">
        <f>+VLOOKUP(C701,'Anexo_GL '!$B$9:$O$1882,11,0)</f>
        <v>1647.6461499999998</v>
      </c>
      <c r="Q701" s="54">
        <f>+VLOOKUP(C701,'Anexo_GL '!$B$9:$O$1882,12,0)</f>
        <v>1489.7651600000002</v>
      </c>
      <c r="R701" s="54">
        <f>+VLOOKUP(C701,'Anexo_GL '!$B$9:$O$1882,13,0)</f>
        <v>157.88098999999977</v>
      </c>
      <c r="S701" s="54" t="str">
        <f>+VLOOKUP(C701,'Anexo_GL '!$B$9:$O$1882,14,0)</f>
        <v>Si Cumple</v>
      </c>
    </row>
    <row r="702" spans="1:19" x14ac:dyDescent="0.25">
      <c r="A702" s="54" t="s">
        <v>4823</v>
      </c>
      <c r="B702" s="54">
        <v>675</v>
      </c>
      <c r="C702" s="55" t="s">
        <v>1808</v>
      </c>
      <c r="D702" s="55" t="s">
        <v>21</v>
      </c>
      <c r="E702" s="55" t="s">
        <v>1809</v>
      </c>
      <c r="F702" s="54">
        <f>+VLOOKUP(C702,'Anexo_GL '!$B$9:$O$1882,4,0)</f>
        <v>1295.4405900000002</v>
      </c>
      <c r="G702" s="54"/>
      <c r="H702" s="54">
        <f>+VLOOKUP(C702,'Anexo_GL '!$B$9:$O$1882,5,0)</f>
        <v>12345.402152500001</v>
      </c>
      <c r="I702" s="54">
        <f>+VLOOKUP(C702,'Anexo_GL '!$B$9:$O$1882,6,0)</f>
        <v>1104.19192</v>
      </c>
      <c r="J702" s="54">
        <f>+VLOOKUP(C702,'Anexo_GL '!$B$9:$O$1882,7,0)</f>
        <v>0</v>
      </c>
      <c r="K702" s="54"/>
      <c r="L702" s="56">
        <f>+VLOOKUP(C702,'Anexo_GL '!$B$9:$O$1882,8,0)</f>
        <v>10.493304098138816</v>
      </c>
      <c r="M702" s="54"/>
      <c r="N702" s="56" t="str">
        <f>+VLOOKUP(C702,'Anexo_GL '!$B$9:$O$1882,9,0)</f>
        <v>Si Cumple</v>
      </c>
      <c r="O702" s="54"/>
      <c r="P702" s="54">
        <f>+VLOOKUP(C702,'Anexo_GL '!$B$9:$O$1882,11,0)</f>
        <v>7931.7377400000005</v>
      </c>
      <c r="Q702" s="54">
        <f>+VLOOKUP(C702,'Anexo_GL '!$B$9:$O$1882,12,0)</f>
        <v>5564.8853100000006</v>
      </c>
      <c r="R702" s="54">
        <f>+VLOOKUP(C702,'Anexo_GL '!$B$9:$O$1882,13,0)</f>
        <v>2366.8524299999999</v>
      </c>
      <c r="S702" s="54" t="str">
        <f>+VLOOKUP(C702,'Anexo_GL '!$B$9:$O$1882,14,0)</f>
        <v>Si Cumple</v>
      </c>
    </row>
    <row r="703" spans="1:19" x14ac:dyDescent="0.25">
      <c r="A703" s="54" t="s">
        <v>4824</v>
      </c>
      <c r="B703" s="54">
        <v>676</v>
      </c>
      <c r="C703" s="55" t="s">
        <v>1810</v>
      </c>
      <c r="D703" s="55" t="s">
        <v>21</v>
      </c>
      <c r="E703" s="55" t="s">
        <v>1811</v>
      </c>
      <c r="F703" s="54">
        <f>+VLOOKUP(C703,'Anexo_GL '!$B$9:$O$1882,4,0)</f>
        <v>1252.3438200000001</v>
      </c>
      <c r="G703" s="54"/>
      <c r="H703" s="54">
        <f>+VLOOKUP(C703,'Anexo_GL '!$B$9:$O$1882,5,0)</f>
        <v>3169.1885824999999</v>
      </c>
      <c r="I703" s="54">
        <f>+VLOOKUP(C703,'Anexo_GL '!$B$9:$O$1882,6,0)</f>
        <v>440.07826</v>
      </c>
      <c r="J703" s="54">
        <f>+VLOOKUP(C703,'Anexo_GL '!$B$9:$O$1882,7,0)</f>
        <v>0</v>
      </c>
      <c r="K703" s="54"/>
      <c r="L703" s="56">
        <f>+VLOOKUP(C703,'Anexo_GL '!$B$9:$O$1882,8,0)</f>
        <v>39.516229072493196</v>
      </c>
      <c r="M703" s="54"/>
      <c r="N703" s="56" t="str">
        <f>+VLOOKUP(C703,'Anexo_GL '!$B$9:$O$1882,9,0)</f>
        <v>Si Cumple</v>
      </c>
      <c r="O703" s="54"/>
      <c r="P703" s="54">
        <f>+VLOOKUP(C703,'Anexo_GL '!$B$9:$O$1882,11,0)</f>
        <v>2257.8995999999997</v>
      </c>
      <c r="Q703" s="54">
        <f>+VLOOKUP(C703,'Anexo_GL '!$B$9:$O$1882,12,0)</f>
        <v>1773.0603399999998</v>
      </c>
      <c r="R703" s="54">
        <f>+VLOOKUP(C703,'Anexo_GL '!$B$9:$O$1882,13,0)</f>
        <v>484.8392599999998</v>
      </c>
      <c r="S703" s="54" t="str">
        <f>+VLOOKUP(C703,'Anexo_GL '!$B$9:$O$1882,14,0)</f>
        <v>Si Cumple</v>
      </c>
    </row>
    <row r="704" spans="1:19" x14ac:dyDescent="0.25">
      <c r="A704" s="54" t="s">
        <v>4825</v>
      </c>
      <c r="B704" s="54">
        <v>677</v>
      </c>
      <c r="C704" s="55" t="s">
        <v>1812</v>
      </c>
      <c r="D704" s="55" t="s">
        <v>21</v>
      </c>
      <c r="E704" s="55" t="s">
        <v>1813</v>
      </c>
      <c r="F704" s="54">
        <f>+VLOOKUP(C704,'Anexo_GL '!$B$9:$O$1882,4,0)</f>
        <v>156.45414000000002</v>
      </c>
      <c r="G704" s="54"/>
      <c r="H704" s="54">
        <f>+VLOOKUP(C704,'Anexo_GL '!$B$9:$O$1882,5,0)</f>
        <v>1142.8322600000001</v>
      </c>
      <c r="I704" s="54">
        <f>+VLOOKUP(C704,'Anexo_GL '!$B$9:$O$1882,6,0)</f>
        <v>77.743619999999993</v>
      </c>
      <c r="J704" s="54">
        <f>+VLOOKUP(C704,'Anexo_GL '!$B$9:$O$1882,7,0)</f>
        <v>0</v>
      </c>
      <c r="K704" s="54"/>
      <c r="L704" s="56">
        <f>+VLOOKUP(C704,'Anexo_GL '!$B$9:$O$1882,8,0)</f>
        <v>13.690035316293923</v>
      </c>
      <c r="M704" s="54"/>
      <c r="N704" s="56" t="str">
        <f>+VLOOKUP(C704,'Anexo_GL '!$B$9:$O$1882,9,0)</f>
        <v>Si Cumple</v>
      </c>
      <c r="O704" s="54"/>
      <c r="P704" s="54">
        <f>+VLOOKUP(C704,'Anexo_GL '!$B$9:$O$1882,11,0)</f>
        <v>663.19</v>
      </c>
      <c r="Q704" s="54">
        <f>+VLOOKUP(C704,'Anexo_GL '!$B$9:$O$1882,12,0)</f>
        <v>599.18387999999993</v>
      </c>
      <c r="R704" s="54">
        <f>+VLOOKUP(C704,'Anexo_GL '!$B$9:$O$1882,13,0)</f>
        <v>64.006120000000109</v>
      </c>
      <c r="S704" s="54" t="str">
        <f>+VLOOKUP(C704,'Anexo_GL '!$B$9:$O$1882,14,0)</f>
        <v>Si Cumple</v>
      </c>
    </row>
    <row r="705" spans="1:19" x14ac:dyDescent="0.25">
      <c r="A705" s="54" t="s">
        <v>4826</v>
      </c>
      <c r="B705" s="54">
        <v>678</v>
      </c>
      <c r="C705" s="55" t="s">
        <v>1814</v>
      </c>
      <c r="D705" s="55" t="s">
        <v>21</v>
      </c>
      <c r="E705" s="55" t="s">
        <v>1815</v>
      </c>
      <c r="F705" s="54">
        <f>+VLOOKUP(C705,'Anexo_GL '!$B$9:$O$1882,4,0)</f>
        <v>925.39508999999998</v>
      </c>
      <c r="G705" s="54"/>
      <c r="H705" s="54">
        <f>+VLOOKUP(C705,'Anexo_GL '!$B$9:$O$1882,5,0)</f>
        <v>3489.8445675000003</v>
      </c>
      <c r="I705" s="54">
        <f>+VLOOKUP(C705,'Anexo_GL '!$B$9:$O$1882,6,0)</f>
        <v>499.06576000000001</v>
      </c>
      <c r="J705" s="54">
        <f>+VLOOKUP(C705,'Anexo_GL '!$B$9:$O$1882,7,0)</f>
        <v>0</v>
      </c>
      <c r="K705" s="54"/>
      <c r="L705" s="56">
        <f>+VLOOKUP(C705,'Anexo_GL '!$B$9:$O$1882,8,0)</f>
        <v>26.516799590960577</v>
      </c>
      <c r="M705" s="54"/>
      <c r="N705" s="56" t="str">
        <f>+VLOOKUP(C705,'Anexo_GL '!$B$9:$O$1882,9,0)</f>
        <v>Si Cumple</v>
      </c>
      <c r="O705" s="54"/>
      <c r="P705" s="54">
        <f>+VLOOKUP(C705,'Anexo_GL '!$B$9:$O$1882,11,0)</f>
        <v>2678.8703399999999</v>
      </c>
      <c r="Q705" s="54">
        <f>+VLOOKUP(C705,'Anexo_GL '!$B$9:$O$1882,12,0)</f>
        <v>1825.3330000000001</v>
      </c>
      <c r="R705" s="54">
        <f>+VLOOKUP(C705,'Anexo_GL '!$B$9:$O$1882,13,0)</f>
        <v>853.53733999999986</v>
      </c>
      <c r="S705" s="54" t="str">
        <f>+VLOOKUP(C705,'Anexo_GL '!$B$9:$O$1882,14,0)</f>
        <v>Si Cumple</v>
      </c>
    </row>
    <row r="706" spans="1:19" x14ac:dyDescent="0.25">
      <c r="A706" s="54" t="s">
        <v>4827</v>
      </c>
      <c r="B706" s="54">
        <v>679</v>
      </c>
      <c r="C706" s="55" t="s">
        <v>1816</v>
      </c>
      <c r="D706" s="55" t="s">
        <v>21</v>
      </c>
      <c r="E706" s="55" t="s">
        <v>1817</v>
      </c>
      <c r="F706" s="54">
        <f>+VLOOKUP(C706,'Anexo_GL '!$B$9:$O$1882,4,0)</f>
        <v>9952.5138299999981</v>
      </c>
      <c r="G706" s="54"/>
      <c r="H706" s="54">
        <f>+VLOOKUP(C706,'Anexo_GL '!$B$9:$O$1882,5,0)</f>
        <v>16880.771614999998</v>
      </c>
      <c r="I706" s="54">
        <f>+VLOOKUP(C706,'Anexo_GL '!$B$9:$O$1882,6,0)</f>
        <v>1476.2780899999998</v>
      </c>
      <c r="J706" s="54">
        <f>+VLOOKUP(C706,'Anexo_GL '!$B$9:$O$1882,7,0)</f>
        <v>0</v>
      </c>
      <c r="K706" s="54"/>
      <c r="L706" s="56">
        <f>+VLOOKUP(C706,'Anexo_GL '!$B$9:$O$1882,8,0)</f>
        <v>58.95769492643538</v>
      </c>
      <c r="M706" s="54"/>
      <c r="N706" s="56" t="str">
        <f>+VLOOKUP(C706,'Anexo_GL '!$B$9:$O$1882,9,0)</f>
        <v>Si Cumple</v>
      </c>
      <c r="O706" s="54"/>
      <c r="P706" s="54">
        <f>+VLOOKUP(C706,'Anexo_GL '!$B$9:$O$1882,11,0)</f>
        <v>7271.2184100000004</v>
      </c>
      <c r="Q706" s="54">
        <f>+VLOOKUP(C706,'Anexo_GL '!$B$9:$O$1882,12,0)</f>
        <v>6586.9325699999999</v>
      </c>
      <c r="R706" s="54">
        <f>+VLOOKUP(C706,'Anexo_GL '!$B$9:$O$1882,13,0)</f>
        <v>684.28583999999989</v>
      </c>
      <c r="S706" s="54" t="str">
        <f>+VLOOKUP(C706,'Anexo_GL '!$B$9:$O$1882,14,0)</f>
        <v>Si Cumple</v>
      </c>
    </row>
    <row r="707" spans="1:19" x14ac:dyDescent="0.25">
      <c r="A707" s="54" t="s">
        <v>4828</v>
      </c>
      <c r="B707" s="54">
        <v>680</v>
      </c>
      <c r="C707" s="55" t="s">
        <v>1818</v>
      </c>
      <c r="D707" s="55" t="s">
        <v>21</v>
      </c>
      <c r="E707" s="55" t="s">
        <v>1819</v>
      </c>
      <c r="F707" s="54">
        <f>+VLOOKUP(C707,'Anexo_GL '!$B$9:$O$1882,4,0)</f>
        <v>240.96772000000001</v>
      </c>
      <c r="G707" s="54"/>
      <c r="H707" s="54">
        <f>+VLOOKUP(C707,'Anexo_GL '!$B$9:$O$1882,5,0)</f>
        <v>1287.1392424999997</v>
      </c>
      <c r="I707" s="54">
        <f>+VLOOKUP(C707,'Anexo_GL '!$B$9:$O$1882,6,0)</f>
        <v>251.22447000000003</v>
      </c>
      <c r="J707" s="54">
        <f>+VLOOKUP(C707,'Anexo_GL '!$B$9:$O$1882,7,0)</f>
        <v>0</v>
      </c>
      <c r="K707" s="54"/>
      <c r="L707" s="56">
        <f>+VLOOKUP(C707,'Anexo_GL '!$B$9:$O$1882,8,0)</f>
        <v>18.721185093538942</v>
      </c>
      <c r="M707" s="54"/>
      <c r="N707" s="56" t="str">
        <f>+VLOOKUP(C707,'Anexo_GL '!$B$9:$O$1882,9,0)</f>
        <v>Si Cumple</v>
      </c>
      <c r="O707" s="54"/>
      <c r="P707" s="54">
        <f>+VLOOKUP(C707,'Anexo_GL '!$B$9:$O$1882,11,0)</f>
        <v>846.81444999999997</v>
      </c>
      <c r="Q707" s="54">
        <f>+VLOOKUP(C707,'Anexo_GL '!$B$9:$O$1882,12,0)</f>
        <v>635.98197000000005</v>
      </c>
      <c r="R707" s="54">
        <f>+VLOOKUP(C707,'Anexo_GL '!$B$9:$O$1882,13,0)</f>
        <v>210.83247999999986</v>
      </c>
      <c r="S707" s="54" t="str">
        <f>+VLOOKUP(C707,'Anexo_GL '!$B$9:$O$1882,14,0)</f>
        <v>Si Cumple</v>
      </c>
    </row>
    <row r="708" spans="1:19" x14ac:dyDescent="0.25">
      <c r="A708" s="54" t="s">
        <v>4829</v>
      </c>
      <c r="B708" s="54">
        <v>681</v>
      </c>
      <c r="C708" s="55" t="s">
        <v>1820</v>
      </c>
      <c r="D708" s="55" t="s">
        <v>21</v>
      </c>
      <c r="E708" s="55" t="s">
        <v>1821</v>
      </c>
      <c r="F708" s="54">
        <f>+VLOOKUP(C708,'Anexo_GL '!$B$9:$O$1882,4,0)</f>
        <v>1506.46137</v>
      </c>
      <c r="G708" s="54"/>
      <c r="H708" s="54">
        <f>+VLOOKUP(C708,'Anexo_GL '!$B$9:$O$1882,5,0)</f>
        <v>7222.0390324999998</v>
      </c>
      <c r="I708" s="54">
        <f>+VLOOKUP(C708,'Anexo_GL '!$B$9:$O$1882,6,0)</f>
        <v>2857.8887199999999</v>
      </c>
      <c r="J708" s="54">
        <f>+VLOOKUP(C708,'Anexo_GL '!$B$9:$O$1882,7,0)</f>
        <v>0</v>
      </c>
      <c r="K708" s="54"/>
      <c r="L708" s="56">
        <f>+VLOOKUP(C708,'Anexo_GL '!$B$9:$O$1882,8,0)</f>
        <v>20.859224980933387</v>
      </c>
      <c r="M708" s="54"/>
      <c r="N708" s="56" t="str">
        <f>+VLOOKUP(C708,'Anexo_GL '!$B$9:$O$1882,9,0)</f>
        <v>Si Cumple</v>
      </c>
      <c r="O708" s="54"/>
      <c r="P708" s="54">
        <f>+VLOOKUP(C708,'Anexo_GL '!$B$9:$O$1882,11,0)</f>
        <v>3602.3715499999998</v>
      </c>
      <c r="Q708" s="54">
        <f>+VLOOKUP(C708,'Anexo_GL '!$B$9:$O$1882,12,0)</f>
        <v>3019.61544</v>
      </c>
      <c r="R708" s="54">
        <f>+VLOOKUP(C708,'Anexo_GL '!$B$9:$O$1882,13,0)</f>
        <v>582.75610999999992</v>
      </c>
      <c r="S708" s="54" t="str">
        <f>+VLOOKUP(C708,'Anexo_GL '!$B$9:$O$1882,14,0)</f>
        <v>Si Cumple</v>
      </c>
    </row>
    <row r="709" spans="1:19" x14ac:dyDescent="0.25">
      <c r="A709" s="54" t="s">
        <v>4830</v>
      </c>
      <c r="B709" s="54">
        <v>682</v>
      </c>
      <c r="C709" s="55" t="s">
        <v>1822</v>
      </c>
      <c r="D709" s="55" t="s">
        <v>21</v>
      </c>
      <c r="E709" s="55" t="s">
        <v>1823</v>
      </c>
      <c r="F709" s="54">
        <f>+VLOOKUP(C709,'Anexo_GL '!$B$9:$O$1882,4,0)</f>
        <v>401.28591999999998</v>
      </c>
      <c r="G709" s="54"/>
      <c r="H709" s="54">
        <f>+VLOOKUP(C709,'Anexo_GL '!$B$9:$O$1882,5,0)</f>
        <v>3055.6262199999996</v>
      </c>
      <c r="I709" s="54">
        <f>+VLOOKUP(C709,'Anexo_GL '!$B$9:$O$1882,6,0)</f>
        <v>710.85248000000001</v>
      </c>
      <c r="J709" s="54">
        <f>+VLOOKUP(C709,'Anexo_GL '!$B$9:$O$1882,7,0)</f>
        <v>0</v>
      </c>
      <c r="K709" s="54"/>
      <c r="L709" s="56">
        <f>+VLOOKUP(C709,'Anexo_GL '!$B$9:$O$1882,8,0)</f>
        <v>13.132690031701589</v>
      </c>
      <c r="M709" s="54"/>
      <c r="N709" s="56" t="str">
        <f>+VLOOKUP(C709,'Anexo_GL '!$B$9:$O$1882,9,0)</f>
        <v>Si Cumple</v>
      </c>
      <c r="O709" s="54"/>
      <c r="P709" s="54">
        <f>+VLOOKUP(C709,'Anexo_GL '!$B$9:$O$1882,11,0)</f>
        <v>1758.2220699999998</v>
      </c>
      <c r="Q709" s="54">
        <f>+VLOOKUP(C709,'Anexo_GL '!$B$9:$O$1882,12,0)</f>
        <v>1615.0475900000001</v>
      </c>
      <c r="R709" s="54">
        <f>+VLOOKUP(C709,'Anexo_GL '!$B$9:$O$1882,13,0)</f>
        <v>143.17447999999976</v>
      </c>
      <c r="S709" s="54" t="str">
        <f>+VLOOKUP(C709,'Anexo_GL '!$B$9:$O$1882,14,0)</f>
        <v>Si Cumple</v>
      </c>
    </row>
    <row r="710" spans="1:19" x14ac:dyDescent="0.25">
      <c r="A710" s="54" t="s">
        <v>4831</v>
      </c>
      <c r="B710" s="54">
        <v>683</v>
      </c>
      <c r="C710" s="55" t="s">
        <v>1824</v>
      </c>
      <c r="D710" s="55" t="s">
        <v>21</v>
      </c>
      <c r="E710" s="55" t="s">
        <v>1825</v>
      </c>
      <c r="F710" s="54">
        <f>+VLOOKUP(C710,'Anexo_GL '!$B$9:$O$1882,4,0)</f>
        <v>94.761199999999988</v>
      </c>
      <c r="G710" s="54"/>
      <c r="H710" s="54">
        <f>+VLOOKUP(C710,'Anexo_GL '!$B$9:$O$1882,5,0)</f>
        <v>2097.4397000000004</v>
      </c>
      <c r="I710" s="54">
        <f>+VLOOKUP(C710,'Anexo_GL '!$B$9:$O$1882,6,0)</f>
        <v>442.14003000000002</v>
      </c>
      <c r="J710" s="54">
        <f>+VLOOKUP(C710,'Anexo_GL '!$B$9:$O$1882,7,0)</f>
        <v>0</v>
      </c>
      <c r="K710" s="54"/>
      <c r="L710" s="56">
        <f>+VLOOKUP(C710,'Anexo_GL '!$B$9:$O$1882,8,0)</f>
        <v>4.5179463323784699</v>
      </c>
      <c r="M710" s="54"/>
      <c r="N710" s="56" t="str">
        <f>+VLOOKUP(C710,'Anexo_GL '!$B$9:$O$1882,9,0)</f>
        <v>Si Cumple</v>
      </c>
      <c r="O710" s="54"/>
      <c r="P710" s="54">
        <f>+VLOOKUP(C710,'Anexo_GL '!$B$9:$O$1882,11,0)</f>
        <v>1524.1504299999999</v>
      </c>
      <c r="Q710" s="54">
        <f>+VLOOKUP(C710,'Anexo_GL '!$B$9:$O$1882,12,0)</f>
        <v>1391.9629399999999</v>
      </c>
      <c r="R710" s="54">
        <f>+VLOOKUP(C710,'Anexo_GL '!$B$9:$O$1882,13,0)</f>
        <v>132.18749</v>
      </c>
      <c r="S710" s="54" t="str">
        <f>+VLOOKUP(C710,'Anexo_GL '!$B$9:$O$1882,14,0)</f>
        <v>Si Cumple</v>
      </c>
    </row>
    <row r="711" spans="1:19" x14ac:dyDescent="0.25">
      <c r="A711" s="54" t="s">
        <v>4832</v>
      </c>
      <c r="B711" s="54">
        <v>684</v>
      </c>
      <c r="C711" s="55" t="s">
        <v>1826</v>
      </c>
      <c r="D711" s="55" t="s">
        <v>21</v>
      </c>
      <c r="E711" s="55" t="s">
        <v>1827</v>
      </c>
      <c r="F711" s="54">
        <f>+VLOOKUP(C711,'Anexo_GL '!$B$9:$O$1882,4,0)</f>
        <v>489.72442000000007</v>
      </c>
      <c r="G711" s="54"/>
      <c r="H711" s="54">
        <f>+VLOOKUP(C711,'Anexo_GL '!$B$9:$O$1882,5,0)</f>
        <v>2170.1057675000002</v>
      </c>
      <c r="I711" s="54">
        <f>+VLOOKUP(C711,'Anexo_GL '!$B$9:$O$1882,6,0)</f>
        <v>512.57497999999998</v>
      </c>
      <c r="J711" s="54">
        <f>+VLOOKUP(C711,'Anexo_GL '!$B$9:$O$1882,7,0)</f>
        <v>0</v>
      </c>
      <c r="K711" s="54"/>
      <c r="L711" s="56">
        <f>+VLOOKUP(C711,'Anexo_GL '!$B$9:$O$1882,8,0)</f>
        <v>22.566845696381481</v>
      </c>
      <c r="M711" s="54"/>
      <c r="N711" s="56" t="str">
        <f>+VLOOKUP(C711,'Anexo_GL '!$B$9:$O$1882,9,0)</f>
        <v>Si Cumple</v>
      </c>
      <c r="O711" s="54"/>
      <c r="P711" s="54">
        <f>+VLOOKUP(C711,'Anexo_GL '!$B$9:$O$1882,11,0)</f>
        <v>1399.7439999999999</v>
      </c>
      <c r="Q711" s="54">
        <f>+VLOOKUP(C711,'Anexo_GL '!$B$9:$O$1882,12,0)</f>
        <v>1280.1414199999999</v>
      </c>
      <c r="R711" s="54">
        <f>+VLOOKUP(C711,'Anexo_GL '!$B$9:$O$1882,13,0)</f>
        <v>119.60258000000007</v>
      </c>
      <c r="S711" s="54" t="str">
        <f>+VLOOKUP(C711,'Anexo_GL '!$B$9:$O$1882,14,0)</f>
        <v>Si Cumple</v>
      </c>
    </row>
    <row r="712" spans="1:19" x14ac:dyDescent="0.25">
      <c r="A712" s="54" t="s">
        <v>4833</v>
      </c>
      <c r="B712" s="54">
        <v>685</v>
      </c>
      <c r="C712" s="55" t="s">
        <v>1828</v>
      </c>
      <c r="D712" s="55" t="s">
        <v>21</v>
      </c>
      <c r="E712" s="55" t="s">
        <v>1829</v>
      </c>
      <c r="F712" s="54">
        <f>+VLOOKUP(C712,'Anexo_GL '!$B$9:$O$1882,4,0)</f>
        <v>1117.3140000000001</v>
      </c>
      <c r="G712" s="54"/>
      <c r="H712" s="54">
        <f>+VLOOKUP(C712,'Anexo_GL '!$B$9:$O$1882,5,0)</f>
        <v>3603.1038924999993</v>
      </c>
      <c r="I712" s="54">
        <f>+VLOOKUP(C712,'Anexo_GL '!$B$9:$O$1882,6,0)</f>
        <v>1004.7146799999999</v>
      </c>
      <c r="J712" s="54">
        <f>+VLOOKUP(C712,'Anexo_GL '!$B$9:$O$1882,7,0)</f>
        <v>0</v>
      </c>
      <c r="K712" s="54"/>
      <c r="L712" s="56">
        <f>+VLOOKUP(C712,'Anexo_GL '!$B$9:$O$1882,8,0)</f>
        <v>31.009763618688112</v>
      </c>
      <c r="M712" s="54"/>
      <c r="N712" s="56" t="str">
        <f>+VLOOKUP(C712,'Anexo_GL '!$B$9:$O$1882,9,0)</f>
        <v>Si Cumple</v>
      </c>
      <c r="O712" s="54"/>
      <c r="P712" s="54">
        <f>+VLOOKUP(C712,'Anexo_GL '!$B$9:$O$1882,11,0)</f>
        <v>2510.1252500000001</v>
      </c>
      <c r="Q712" s="54">
        <f>+VLOOKUP(C712,'Anexo_GL '!$B$9:$O$1882,12,0)</f>
        <v>2140.5503100000001</v>
      </c>
      <c r="R712" s="54">
        <f>+VLOOKUP(C712,'Anexo_GL '!$B$9:$O$1882,13,0)</f>
        <v>369.57493999999997</v>
      </c>
      <c r="S712" s="54" t="str">
        <f>+VLOOKUP(C712,'Anexo_GL '!$B$9:$O$1882,14,0)</f>
        <v>Si Cumple</v>
      </c>
    </row>
    <row r="713" spans="1:19" x14ac:dyDescent="0.25">
      <c r="A713" s="54" t="s">
        <v>4834</v>
      </c>
      <c r="B713" s="54">
        <v>686</v>
      </c>
      <c r="C713" s="55" t="s">
        <v>1830</v>
      </c>
      <c r="D713" s="55" t="s">
        <v>21</v>
      </c>
      <c r="E713" s="55" t="s">
        <v>1831</v>
      </c>
      <c r="F713" s="54">
        <f>+VLOOKUP(C713,'Anexo_GL '!$B$9:$O$1882,4,0)</f>
        <v>1110.2684999999999</v>
      </c>
      <c r="G713" s="54"/>
      <c r="H713" s="54">
        <f>+VLOOKUP(C713,'Anexo_GL '!$B$9:$O$1882,5,0)</f>
        <v>1266.7840175000001</v>
      </c>
      <c r="I713" s="54">
        <f>+VLOOKUP(C713,'Anexo_GL '!$B$9:$O$1882,6,0)</f>
        <v>215.71374</v>
      </c>
      <c r="J713" s="54">
        <f>+VLOOKUP(C713,'Anexo_GL '!$B$9:$O$1882,7,0)</f>
        <v>0</v>
      </c>
      <c r="K713" s="54"/>
      <c r="L713" s="56">
        <f>+VLOOKUP(C713,'Anexo_GL '!$B$9:$O$1882,8,0)</f>
        <v>87.64465644199683</v>
      </c>
      <c r="M713" s="54"/>
      <c r="N713" s="56" t="str">
        <f>+VLOOKUP(C713,'Anexo_GL '!$B$9:$O$1882,9,0)</f>
        <v>Si Cumple</v>
      </c>
      <c r="O713" s="54"/>
      <c r="P713" s="54">
        <f>+VLOOKUP(C713,'Anexo_GL '!$B$9:$O$1882,11,0)</f>
        <v>607.62175999999999</v>
      </c>
      <c r="Q713" s="54">
        <f>+VLOOKUP(C713,'Anexo_GL '!$B$9:$O$1882,12,0)</f>
        <v>609.5643</v>
      </c>
      <c r="R713" s="54">
        <f>+VLOOKUP(C713,'Anexo_GL '!$B$9:$O$1882,13,0)</f>
        <v>-1.9425400000000372</v>
      </c>
      <c r="S713" s="54" t="str">
        <f>+VLOOKUP(C713,'Anexo_GL '!$B$9:$O$1882,14,0)</f>
        <v>No Cumple</v>
      </c>
    </row>
    <row r="714" spans="1:19" x14ac:dyDescent="0.25">
      <c r="A714" s="54" t="s">
        <v>4835</v>
      </c>
      <c r="B714" s="54">
        <v>687</v>
      </c>
      <c r="C714" s="55" t="s">
        <v>1832</v>
      </c>
      <c r="D714" s="55" t="s">
        <v>21</v>
      </c>
      <c r="E714" s="55" t="s">
        <v>1833</v>
      </c>
      <c r="F714" s="54">
        <f>+VLOOKUP(C714,'Anexo_GL '!$B$9:$O$1882,4,0)</f>
        <v>55.725739999999995</v>
      </c>
      <c r="G714" s="54"/>
      <c r="H714" s="54">
        <f>+VLOOKUP(C714,'Anexo_GL '!$B$9:$O$1882,5,0)</f>
        <v>1575.2214975000002</v>
      </c>
      <c r="I714" s="54">
        <f>+VLOOKUP(C714,'Anexo_GL '!$B$9:$O$1882,6,0)</f>
        <v>302.92147999999992</v>
      </c>
      <c r="J714" s="54">
        <f>+VLOOKUP(C714,'Anexo_GL '!$B$9:$O$1882,7,0)</f>
        <v>0</v>
      </c>
      <c r="K714" s="54"/>
      <c r="L714" s="56">
        <f>+VLOOKUP(C714,'Anexo_GL '!$B$9:$O$1882,8,0)</f>
        <v>3.537644711454301</v>
      </c>
      <c r="M714" s="54"/>
      <c r="N714" s="56" t="str">
        <f>+VLOOKUP(C714,'Anexo_GL '!$B$9:$O$1882,9,0)</f>
        <v>Si Cumple</v>
      </c>
      <c r="O714" s="54"/>
      <c r="P714" s="54">
        <f>+VLOOKUP(C714,'Anexo_GL '!$B$9:$O$1882,11,0)</f>
        <v>988.63550999999995</v>
      </c>
      <c r="Q714" s="54">
        <f>+VLOOKUP(C714,'Anexo_GL '!$B$9:$O$1882,12,0)</f>
        <v>733.71537999999998</v>
      </c>
      <c r="R714" s="54">
        <f>+VLOOKUP(C714,'Anexo_GL '!$B$9:$O$1882,13,0)</f>
        <v>254.92013</v>
      </c>
      <c r="S714" s="54" t="str">
        <f>+VLOOKUP(C714,'Anexo_GL '!$B$9:$O$1882,14,0)</f>
        <v>Si Cumple</v>
      </c>
    </row>
    <row r="715" spans="1:19" x14ac:dyDescent="0.25">
      <c r="A715" s="54" t="s">
        <v>4836</v>
      </c>
      <c r="B715" s="54">
        <v>688</v>
      </c>
      <c r="C715" s="55" t="s">
        <v>1834</v>
      </c>
      <c r="D715" s="55" t="s">
        <v>21</v>
      </c>
      <c r="E715" s="55" t="s">
        <v>1835</v>
      </c>
      <c r="F715" s="54">
        <f>+VLOOKUP(C715,'Anexo_GL '!$B$9:$O$1882,4,0)</f>
        <v>219.81104000000002</v>
      </c>
      <c r="G715" s="54"/>
      <c r="H715" s="54">
        <f>+VLOOKUP(C715,'Anexo_GL '!$B$9:$O$1882,5,0)</f>
        <v>1351.9040375000004</v>
      </c>
      <c r="I715" s="54">
        <f>+VLOOKUP(C715,'Anexo_GL '!$B$9:$O$1882,6,0)</f>
        <v>467.38608999999997</v>
      </c>
      <c r="J715" s="54">
        <f>+VLOOKUP(C715,'Anexo_GL '!$B$9:$O$1882,7,0)</f>
        <v>0</v>
      </c>
      <c r="K715" s="54"/>
      <c r="L715" s="56">
        <f>+VLOOKUP(C715,'Anexo_GL '!$B$9:$O$1882,8,0)</f>
        <v>16.259367078042324</v>
      </c>
      <c r="M715" s="54"/>
      <c r="N715" s="56" t="str">
        <f>+VLOOKUP(C715,'Anexo_GL '!$B$9:$O$1882,9,0)</f>
        <v>Si Cumple</v>
      </c>
      <c r="O715" s="54"/>
      <c r="P715" s="54">
        <f>+VLOOKUP(C715,'Anexo_GL '!$B$9:$O$1882,11,0)</f>
        <v>669.21947000000011</v>
      </c>
      <c r="Q715" s="54">
        <f>+VLOOKUP(C715,'Anexo_GL '!$B$9:$O$1882,12,0)</f>
        <v>856.71279000000004</v>
      </c>
      <c r="R715" s="54">
        <f>+VLOOKUP(C715,'Anexo_GL '!$B$9:$O$1882,13,0)</f>
        <v>-187.49331999999995</v>
      </c>
      <c r="S715" s="54" t="str">
        <f>+VLOOKUP(C715,'Anexo_GL '!$B$9:$O$1882,14,0)</f>
        <v>No Cumple</v>
      </c>
    </row>
    <row r="716" spans="1:19" x14ac:dyDescent="0.25">
      <c r="A716" s="54" t="s">
        <v>4837</v>
      </c>
      <c r="B716" s="54">
        <v>689</v>
      </c>
      <c r="C716" s="55" t="s">
        <v>1836</v>
      </c>
      <c r="D716" s="55" t="s">
        <v>21</v>
      </c>
      <c r="E716" s="55" t="s">
        <v>1837</v>
      </c>
      <c r="F716" s="54">
        <f>+VLOOKUP(C716,'Anexo_GL '!$B$9:$O$1882,4,0)</f>
        <v>234.35663</v>
      </c>
      <c r="G716" s="54"/>
      <c r="H716" s="54">
        <f>+VLOOKUP(C716,'Anexo_GL '!$B$9:$O$1882,5,0)</f>
        <v>2218.9155175000005</v>
      </c>
      <c r="I716" s="54">
        <f>+VLOOKUP(C716,'Anexo_GL '!$B$9:$O$1882,6,0)</f>
        <v>430.74816000000004</v>
      </c>
      <c r="J716" s="54">
        <f>+VLOOKUP(C716,'Anexo_GL '!$B$9:$O$1882,7,0)</f>
        <v>0</v>
      </c>
      <c r="K716" s="54"/>
      <c r="L716" s="56">
        <f>+VLOOKUP(C716,'Anexo_GL '!$B$9:$O$1882,8,0)</f>
        <v>10.561764436351504</v>
      </c>
      <c r="M716" s="54"/>
      <c r="N716" s="56" t="str">
        <f>+VLOOKUP(C716,'Anexo_GL '!$B$9:$O$1882,9,0)</f>
        <v>Si Cumple</v>
      </c>
      <c r="O716" s="54"/>
      <c r="P716" s="54">
        <f>+VLOOKUP(C716,'Anexo_GL '!$B$9:$O$1882,11,0)</f>
        <v>1186.3704</v>
      </c>
      <c r="Q716" s="54">
        <f>+VLOOKUP(C716,'Anexo_GL '!$B$9:$O$1882,12,0)</f>
        <v>1261.0161300000002</v>
      </c>
      <c r="R716" s="54">
        <f>+VLOOKUP(C716,'Anexo_GL '!$B$9:$O$1882,13,0)</f>
        <v>-74.645730000000214</v>
      </c>
      <c r="S716" s="54" t="str">
        <f>+VLOOKUP(C716,'Anexo_GL '!$B$9:$O$1882,14,0)</f>
        <v>No Cumple</v>
      </c>
    </row>
    <row r="717" spans="1:19" x14ac:dyDescent="0.25">
      <c r="A717" s="54" t="s">
        <v>4838</v>
      </c>
      <c r="B717" s="54">
        <v>690</v>
      </c>
      <c r="C717" s="55" t="s">
        <v>1838</v>
      </c>
      <c r="D717" s="55" t="s">
        <v>482</v>
      </c>
      <c r="E717" s="55" t="s">
        <v>1839</v>
      </c>
      <c r="F717" s="54">
        <f>+VLOOKUP(C717,'Anexo_GL '!$B$9:$O$1882,4,0)</f>
        <v>575571.92764000001</v>
      </c>
      <c r="G717" s="54"/>
      <c r="H717" s="54">
        <f>+VLOOKUP(C717,'Anexo_GL '!$B$9:$O$1882,5,0)</f>
        <v>373132.58098249999</v>
      </c>
      <c r="I717" s="54">
        <f>+VLOOKUP(C717,'Anexo_GL '!$B$9:$O$1882,6,0)</f>
        <v>196052.76314</v>
      </c>
      <c r="J717" s="54">
        <f>+VLOOKUP(C717,'Anexo_GL '!$B$9:$O$1882,7,0)</f>
        <v>0</v>
      </c>
      <c r="K717" s="54"/>
      <c r="L717" s="56">
        <f>+VLOOKUP(C717,'Anexo_GL '!$B$9:$O$1882,8,0)</f>
        <v>154.25399897389138</v>
      </c>
      <c r="M717" s="54"/>
      <c r="N717" s="56" t="str">
        <f>+VLOOKUP(C717,'Anexo_GL '!$B$9:$O$1882,9,0)</f>
        <v>No Cumple</v>
      </c>
      <c r="O717" s="54"/>
      <c r="P717" s="54">
        <f>+VLOOKUP(C717,'Anexo_GL '!$B$9:$O$1882,11,0)</f>
        <v>313858.29135000001</v>
      </c>
      <c r="Q717" s="54">
        <f>+VLOOKUP(C717,'Anexo_GL '!$B$9:$O$1882,12,0)</f>
        <v>305921.76090000005</v>
      </c>
      <c r="R717" s="54">
        <f>+VLOOKUP(C717,'Anexo_GL '!$B$9:$O$1882,13,0)</f>
        <v>7936.5304499999884</v>
      </c>
      <c r="S717" s="54" t="str">
        <f>+VLOOKUP(C717,'Anexo_GL '!$B$9:$O$1882,14,0)</f>
        <v>Si Cumple</v>
      </c>
    </row>
    <row r="718" spans="1:19" x14ac:dyDescent="0.25">
      <c r="A718" s="54" t="s">
        <v>4839</v>
      </c>
      <c r="B718" s="54">
        <v>691</v>
      </c>
      <c r="C718" s="55" t="s">
        <v>1840</v>
      </c>
      <c r="D718" s="55" t="s">
        <v>482</v>
      </c>
      <c r="E718" s="55" t="s">
        <v>1734</v>
      </c>
      <c r="F718" s="54">
        <f>+VLOOKUP(C718,'Anexo_GL '!$B$9:$O$1882,4,0)</f>
        <v>173918.36903000003</v>
      </c>
      <c r="G718" s="54"/>
      <c r="H718" s="54">
        <f>+VLOOKUP(C718,'Anexo_GL '!$B$9:$O$1882,5,0)</f>
        <v>56051.76639750001</v>
      </c>
      <c r="I718" s="54">
        <f>+VLOOKUP(C718,'Anexo_GL '!$B$9:$O$1882,6,0)</f>
        <v>65747.136459999994</v>
      </c>
      <c r="J718" s="54">
        <f>+VLOOKUP(C718,'Anexo_GL '!$B$9:$O$1882,7,0)</f>
        <v>0</v>
      </c>
      <c r="K718" s="54"/>
      <c r="L718" s="56">
        <f>+VLOOKUP(C718,'Anexo_GL '!$B$9:$O$1882,8,0)</f>
        <v>264.52615033022846</v>
      </c>
      <c r="M718" s="54"/>
      <c r="N718" s="56" t="str">
        <f>+VLOOKUP(C718,'Anexo_GL '!$B$9:$O$1882,9,0)</f>
        <v>No Cumple</v>
      </c>
      <c r="O718" s="54"/>
      <c r="P718" s="54">
        <f>+VLOOKUP(C718,'Anexo_GL '!$B$9:$O$1882,11,0)</f>
        <v>43159.555850000004</v>
      </c>
      <c r="Q718" s="54">
        <f>+VLOOKUP(C718,'Anexo_GL '!$B$9:$O$1882,12,0)</f>
        <v>42605.318599999991</v>
      </c>
      <c r="R718" s="54">
        <f>+VLOOKUP(C718,'Anexo_GL '!$B$9:$O$1882,13,0)</f>
        <v>554.23725000000741</v>
      </c>
      <c r="S718" s="54" t="str">
        <f>+VLOOKUP(C718,'Anexo_GL '!$B$9:$O$1882,14,0)</f>
        <v>Si Cumple</v>
      </c>
    </row>
    <row r="719" spans="1:19" x14ac:dyDescent="0.25">
      <c r="A719" s="54" t="s">
        <v>4840</v>
      </c>
      <c r="B719" s="54">
        <v>692</v>
      </c>
      <c r="C719" s="55" t="s">
        <v>1841</v>
      </c>
      <c r="D719" s="55" t="s">
        <v>482</v>
      </c>
      <c r="E719" s="55" t="s">
        <v>1842</v>
      </c>
      <c r="F719" s="54">
        <f>+VLOOKUP(C719,'Anexo_GL '!$B$9:$O$1882,4,0)</f>
        <v>131911.02883000005</v>
      </c>
      <c r="G719" s="54"/>
      <c r="H719" s="54">
        <f>+VLOOKUP(C719,'Anexo_GL '!$B$9:$O$1882,5,0)</f>
        <v>43571.851839999996</v>
      </c>
      <c r="I719" s="54">
        <f>+VLOOKUP(C719,'Anexo_GL '!$B$9:$O$1882,6,0)</f>
        <v>57473.663339999992</v>
      </c>
      <c r="J719" s="54">
        <f>+VLOOKUP(C719,'Anexo_GL '!$B$9:$O$1882,7,0)</f>
        <v>0</v>
      </c>
      <c r="K719" s="54"/>
      <c r="L719" s="56">
        <f>+VLOOKUP(C719,'Anexo_GL '!$B$9:$O$1882,8,0)</f>
        <v>229.51560969699636</v>
      </c>
      <c r="M719" s="54"/>
      <c r="N719" s="56" t="str">
        <f>+VLOOKUP(C719,'Anexo_GL '!$B$9:$O$1882,9,0)</f>
        <v>No Cumple</v>
      </c>
      <c r="O719" s="54"/>
      <c r="P719" s="54">
        <f>+VLOOKUP(C719,'Anexo_GL '!$B$9:$O$1882,11,0)</f>
        <v>35732.276099999995</v>
      </c>
      <c r="Q719" s="54">
        <f>+VLOOKUP(C719,'Anexo_GL '!$B$9:$O$1882,12,0)</f>
        <v>30915.745439999999</v>
      </c>
      <c r="R719" s="54">
        <f>+VLOOKUP(C719,'Anexo_GL '!$B$9:$O$1882,13,0)</f>
        <v>4816.5306599999967</v>
      </c>
      <c r="S719" s="54" t="str">
        <f>+VLOOKUP(C719,'Anexo_GL '!$B$9:$O$1882,14,0)</f>
        <v>Si Cumple</v>
      </c>
    </row>
    <row r="720" spans="1:19" x14ac:dyDescent="0.25">
      <c r="A720" s="54" t="s">
        <v>4841</v>
      </c>
      <c r="B720" s="54">
        <v>693</v>
      </c>
      <c r="C720" s="55" t="s">
        <v>1843</v>
      </c>
      <c r="D720" s="55" t="s">
        <v>482</v>
      </c>
      <c r="E720" s="55" t="s">
        <v>1844</v>
      </c>
      <c r="F720" s="54">
        <f>+VLOOKUP(C720,'Anexo_GL '!$B$9:$O$1882,4,0)</f>
        <v>36281.254629999996</v>
      </c>
      <c r="G720" s="54"/>
      <c r="H720" s="54">
        <f>+VLOOKUP(C720,'Anexo_GL '!$B$9:$O$1882,5,0)</f>
        <v>41892.757737500004</v>
      </c>
      <c r="I720" s="54">
        <f>+VLOOKUP(C720,'Anexo_GL '!$B$9:$O$1882,6,0)</f>
        <v>61019.42267</v>
      </c>
      <c r="J720" s="54">
        <f>+VLOOKUP(C720,'Anexo_GL '!$B$9:$O$1882,7,0)</f>
        <v>0</v>
      </c>
      <c r="K720" s="54"/>
      <c r="L720" s="56">
        <f>+VLOOKUP(C720,'Anexo_GL '!$B$9:$O$1882,8,0)</f>
        <v>59.458534745917149</v>
      </c>
      <c r="M720" s="54"/>
      <c r="N720" s="56" t="str">
        <f>+VLOOKUP(C720,'Anexo_GL '!$B$9:$O$1882,9,0)</f>
        <v>Si Cumple</v>
      </c>
      <c r="O720" s="54"/>
      <c r="P720" s="54">
        <f>+VLOOKUP(C720,'Anexo_GL '!$B$9:$O$1882,11,0)</f>
        <v>32911.299719999995</v>
      </c>
      <c r="Q720" s="54">
        <f>+VLOOKUP(C720,'Anexo_GL '!$B$9:$O$1882,12,0)</f>
        <v>31483.614090000003</v>
      </c>
      <c r="R720" s="54">
        <f>+VLOOKUP(C720,'Anexo_GL '!$B$9:$O$1882,13,0)</f>
        <v>1427.6856299999952</v>
      </c>
      <c r="S720" s="54" t="str">
        <f>+VLOOKUP(C720,'Anexo_GL '!$B$9:$O$1882,14,0)</f>
        <v>Si Cumple</v>
      </c>
    </row>
    <row r="721" spans="1:19" x14ac:dyDescent="0.25">
      <c r="A721" s="54" t="s">
        <v>4842</v>
      </c>
      <c r="B721" s="54">
        <v>694</v>
      </c>
      <c r="C721" s="55" t="s">
        <v>1845</v>
      </c>
      <c r="D721" s="55" t="s">
        <v>482</v>
      </c>
      <c r="E721" s="55" t="s">
        <v>1846</v>
      </c>
      <c r="F721" s="54">
        <f>+VLOOKUP(C721,'Anexo_GL '!$B$9:$O$1882,4,0)</f>
        <v>5732.0548899999994</v>
      </c>
      <c r="G721" s="54"/>
      <c r="H721" s="54">
        <f>+VLOOKUP(C721,'Anexo_GL '!$B$9:$O$1882,5,0)</f>
        <v>31070.063905000003</v>
      </c>
      <c r="I721" s="54">
        <f>+VLOOKUP(C721,'Anexo_GL '!$B$9:$O$1882,6,0)</f>
        <v>54070.853319999995</v>
      </c>
      <c r="J721" s="54">
        <f>+VLOOKUP(C721,'Anexo_GL '!$B$9:$O$1882,7,0)</f>
        <v>0</v>
      </c>
      <c r="K721" s="54"/>
      <c r="L721" s="56">
        <f>+VLOOKUP(C721,'Anexo_GL '!$B$9:$O$1882,8,0)</f>
        <v>10.601006897517925</v>
      </c>
      <c r="M721" s="54"/>
      <c r="N721" s="56" t="str">
        <f>+VLOOKUP(C721,'Anexo_GL '!$B$9:$O$1882,9,0)</f>
        <v>Si Cumple</v>
      </c>
      <c r="O721" s="54"/>
      <c r="P721" s="54">
        <f>+VLOOKUP(C721,'Anexo_GL '!$B$9:$O$1882,11,0)</f>
        <v>23169.915689999998</v>
      </c>
      <c r="Q721" s="54">
        <f>+VLOOKUP(C721,'Anexo_GL '!$B$9:$O$1882,12,0)</f>
        <v>21586.503049999999</v>
      </c>
      <c r="R721" s="54">
        <f>+VLOOKUP(C721,'Anexo_GL '!$B$9:$O$1882,13,0)</f>
        <v>1583.4126399999968</v>
      </c>
      <c r="S721" s="54" t="str">
        <f>+VLOOKUP(C721,'Anexo_GL '!$B$9:$O$1882,14,0)</f>
        <v>Si Cumple</v>
      </c>
    </row>
    <row r="722" spans="1:19" x14ac:dyDescent="0.25">
      <c r="A722" s="54" t="s">
        <v>4843</v>
      </c>
      <c r="B722" s="54">
        <v>695</v>
      </c>
      <c r="C722" s="55" t="s">
        <v>1847</v>
      </c>
      <c r="D722" s="55" t="s">
        <v>482</v>
      </c>
      <c r="E722" s="55" t="s">
        <v>1848</v>
      </c>
      <c r="F722" s="54">
        <f>+VLOOKUP(C722,'Anexo_GL '!$B$9:$O$1882,4,0)</f>
        <v>69452.492969999992</v>
      </c>
      <c r="G722" s="54"/>
      <c r="H722" s="54">
        <f>+VLOOKUP(C722,'Anexo_GL '!$B$9:$O$1882,5,0)</f>
        <v>181270.45367500003</v>
      </c>
      <c r="I722" s="54">
        <f>+VLOOKUP(C722,'Anexo_GL '!$B$9:$O$1882,6,0)</f>
        <v>176579.09086</v>
      </c>
      <c r="J722" s="54">
        <f>+VLOOKUP(C722,'Anexo_GL '!$B$9:$O$1882,7,0)</f>
        <v>0</v>
      </c>
      <c r="K722" s="54"/>
      <c r="L722" s="56">
        <f>+VLOOKUP(C722,'Anexo_GL '!$B$9:$O$1882,8,0)</f>
        <v>38.314293124968643</v>
      </c>
      <c r="M722" s="54"/>
      <c r="N722" s="56" t="str">
        <f>+VLOOKUP(C722,'Anexo_GL '!$B$9:$O$1882,9,0)</f>
        <v>Si Cumple</v>
      </c>
      <c r="O722" s="54"/>
      <c r="P722" s="54">
        <f>+VLOOKUP(C722,'Anexo_GL '!$B$9:$O$1882,11,0)</f>
        <v>137692.93700000001</v>
      </c>
      <c r="Q722" s="54">
        <f>+VLOOKUP(C722,'Anexo_GL '!$B$9:$O$1882,12,0)</f>
        <v>110182.45081000001</v>
      </c>
      <c r="R722" s="54">
        <f>+VLOOKUP(C722,'Anexo_GL '!$B$9:$O$1882,13,0)</f>
        <v>27510.486189999996</v>
      </c>
      <c r="S722" s="54" t="str">
        <f>+VLOOKUP(C722,'Anexo_GL '!$B$9:$O$1882,14,0)</f>
        <v>Si Cumple</v>
      </c>
    </row>
    <row r="723" spans="1:19" x14ac:dyDescent="0.25">
      <c r="A723" s="54" t="s">
        <v>5998</v>
      </c>
      <c r="B723" s="54">
        <v>696</v>
      </c>
      <c r="C723" s="57" t="s">
        <v>4065</v>
      </c>
      <c r="D723" s="57" t="s">
        <v>482</v>
      </c>
      <c r="E723" s="57" t="s">
        <v>4066</v>
      </c>
      <c r="F723" s="54">
        <f>+VLOOKUP(C723,'Anexo_GL '!$B$9:$O$1882,4,0)</f>
        <v>10995.470940000001</v>
      </c>
      <c r="G723" s="54"/>
      <c r="H723" s="54">
        <f>+VLOOKUP(C723,'Anexo_GL '!$B$9:$O$1882,5,0)</f>
        <v>37572.45620249999</v>
      </c>
      <c r="I723" s="54">
        <f>+VLOOKUP(C723,'Anexo_GL '!$B$9:$O$1882,6,0)</f>
        <v>60039.100130000013</v>
      </c>
      <c r="J723" s="54">
        <f>+VLOOKUP(C723,'Anexo_GL '!$B$9:$O$1882,7,0)</f>
        <v>0</v>
      </c>
      <c r="K723" s="54"/>
      <c r="L723" s="56">
        <f>+VLOOKUP(C723,'Anexo_GL '!$B$9:$O$1882,8,0)</f>
        <v>18.313850334518662</v>
      </c>
      <c r="M723" s="54"/>
      <c r="N723" s="56" t="str">
        <f>+VLOOKUP(C723,'Anexo_GL '!$B$9:$O$1882,9,0)</f>
        <v>Si Cumple</v>
      </c>
      <c r="O723" s="54"/>
      <c r="P723" s="54">
        <f>+VLOOKUP(C723,'Anexo_GL '!$B$9:$O$1882,11,0)</f>
        <v>27157.210080000004</v>
      </c>
      <c r="Q723" s="54">
        <f>+VLOOKUP(C723,'Anexo_GL '!$B$9:$O$1882,12,0)</f>
        <v>22337.488509999999</v>
      </c>
      <c r="R723" s="54">
        <f>+VLOOKUP(C723,'Anexo_GL '!$B$9:$O$1882,13,0)</f>
        <v>4819.7215700000079</v>
      </c>
      <c r="S723" s="54" t="str">
        <f>+VLOOKUP(C723,'Anexo_GL '!$B$9:$O$1882,14,0)</f>
        <v>Si Cumple</v>
      </c>
    </row>
    <row r="724" spans="1:19" x14ac:dyDescent="0.25">
      <c r="A724" s="54" t="s">
        <v>4844</v>
      </c>
      <c r="B724" s="54">
        <v>697</v>
      </c>
      <c r="C724" s="55" t="s">
        <v>1849</v>
      </c>
      <c r="D724" s="55" t="s">
        <v>27</v>
      </c>
      <c r="E724" s="55" t="s">
        <v>1850</v>
      </c>
      <c r="F724" s="54">
        <f>+VLOOKUP(C724,'Anexo_GL '!$B$9:$O$1882,4,0)</f>
        <v>45943.580860000002</v>
      </c>
      <c r="G724" s="54"/>
      <c r="H724" s="54">
        <f>+VLOOKUP(C724,'Anexo_GL '!$B$9:$O$1882,5,0)</f>
        <v>168811.56465249998</v>
      </c>
      <c r="I724" s="54">
        <f>+VLOOKUP(C724,'Anexo_GL '!$B$9:$O$1882,6,0)</f>
        <v>106973.74347000002</v>
      </c>
      <c r="J724" s="54">
        <f>+VLOOKUP(C724,'Anexo_GL '!$B$9:$O$1882,7,0)</f>
        <v>0</v>
      </c>
      <c r="K724" s="54"/>
      <c r="L724" s="56">
        <f>+VLOOKUP(C724,'Anexo_GL '!$B$9:$O$1882,8,0)</f>
        <v>27.215896585388123</v>
      </c>
      <c r="M724" s="54"/>
      <c r="N724" s="56" t="str">
        <f>+VLOOKUP(C724,'Anexo_GL '!$B$9:$O$1882,9,0)</f>
        <v>Si Cumple</v>
      </c>
      <c r="O724" s="54"/>
      <c r="P724" s="54">
        <f>+VLOOKUP(C724,'Anexo_GL '!$B$9:$O$1882,11,0)</f>
        <v>152705.75875000001</v>
      </c>
      <c r="Q724" s="54">
        <f>+VLOOKUP(C724,'Anexo_GL '!$B$9:$O$1882,12,0)</f>
        <v>68770.067970000004</v>
      </c>
      <c r="R724" s="54">
        <f>+VLOOKUP(C724,'Anexo_GL '!$B$9:$O$1882,13,0)</f>
        <v>83935.690780000004</v>
      </c>
      <c r="S724" s="54" t="str">
        <f>+VLOOKUP(C724,'Anexo_GL '!$B$9:$O$1882,14,0)</f>
        <v>Si Cumple</v>
      </c>
    </row>
    <row r="725" spans="1:19" x14ac:dyDescent="0.25">
      <c r="A725" s="54" t="s">
        <v>4845</v>
      </c>
      <c r="B725" s="54">
        <v>698</v>
      </c>
      <c r="C725" s="55" t="s">
        <v>1851</v>
      </c>
      <c r="D725" s="55" t="s">
        <v>27</v>
      </c>
      <c r="E725" s="55" t="s">
        <v>1852</v>
      </c>
      <c r="F725" s="54">
        <f>+VLOOKUP(C725,'Anexo_GL '!$B$9:$O$1882,4,0)</f>
        <v>426.30887000000001</v>
      </c>
      <c r="G725" s="54"/>
      <c r="H725" s="54">
        <f>+VLOOKUP(C725,'Anexo_GL '!$B$9:$O$1882,5,0)</f>
        <v>5411.3843275000008</v>
      </c>
      <c r="I725" s="54">
        <f>+VLOOKUP(C725,'Anexo_GL '!$B$9:$O$1882,6,0)</f>
        <v>6813.3384700000006</v>
      </c>
      <c r="J725" s="54">
        <f>+VLOOKUP(C725,'Anexo_GL '!$B$9:$O$1882,7,0)</f>
        <v>0</v>
      </c>
      <c r="K725" s="54"/>
      <c r="L725" s="56">
        <f>+VLOOKUP(C725,'Anexo_GL '!$B$9:$O$1882,8,0)</f>
        <v>6.2569747837582472</v>
      </c>
      <c r="M725" s="54"/>
      <c r="N725" s="56" t="str">
        <f>+VLOOKUP(C725,'Anexo_GL '!$B$9:$O$1882,9,0)</f>
        <v>Si Cumple</v>
      </c>
      <c r="O725" s="54"/>
      <c r="P725" s="54">
        <f>+VLOOKUP(C725,'Anexo_GL '!$B$9:$O$1882,11,0)</f>
        <v>3885.6839799999998</v>
      </c>
      <c r="Q725" s="54">
        <f>+VLOOKUP(C725,'Anexo_GL '!$B$9:$O$1882,12,0)</f>
        <v>1737.48829</v>
      </c>
      <c r="R725" s="54">
        <f>+VLOOKUP(C725,'Anexo_GL '!$B$9:$O$1882,13,0)</f>
        <v>2148.19569</v>
      </c>
      <c r="S725" s="54" t="str">
        <f>+VLOOKUP(C725,'Anexo_GL '!$B$9:$O$1882,14,0)</f>
        <v>Si Cumple</v>
      </c>
    </row>
    <row r="726" spans="1:19" x14ac:dyDescent="0.25">
      <c r="A726" s="54" t="s">
        <v>4846</v>
      </c>
      <c r="B726" s="54">
        <v>699</v>
      </c>
      <c r="C726" s="55" t="s">
        <v>1853</v>
      </c>
      <c r="D726" s="55" t="s">
        <v>27</v>
      </c>
      <c r="E726" s="55" t="s">
        <v>1854</v>
      </c>
      <c r="F726" s="54">
        <f>+VLOOKUP(C726,'Anexo_GL '!$B$9:$O$1882,4,0)</f>
        <v>2047.19651</v>
      </c>
      <c r="G726" s="54"/>
      <c r="H726" s="54">
        <f>+VLOOKUP(C726,'Anexo_GL '!$B$9:$O$1882,5,0)</f>
        <v>15494.878180000002</v>
      </c>
      <c r="I726" s="54">
        <f>+VLOOKUP(C726,'Anexo_GL '!$B$9:$O$1882,6,0)</f>
        <v>26717.10787</v>
      </c>
      <c r="J726" s="54">
        <f>+VLOOKUP(C726,'Anexo_GL '!$B$9:$O$1882,7,0)</f>
        <v>0</v>
      </c>
      <c r="K726" s="54"/>
      <c r="L726" s="56">
        <f>+VLOOKUP(C726,'Anexo_GL '!$B$9:$O$1882,8,0)</f>
        <v>7.6624929612937178</v>
      </c>
      <c r="M726" s="54"/>
      <c r="N726" s="56" t="str">
        <f>+VLOOKUP(C726,'Anexo_GL '!$B$9:$O$1882,9,0)</f>
        <v>Si Cumple</v>
      </c>
      <c r="O726" s="54"/>
      <c r="P726" s="54">
        <f>+VLOOKUP(C726,'Anexo_GL '!$B$9:$O$1882,11,0)</f>
        <v>12101.04723</v>
      </c>
      <c r="Q726" s="54">
        <f>+VLOOKUP(C726,'Anexo_GL '!$B$9:$O$1882,12,0)</f>
        <v>2578.7638500000003</v>
      </c>
      <c r="R726" s="54">
        <f>+VLOOKUP(C726,'Anexo_GL '!$B$9:$O$1882,13,0)</f>
        <v>9522.2833800000008</v>
      </c>
      <c r="S726" s="54" t="str">
        <f>+VLOOKUP(C726,'Anexo_GL '!$B$9:$O$1882,14,0)</f>
        <v>Si Cumple</v>
      </c>
    </row>
    <row r="727" spans="1:19" x14ac:dyDescent="0.25">
      <c r="A727" s="54" t="s">
        <v>4847</v>
      </c>
      <c r="B727" s="54">
        <v>700</v>
      </c>
      <c r="C727" s="55" t="s">
        <v>1855</v>
      </c>
      <c r="D727" s="55" t="s">
        <v>27</v>
      </c>
      <c r="E727" s="55" t="s">
        <v>1043</v>
      </c>
      <c r="F727" s="54">
        <f>+VLOOKUP(C727,'Anexo_GL '!$B$9:$O$1882,4,0)</f>
        <v>4693.923499999999</v>
      </c>
      <c r="G727" s="54"/>
      <c r="H727" s="54">
        <f>+VLOOKUP(C727,'Anexo_GL '!$B$9:$O$1882,5,0)</f>
        <v>60530.301874999997</v>
      </c>
      <c r="I727" s="54">
        <f>+VLOOKUP(C727,'Anexo_GL '!$B$9:$O$1882,6,0)</f>
        <v>82789.631569999998</v>
      </c>
      <c r="J727" s="54">
        <f>+VLOOKUP(C727,'Anexo_GL '!$B$9:$O$1882,7,0)</f>
        <v>0</v>
      </c>
      <c r="K727" s="54"/>
      <c r="L727" s="56">
        <f>+VLOOKUP(C727,'Anexo_GL '!$B$9:$O$1882,8,0)</f>
        <v>5.6696997087506178</v>
      </c>
      <c r="M727" s="54"/>
      <c r="N727" s="56" t="str">
        <f>+VLOOKUP(C727,'Anexo_GL '!$B$9:$O$1882,9,0)</f>
        <v>Si Cumple</v>
      </c>
      <c r="O727" s="54"/>
      <c r="P727" s="54">
        <f>+VLOOKUP(C727,'Anexo_GL '!$B$9:$O$1882,11,0)</f>
        <v>47959.083009999988</v>
      </c>
      <c r="Q727" s="54">
        <f>+VLOOKUP(C727,'Anexo_GL '!$B$9:$O$1882,12,0)</f>
        <v>20012.745879999995</v>
      </c>
      <c r="R727" s="54">
        <f>+VLOOKUP(C727,'Anexo_GL '!$B$9:$O$1882,13,0)</f>
        <v>27946.337129999996</v>
      </c>
      <c r="S727" s="54" t="str">
        <f>+VLOOKUP(C727,'Anexo_GL '!$B$9:$O$1882,14,0)</f>
        <v>Si Cumple</v>
      </c>
    </row>
    <row r="728" spans="1:19" x14ac:dyDescent="0.25">
      <c r="A728" s="54" t="s">
        <v>4848</v>
      </c>
      <c r="B728" s="54">
        <v>701</v>
      </c>
      <c r="C728" s="55" t="s">
        <v>1856</v>
      </c>
      <c r="D728" s="55" t="s">
        <v>27</v>
      </c>
      <c r="E728" s="55" t="s">
        <v>1857</v>
      </c>
      <c r="F728" s="54">
        <f>+VLOOKUP(C728,'Anexo_GL '!$B$9:$O$1882,4,0)</f>
        <v>5512.5849800000005</v>
      </c>
      <c r="G728" s="54"/>
      <c r="H728" s="54">
        <f>+VLOOKUP(C728,'Anexo_GL '!$B$9:$O$1882,5,0)</f>
        <v>97201.366430000009</v>
      </c>
      <c r="I728" s="54">
        <f>+VLOOKUP(C728,'Anexo_GL '!$B$9:$O$1882,6,0)</f>
        <v>141098.44151</v>
      </c>
      <c r="J728" s="54">
        <f>+VLOOKUP(C728,'Anexo_GL '!$B$9:$O$1882,7,0)</f>
        <v>0</v>
      </c>
      <c r="K728" s="54"/>
      <c r="L728" s="56">
        <f>+VLOOKUP(C728,'Anexo_GL '!$B$9:$O$1882,8,0)</f>
        <v>3.9069070650289999</v>
      </c>
      <c r="M728" s="54"/>
      <c r="N728" s="56" t="str">
        <f>+VLOOKUP(C728,'Anexo_GL '!$B$9:$O$1882,9,0)</f>
        <v>Si Cumple</v>
      </c>
      <c r="O728" s="54"/>
      <c r="P728" s="54">
        <f>+VLOOKUP(C728,'Anexo_GL '!$B$9:$O$1882,11,0)</f>
        <v>80397.057570000004</v>
      </c>
      <c r="Q728" s="54">
        <f>+VLOOKUP(C728,'Anexo_GL '!$B$9:$O$1882,12,0)</f>
        <v>31145.841470000003</v>
      </c>
      <c r="R728" s="54">
        <f>+VLOOKUP(C728,'Anexo_GL '!$B$9:$O$1882,13,0)</f>
        <v>49251.216100000012</v>
      </c>
      <c r="S728" s="54" t="str">
        <f>+VLOOKUP(C728,'Anexo_GL '!$B$9:$O$1882,14,0)</f>
        <v>Si Cumple</v>
      </c>
    </row>
    <row r="729" spans="1:19" x14ac:dyDescent="0.25">
      <c r="A729" s="54" t="s">
        <v>4849</v>
      </c>
      <c r="B729" s="54">
        <v>702</v>
      </c>
      <c r="C729" s="55" t="s">
        <v>1858</v>
      </c>
      <c r="D729" s="55" t="s">
        <v>27</v>
      </c>
      <c r="E729" s="55" t="s">
        <v>1859</v>
      </c>
      <c r="F729" s="54">
        <f>+VLOOKUP(C729,'Anexo_GL '!$B$9:$O$1882,4,0)</f>
        <v>6225.2452499999999</v>
      </c>
      <c r="G729" s="54"/>
      <c r="H729" s="54">
        <f>+VLOOKUP(C729,'Anexo_GL '!$B$9:$O$1882,5,0)</f>
        <v>79989.047259999992</v>
      </c>
      <c r="I729" s="54">
        <f>+VLOOKUP(C729,'Anexo_GL '!$B$9:$O$1882,6,0)</f>
        <v>118554.21523000002</v>
      </c>
      <c r="J729" s="54">
        <f>+VLOOKUP(C729,'Anexo_GL '!$B$9:$O$1882,7,0)</f>
        <v>0</v>
      </c>
      <c r="K729" s="54"/>
      <c r="L729" s="56">
        <f>+VLOOKUP(C729,'Anexo_GL '!$B$9:$O$1882,8,0)</f>
        <v>5.2509691350263417</v>
      </c>
      <c r="M729" s="54"/>
      <c r="N729" s="56" t="str">
        <f>+VLOOKUP(C729,'Anexo_GL '!$B$9:$O$1882,9,0)</f>
        <v>Si Cumple</v>
      </c>
      <c r="O729" s="54"/>
      <c r="P729" s="54">
        <f>+VLOOKUP(C729,'Anexo_GL '!$B$9:$O$1882,11,0)</f>
        <v>63150.489580000001</v>
      </c>
      <c r="Q729" s="54">
        <f>+VLOOKUP(C729,'Anexo_GL '!$B$9:$O$1882,12,0)</f>
        <v>23228.200530000002</v>
      </c>
      <c r="R729" s="54">
        <f>+VLOOKUP(C729,'Anexo_GL '!$B$9:$O$1882,13,0)</f>
        <v>39922.289049999999</v>
      </c>
      <c r="S729" s="54" t="str">
        <f>+VLOOKUP(C729,'Anexo_GL '!$B$9:$O$1882,14,0)</f>
        <v>Si Cumple</v>
      </c>
    </row>
    <row r="730" spans="1:19" x14ac:dyDescent="0.25">
      <c r="A730" s="54" t="s">
        <v>4850</v>
      </c>
      <c r="B730" s="54">
        <v>703</v>
      </c>
      <c r="C730" s="55" t="s">
        <v>1860</v>
      </c>
      <c r="D730" s="55" t="s">
        <v>27</v>
      </c>
      <c r="E730" s="55" t="s">
        <v>1861</v>
      </c>
      <c r="F730" s="54">
        <f>+VLOOKUP(C730,'Anexo_GL '!$B$9:$O$1882,4,0)</f>
        <v>5460.0104399999991</v>
      </c>
      <c r="G730" s="54"/>
      <c r="H730" s="54">
        <f>+VLOOKUP(C730,'Anexo_GL '!$B$9:$O$1882,5,0)</f>
        <v>11898.49648</v>
      </c>
      <c r="I730" s="54">
        <f>+VLOOKUP(C730,'Anexo_GL '!$B$9:$O$1882,6,0)</f>
        <v>20895.517740000003</v>
      </c>
      <c r="J730" s="54">
        <f>+VLOOKUP(C730,'Anexo_GL '!$B$9:$O$1882,7,0)</f>
        <v>0</v>
      </c>
      <c r="K730" s="54"/>
      <c r="L730" s="56">
        <f>+VLOOKUP(C730,'Anexo_GL '!$B$9:$O$1882,8,0)</f>
        <v>26.130055775301404</v>
      </c>
      <c r="M730" s="54"/>
      <c r="N730" s="56" t="str">
        <f>+VLOOKUP(C730,'Anexo_GL '!$B$9:$O$1882,9,0)</f>
        <v>Si Cumple</v>
      </c>
      <c r="O730" s="54"/>
      <c r="P730" s="54">
        <f>+VLOOKUP(C730,'Anexo_GL '!$B$9:$O$1882,11,0)</f>
        <v>8721.9044000000013</v>
      </c>
      <c r="Q730" s="54">
        <f>+VLOOKUP(C730,'Anexo_GL '!$B$9:$O$1882,12,0)</f>
        <v>1780.5798199999999</v>
      </c>
      <c r="R730" s="54">
        <f>+VLOOKUP(C730,'Anexo_GL '!$B$9:$O$1882,13,0)</f>
        <v>6941.3245800000004</v>
      </c>
      <c r="S730" s="54" t="str">
        <f>+VLOOKUP(C730,'Anexo_GL '!$B$9:$O$1882,14,0)</f>
        <v>Si Cumple</v>
      </c>
    </row>
    <row r="731" spans="1:19" x14ac:dyDescent="0.25">
      <c r="A731" s="54" t="s">
        <v>4851</v>
      </c>
      <c r="B731" s="54">
        <v>704</v>
      </c>
      <c r="C731" s="55" t="s">
        <v>1862</v>
      </c>
      <c r="D731" s="55" t="s">
        <v>27</v>
      </c>
      <c r="E731" s="55" t="s">
        <v>1863</v>
      </c>
      <c r="F731" s="54">
        <f>+VLOOKUP(C731,'Anexo_GL '!$B$9:$O$1882,4,0)</f>
        <v>5720.1193499999999</v>
      </c>
      <c r="G731" s="54"/>
      <c r="H731" s="54">
        <f>+VLOOKUP(C731,'Anexo_GL '!$B$9:$O$1882,5,0)</f>
        <v>42374.847249999999</v>
      </c>
      <c r="I731" s="54">
        <f>+VLOOKUP(C731,'Anexo_GL '!$B$9:$O$1882,6,0)</f>
        <v>24785.176829999997</v>
      </c>
      <c r="J731" s="54">
        <f>+VLOOKUP(C731,'Anexo_GL '!$B$9:$O$1882,7,0)</f>
        <v>0</v>
      </c>
      <c r="K731" s="54"/>
      <c r="L731" s="56">
        <f>+VLOOKUP(C731,'Anexo_GL '!$B$9:$O$1882,8,0)</f>
        <v>13.498855385254515</v>
      </c>
      <c r="M731" s="54"/>
      <c r="N731" s="56" t="str">
        <f>+VLOOKUP(C731,'Anexo_GL '!$B$9:$O$1882,9,0)</f>
        <v>Si Cumple</v>
      </c>
      <c r="O731" s="54"/>
      <c r="P731" s="54">
        <f>+VLOOKUP(C731,'Anexo_GL '!$B$9:$O$1882,11,0)</f>
        <v>33374.213999999993</v>
      </c>
      <c r="Q731" s="54">
        <f>+VLOOKUP(C731,'Anexo_GL '!$B$9:$O$1882,12,0)</f>
        <v>22158.289930000003</v>
      </c>
      <c r="R731" s="54">
        <f>+VLOOKUP(C731,'Anexo_GL '!$B$9:$O$1882,13,0)</f>
        <v>11215.924069999994</v>
      </c>
      <c r="S731" s="54" t="str">
        <f>+VLOOKUP(C731,'Anexo_GL '!$B$9:$O$1882,14,0)</f>
        <v>Si Cumple</v>
      </c>
    </row>
    <row r="732" spans="1:19" x14ac:dyDescent="0.25">
      <c r="A732" s="54" t="s">
        <v>4852</v>
      </c>
      <c r="B732" s="54">
        <v>705</v>
      </c>
      <c r="C732" s="55" t="s">
        <v>1864</v>
      </c>
      <c r="D732" s="55" t="s">
        <v>27</v>
      </c>
      <c r="E732" s="55" t="s">
        <v>1865</v>
      </c>
      <c r="F732" s="54">
        <f>+VLOOKUP(C732,'Anexo_GL '!$B$9:$O$1882,4,0)</f>
        <v>2389.6555400000002</v>
      </c>
      <c r="G732" s="54"/>
      <c r="H732" s="54">
        <f>+VLOOKUP(C732,'Anexo_GL '!$B$9:$O$1882,5,0)</f>
        <v>12869.133967500004</v>
      </c>
      <c r="I732" s="54">
        <f>+VLOOKUP(C732,'Anexo_GL '!$B$9:$O$1882,6,0)</f>
        <v>11396.9802</v>
      </c>
      <c r="J732" s="54">
        <f>+VLOOKUP(C732,'Anexo_GL '!$B$9:$O$1882,7,0)</f>
        <v>0</v>
      </c>
      <c r="K732" s="54"/>
      <c r="L732" s="56">
        <f>+VLOOKUP(C732,'Anexo_GL '!$B$9:$O$1882,8,0)</f>
        <v>18.568891628876422</v>
      </c>
      <c r="M732" s="54"/>
      <c r="N732" s="56" t="str">
        <f>+VLOOKUP(C732,'Anexo_GL '!$B$9:$O$1882,9,0)</f>
        <v>Si Cumple</v>
      </c>
      <c r="O732" s="54"/>
      <c r="P732" s="54">
        <f>+VLOOKUP(C732,'Anexo_GL '!$B$9:$O$1882,11,0)</f>
        <v>7842.2371999999996</v>
      </c>
      <c r="Q732" s="54">
        <f>+VLOOKUP(C732,'Anexo_GL '!$B$9:$O$1882,12,0)</f>
        <v>3224.88319</v>
      </c>
      <c r="R732" s="54">
        <f>+VLOOKUP(C732,'Anexo_GL '!$B$9:$O$1882,13,0)</f>
        <v>4617.35401</v>
      </c>
      <c r="S732" s="54" t="str">
        <f>+VLOOKUP(C732,'Anexo_GL '!$B$9:$O$1882,14,0)</f>
        <v>Si Cumple</v>
      </c>
    </row>
    <row r="733" spans="1:19" x14ac:dyDescent="0.25">
      <c r="A733" s="54" t="s">
        <v>4853</v>
      </c>
      <c r="B733" s="54">
        <v>706</v>
      </c>
      <c r="C733" s="55" t="s">
        <v>1866</v>
      </c>
      <c r="D733" s="55" t="s">
        <v>27</v>
      </c>
      <c r="E733" s="55" t="s">
        <v>1867</v>
      </c>
      <c r="F733" s="54">
        <f>+VLOOKUP(C733,'Anexo_GL '!$B$9:$O$1882,4,0)</f>
        <v>453.57632000000001</v>
      </c>
      <c r="G733" s="54"/>
      <c r="H733" s="54">
        <f>+VLOOKUP(C733,'Anexo_GL '!$B$9:$O$1882,5,0)</f>
        <v>4772.6731174999995</v>
      </c>
      <c r="I733" s="54">
        <f>+VLOOKUP(C733,'Anexo_GL '!$B$9:$O$1882,6,0)</f>
        <v>7796.1072000000004</v>
      </c>
      <c r="J733" s="54">
        <f>+VLOOKUP(C733,'Anexo_GL '!$B$9:$O$1882,7,0)</f>
        <v>0</v>
      </c>
      <c r="K733" s="54"/>
      <c r="L733" s="56">
        <f>+VLOOKUP(C733,'Anexo_GL '!$B$9:$O$1882,8,0)</f>
        <v>5.8179846475174175</v>
      </c>
      <c r="M733" s="54"/>
      <c r="N733" s="56" t="str">
        <f>+VLOOKUP(C733,'Anexo_GL '!$B$9:$O$1882,9,0)</f>
        <v>Si Cumple</v>
      </c>
      <c r="O733" s="54"/>
      <c r="P733" s="54">
        <f>+VLOOKUP(C733,'Anexo_GL '!$B$9:$O$1882,11,0)</f>
        <v>2545.6951900000004</v>
      </c>
      <c r="Q733" s="54">
        <f>+VLOOKUP(C733,'Anexo_GL '!$B$9:$O$1882,12,0)</f>
        <v>1133.6690899999999</v>
      </c>
      <c r="R733" s="54">
        <f>+VLOOKUP(C733,'Anexo_GL '!$B$9:$O$1882,13,0)</f>
        <v>1412.0261000000005</v>
      </c>
      <c r="S733" s="54" t="str">
        <f>+VLOOKUP(C733,'Anexo_GL '!$B$9:$O$1882,14,0)</f>
        <v>Si Cumple</v>
      </c>
    </row>
    <row r="734" spans="1:19" x14ac:dyDescent="0.25">
      <c r="A734" s="54" t="s">
        <v>4854</v>
      </c>
      <c r="B734" s="54">
        <v>707</v>
      </c>
      <c r="C734" s="55" t="s">
        <v>1868</v>
      </c>
      <c r="D734" s="55" t="s">
        <v>27</v>
      </c>
      <c r="E734" s="55" t="s">
        <v>1869</v>
      </c>
      <c r="F734" s="54">
        <f>+VLOOKUP(C734,'Anexo_GL '!$B$9:$O$1882,4,0)</f>
        <v>169.70507000000001</v>
      </c>
      <c r="G734" s="54"/>
      <c r="H734" s="54">
        <f>+VLOOKUP(C734,'Anexo_GL '!$B$9:$O$1882,5,0)</f>
        <v>3791.6303400000006</v>
      </c>
      <c r="I734" s="54">
        <f>+VLOOKUP(C734,'Anexo_GL '!$B$9:$O$1882,6,0)</f>
        <v>5556.3754200000003</v>
      </c>
      <c r="J734" s="54">
        <f>+VLOOKUP(C734,'Anexo_GL '!$B$9:$O$1882,7,0)</f>
        <v>0</v>
      </c>
      <c r="K734" s="54"/>
      <c r="L734" s="56">
        <f>+VLOOKUP(C734,'Anexo_GL '!$B$9:$O$1882,8,0)</f>
        <v>3.0542405286214445</v>
      </c>
      <c r="M734" s="54"/>
      <c r="N734" s="56" t="str">
        <f>+VLOOKUP(C734,'Anexo_GL '!$B$9:$O$1882,9,0)</f>
        <v>Si Cumple</v>
      </c>
      <c r="O734" s="54"/>
      <c r="P734" s="54">
        <f>+VLOOKUP(C734,'Anexo_GL '!$B$9:$O$1882,11,0)</f>
        <v>2823.6800200000007</v>
      </c>
      <c r="Q734" s="54">
        <f>+VLOOKUP(C734,'Anexo_GL '!$B$9:$O$1882,12,0)</f>
        <v>851.08641</v>
      </c>
      <c r="R734" s="54">
        <f>+VLOOKUP(C734,'Anexo_GL '!$B$9:$O$1882,13,0)</f>
        <v>1972.5936100000004</v>
      </c>
      <c r="S734" s="54" t="str">
        <f>+VLOOKUP(C734,'Anexo_GL '!$B$9:$O$1882,14,0)</f>
        <v>Si Cumple</v>
      </c>
    </row>
    <row r="735" spans="1:19" x14ac:dyDescent="0.25">
      <c r="A735" s="54" t="s">
        <v>4855</v>
      </c>
      <c r="B735" s="54">
        <v>708</v>
      </c>
      <c r="C735" s="55" t="s">
        <v>1870</v>
      </c>
      <c r="D735" s="55" t="s">
        <v>27</v>
      </c>
      <c r="E735" s="55" t="s">
        <v>1871</v>
      </c>
      <c r="F735" s="54">
        <f>+VLOOKUP(C735,'Anexo_GL '!$B$9:$O$1882,4,0)</f>
        <v>533.16</v>
      </c>
      <c r="G735" s="54"/>
      <c r="H735" s="54">
        <f>+VLOOKUP(C735,'Anexo_GL '!$B$9:$O$1882,5,0)</f>
        <v>4298.2334349999992</v>
      </c>
      <c r="I735" s="54">
        <f>+VLOOKUP(C735,'Anexo_GL '!$B$9:$O$1882,6,0)</f>
        <v>5417.4101500000006</v>
      </c>
      <c r="J735" s="54">
        <f>+VLOOKUP(C735,'Anexo_GL '!$B$9:$O$1882,7,0)</f>
        <v>0</v>
      </c>
      <c r="K735" s="54"/>
      <c r="L735" s="56">
        <f>+VLOOKUP(C735,'Anexo_GL '!$B$9:$O$1882,8,0)</f>
        <v>9.8416030028666004</v>
      </c>
      <c r="M735" s="54"/>
      <c r="N735" s="56" t="str">
        <f>+VLOOKUP(C735,'Anexo_GL '!$B$9:$O$1882,9,0)</f>
        <v>Si Cumple</v>
      </c>
      <c r="O735" s="54"/>
      <c r="P735" s="54">
        <f>+VLOOKUP(C735,'Anexo_GL '!$B$9:$O$1882,11,0)</f>
        <v>2460.2151600000002</v>
      </c>
      <c r="Q735" s="54">
        <f>+VLOOKUP(C735,'Anexo_GL '!$B$9:$O$1882,12,0)</f>
        <v>596.97590999999989</v>
      </c>
      <c r="R735" s="54">
        <f>+VLOOKUP(C735,'Anexo_GL '!$B$9:$O$1882,13,0)</f>
        <v>1863.2392500000003</v>
      </c>
      <c r="S735" s="54" t="str">
        <f>+VLOOKUP(C735,'Anexo_GL '!$B$9:$O$1882,14,0)</f>
        <v>Si Cumple</v>
      </c>
    </row>
    <row r="736" spans="1:19" x14ac:dyDescent="0.25">
      <c r="A736" s="54" t="s">
        <v>4856</v>
      </c>
      <c r="B736" s="54">
        <v>709</v>
      </c>
      <c r="C736" s="55" t="s">
        <v>1872</v>
      </c>
      <c r="D736" s="55" t="s">
        <v>27</v>
      </c>
      <c r="E736" s="55" t="s">
        <v>1873</v>
      </c>
      <c r="F736" s="54">
        <f>+VLOOKUP(C736,'Anexo_GL '!$B$9:$O$1882,4,0)</f>
        <v>1889.5869000000002</v>
      </c>
      <c r="G736" s="54"/>
      <c r="H736" s="54">
        <f>+VLOOKUP(C736,'Anexo_GL '!$B$9:$O$1882,5,0)</f>
        <v>12223.61865</v>
      </c>
      <c r="I736" s="54">
        <f>+VLOOKUP(C736,'Anexo_GL '!$B$9:$O$1882,6,0)</f>
        <v>18763.427300000003</v>
      </c>
      <c r="J736" s="54">
        <f>+VLOOKUP(C736,'Anexo_GL '!$B$9:$O$1882,7,0)</f>
        <v>0</v>
      </c>
      <c r="K736" s="54"/>
      <c r="L736" s="56">
        <f>+VLOOKUP(C736,'Anexo_GL '!$B$9:$O$1882,8,0)</f>
        <v>10.070585025796431</v>
      </c>
      <c r="M736" s="54"/>
      <c r="N736" s="56" t="str">
        <f>+VLOOKUP(C736,'Anexo_GL '!$B$9:$O$1882,9,0)</f>
        <v>Si Cumple</v>
      </c>
      <c r="O736" s="54"/>
      <c r="P736" s="54">
        <f>+VLOOKUP(C736,'Anexo_GL '!$B$9:$O$1882,11,0)</f>
        <v>8886.7651900000001</v>
      </c>
      <c r="Q736" s="54">
        <f>+VLOOKUP(C736,'Anexo_GL '!$B$9:$O$1882,12,0)</f>
        <v>2521.3933399999996</v>
      </c>
      <c r="R736" s="54">
        <f>+VLOOKUP(C736,'Anexo_GL '!$B$9:$O$1882,13,0)</f>
        <v>6365.3718499999995</v>
      </c>
      <c r="S736" s="54" t="str">
        <f>+VLOOKUP(C736,'Anexo_GL '!$B$9:$O$1882,14,0)</f>
        <v>Si Cumple</v>
      </c>
    </row>
    <row r="737" spans="1:19" x14ac:dyDescent="0.25">
      <c r="A737" s="54" t="s">
        <v>4857</v>
      </c>
      <c r="B737" s="54">
        <v>710</v>
      </c>
      <c r="C737" s="55" t="s">
        <v>1874</v>
      </c>
      <c r="D737" s="55" t="s">
        <v>27</v>
      </c>
      <c r="E737" s="55" t="s">
        <v>1875</v>
      </c>
      <c r="F737" s="54">
        <f>+VLOOKUP(C737,'Anexo_GL '!$B$9:$O$1882,4,0)</f>
        <v>1489.62825</v>
      </c>
      <c r="G737" s="54"/>
      <c r="H737" s="54">
        <f>+VLOOKUP(C737,'Anexo_GL '!$B$9:$O$1882,5,0)</f>
        <v>3232.5655500000003</v>
      </c>
      <c r="I737" s="54">
        <f>+VLOOKUP(C737,'Anexo_GL '!$B$9:$O$1882,6,0)</f>
        <v>3780.4294400000003</v>
      </c>
      <c r="J737" s="54">
        <f>+VLOOKUP(C737,'Anexo_GL '!$B$9:$O$1882,7,0)</f>
        <v>0</v>
      </c>
      <c r="K737" s="54"/>
      <c r="L737" s="56">
        <f>+VLOOKUP(C737,'Anexo_GL '!$B$9:$O$1882,8,0)</f>
        <v>39.403678170488476</v>
      </c>
      <c r="M737" s="54"/>
      <c r="N737" s="56" t="str">
        <f>+VLOOKUP(C737,'Anexo_GL '!$B$9:$O$1882,9,0)</f>
        <v>Si Cumple</v>
      </c>
      <c r="O737" s="54"/>
      <c r="P737" s="54">
        <f>+VLOOKUP(C737,'Anexo_GL '!$B$9:$O$1882,11,0)</f>
        <v>1880.4693599999998</v>
      </c>
      <c r="Q737" s="54">
        <f>+VLOOKUP(C737,'Anexo_GL '!$B$9:$O$1882,12,0)</f>
        <v>848.15985000000001</v>
      </c>
      <c r="R737" s="54">
        <f>+VLOOKUP(C737,'Anexo_GL '!$B$9:$O$1882,13,0)</f>
        <v>1032.3095099999998</v>
      </c>
      <c r="S737" s="54" t="str">
        <f>+VLOOKUP(C737,'Anexo_GL '!$B$9:$O$1882,14,0)</f>
        <v>Si Cumple</v>
      </c>
    </row>
    <row r="738" spans="1:19" x14ac:dyDescent="0.25">
      <c r="A738" s="54" t="s">
        <v>4858</v>
      </c>
      <c r="B738" s="54">
        <v>711</v>
      </c>
      <c r="C738" s="55" t="s">
        <v>1876</v>
      </c>
      <c r="D738" s="55" t="s">
        <v>27</v>
      </c>
      <c r="E738" s="55" t="s">
        <v>1877</v>
      </c>
      <c r="F738" s="54">
        <f>+VLOOKUP(C738,'Anexo_GL '!$B$9:$O$1882,4,0)</f>
        <v>2738.8781299999996</v>
      </c>
      <c r="G738" s="54"/>
      <c r="H738" s="54">
        <f>+VLOOKUP(C738,'Anexo_GL '!$B$9:$O$1882,5,0)</f>
        <v>5984.9783175000002</v>
      </c>
      <c r="I738" s="54">
        <f>+VLOOKUP(C738,'Anexo_GL '!$B$9:$O$1882,6,0)</f>
        <v>10738.129220000003</v>
      </c>
      <c r="J738" s="54">
        <f>+VLOOKUP(C738,'Anexo_GL '!$B$9:$O$1882,7,0)</f>
        <v>0</v>
      </c>
      <c r="K738" s="54"/>
      <c r="L738" s="56">
        <f>+VLOOKUP(C738,'Anexo_GL '!$B$9:$O$1882,8,0)</f>
        <v>25.506101424992899</v>
      </c>
      <c r="M738" s="54"/>
      <c r="N738" s="56" t="str">
        <f>+VLOOKUP(C738,'Anexo_GL '!$B$9:$O$1882,9,0)</f>
        <v>Si Cumple</v>
      </c>
      <c r="O738" s="54"/>
      <c r="P738" s="54">
        <f>+VLOOKUP(C738,'Anexo_GL '!$B$9:$O$1882,11,0)</f>
        <v>2810.9879299999998</v>
      </c>
      <c r="Q738" s="54">
        <f>+VLOOKUP(C738,'Anexo_GL '!$B$9:$O$1882,12,0)</f>
        <v>1274.7050499999998</v>
      </c>
      <c r="R738" s="54">
        <f>+VLOOKUP(C738,'Anexo_GL '!$B$9:$O$1882,13,0)</f>
        <v>1536.28288</v>
      </c>
      <c r="S738" s="54" t="str">
        <f>+VLOOKUP(C738,'Anexo_GL '!$B$9:$O$1882,14,0)</f>
        <v>Si Cumple</v>
      </c>
    </row>
    <row r="739" spans="1:19" x14ac:dyDescent="0.25">
      <c r="A739" s="54" t="s">
        <v>4859</v>
      </c>
      <c r="B739" s="54">
        <v>712</v>
      </c>
      <c r="C739" s="55" t="s">
        <v>1878</v>
      </c>
      <c r="D739" s="55" t="s">
        <v>27</v>
      </c>
      <c r="E739" s="55" t="s">
        <v>1879</v>
      </c>
      <c r="F739" s="54">
        <f>+VLOOKUP(C739,'Anexo_GL '!$B$9:$O$1882,4,0)</f>
        <v>3942.3433899999995</v>
      </c>
      <c r="G739" s="54"/>
      <c r="H739" s="54">
        <f>+VLOOKUP(C739,'Anexo_GL '!$B$9:$O$1882,5,0)</f>
        <v>42314.735582500005</v>
      </c>
      <c r="I739" s="54">
        <f>+VLOOKUP(C739,'Anexo_GL '!$B$9:$O$1882,6,0)</f>
        <v>54280.610549999998</v>
      </c>
      <c r="J739" s="54">
        <f>+VLOOKUP(C739,'Anexo_GL '!$B$9:$O$1882,7,0)</f>
        <v>0</v>
      </c>
      <c r="K739" s="54"/>
      <c r="L739" s="56">
        <f>+VLOOKUP(C739,'Anexo_GL '!$B$9:$O$1882,8,0)</f>
        <v>7.2628943375066726</v>
      </c>
      <c r="M739" s="54"/>
      <c r="N739" s="56" t="str">
        <f>+VLOOKUP(C739,'Anexo_GL '!$B$9:$O$1882,9,0)</f>
        <v>Si Cumple</v>
      </c>
      <c r="O739" s="54"/>
      <c r="P739" s="54">
        <f>+VLOOKUP(C739,'Anexo_GL '!$B$9:$O$1882,11,0)</f>
        <v>30570.89069</v>
      </c>
      <c r="Q739" s="54">
        <f>+VLOOKUP(C739,'Anexo_GL '!$B$9:$O$1882,12,0)</f>
        <v>10919.965140000002</v>
      </c>
      <c r="R739" s="54">
        <f>+VLOOKUP(C739,'Anexo_GL '!$B$9:$O$1882,13,0)</f>
        <v>19650.925549999996</v>
      </c>
      <c r="S739" s="54" t="str">
        <f>+VLOOKUP(C739,'Anexo_GL '!$B$9:$O$1882,14,0)</f>
        <v>Si Cumple</v>
      </c>
    </row>
    <row r="740" spans="1:19" x14ac:dyDescent="0.25">
      <c r="A740" s="54" t="s">
        <v>4860</v>
      </c>
      <c r="B740" s="54">
        <v>713</v>
      </c>
      <c r="C740" s="55" t="s">
        <v>1880</v>
      </c>
      <c r="D740" s="55" t="s">
        <v>27</v>
      </c>
      <c r="E740" s="55" t="s">
        <v>1881</v>
      </c>
      <c r="F740" s="54">
        <f>+VLOOKUP(C740,'Anexo_GL '!$B$9:$O$1882,4,0)</f>
        <v>441.27875</v>
      </c>
      <c r="G740" s="54"/>
      <c r="H740" s="54">
        <f>+VLOOKUP(C740,'Anexo_GL '!$B$9:$O$1882,5,0)</f>
        <v>13728.866407500003</v>
      </c>
      <c r="I740" s="54">
        <f>+VLOOKUP(C740,'Anexo_GL '!$B$9:$O$1882,6,0)</f>
        <v>22714.1685</v>
      </c>
      <c r="J740" s="54">
        <f>+VLOOKUP(C740,'Anexo_GL '!$B$9:$O$1882,7,0)</f>
        <v>0</v>
      </c>
      <c r="K740" s="54"/>
      <c r="L740" s="56">
        <f>+VLOOKUP(C740,'Anexo_GL '!$B$9:$O$1882,8,0)</f>
        <v>1.9427466605260062</v>
      </c>
      <c r="M740" s="54"/>
      <c r="N740" s="56" t="str">
        <f>+VLOOKUP(C740,'Anexo_GL '!$B$9:$O$1882,9,0)</f>
        <v>Si Cumple</v>
      </c>
      <c r="O740" s="54"/>
      <c r="P740" s="54">
        <f>+VLOOKUP(C740,'Anexo_GL '!$B$9:$O$1882,11,0)</f>
        <v>10407.685370000001</v>
      </c>
      <c r="Q740" s="54">
        <f>+VLOOKUP(C740,'Anexo_GL '!$B$9:$O$1882,12,0)</f>
        <v>2467.1185399999999</v>
      </c>
      <c r="R740" s="54">
        <f>+VLOOKUP(C740,'Anexo_GL '!$B$9:$O$1882,13,0)</f>
        <v>7940.5668300000007</v>
      </c>
      <c r="S740" s="54" t="str">
        <f>+VLOOKUP(C740,'Anexo_GL '!$B$9:$O$1882,14,0)</f>
        <v>Si Cumple</v>
      </c>
    </row>
    <row r="741" spans="1:19" x14ac:dyDescent="0.25">
      <c r="A741" s="54" t="s">
        <v>4861</v>
      </c>
      <c r="B741" s="54">
        <v>714</v>
      </c>
      <c r="C741" s="55" t="s">
        <v>1882</v>
      </c>
      <c r="D741" s="55" t="s">
        <v>27</v>
      </c>
      <c r="E741" s="55" t="s">
        <v>1883</v>
      </c>
      <c r="F741" s="54">
        <f>+VLOOKUP(C741,'Anexo_GL '!$B$9:$O$1882,4,0)</f>
        <v>244.8537</v>
      </c>
      <c r="G741" s="54"/>
      <c r="H741" s="54">
        <f>+VLOOKUP(C741,'Anexo_GL '!$B$9:$O$1882,5,0)</f>
        <v>3616.2995050000009</v>
      </c>
      <c r="I741" s="54">
        <f>+VLOOKUP(C741,'Anexo_GL '!$B$9:$O$1882,6,0)</f>
        <v>3817.8846800000006</v>
      </c>
      <c r="J741" s="54">
        <f>+VLOOKUP(C741,'Anexo_GL '!$B$9:$O$1882,7,0)</f>
        <v>0</v>
      </c>
      <c r="K741" s="54"/>
      <c r="L741" s="56">
        <f>+VLOOKUP(C741,'Anexo_GL '!$B$9:$O$1882,8,0)</f>
        <v>6.4133340978753699</v>
      </c>
      <c r="M741" s="54"/>
      <c r="N741" s="56" t="str">
        <f>+VLOOKUP(C741,'Anexo_GL '!$B$9:$O$1882,9,0)</f>
        <v>Si Cumple</v>
      </c>
      <c r="O741" s="54"/>
      <c r="P741" s="54">
        <f>+VLOOKUP(C741,'Anexo_GL '!$B$9:$O$1882,11,0)</f>
        <v>2499.5940399999999</v>
      </c>
      <c r="Q741" s="54">
        <f>+VLOOKUP(C741,'Anexo_GL '!$B$9:$O$1882,12,0)</f>
        <v>1248.9546200000002</v>
      </c>
      <c r="R741" s="54">
        <f>+VLOOKUP(C741,'Anexo_GL '!$B$9:$O$1882,13,0)</f>
        <v>1250.63942</v>
      </c>
      <c r="S741" s="54" t="str">
        <f>+VLOOKUP(C741,'Anexo_GL '!$B$9:$O$1882,14,0)</f>
        <v>Si Cumple</v>
      </c>
    </row>
    <row r="742" spans="1:19" x14ac:dyDescent="0.25">
      <c r="A742" s="54" t="s">
        <v>4862</v>
      </c>
      <c r="B742" s="54">
        <v>715</v>
      </c>
      <c r="C742" s="55" t="s">
        <v>1884</v>
      </c>
      <c r="D742" s="55" t="s">
        <v>27</v>
      </c>
      <c r="E742" s="55" t="s">
        <v>1885</v>
      </c>
      <c r="F742" s="54">
        <f>+VLOOKUP(C742,'Anexo_GL '!$B$9:$O$1882,4,0)</f>
        <v>7621.654590000001</v>
      </c>
      <c r="G742" s="54"/>
      <c r="H742" s="54">
        <f>+VLOOKUP(C742,'Anexo_GL '!$B$9:$O$1882,5,0)</f>
        <v>10618.975877499999</v>
      </c>
      <c r="I742" s="54">
        <f>+VLOOKUP(C742,'Anexo_GL '!$B$9:$O$1882,6,0)</f>
        <v>18649.203969999999</v>
      </c>
      <c r="J742" s="54">
        <f>+VLOOKUP(C742,'Anexo_GL '!$B$9:$O$1882,7,0)</f>
        <v>0</v>
      </c>
      <c r="K742" s="54"/>
      <c r="L742" s="56">
        <f>+VLOOKUP(C742,'Anexo_GL '!$B$9:$O$1882,8,0)</f>
        <v>40.868525017263785</v>
      </c>
      <c r="M742" s="54"/>
      <c r="N742" s="56" t="str">
        <f>+VLOOKUP(C742,'Anexo_GL '!$B$9:$O$1882,9,0)</f>
        <v>Si Cumple</v>
      </c>
      <c r="O742" s="54"/>
      <c r="P742" s="54">
        <f>+VLOOKUP(C742,'Anexo_GL '!$B$9:$O$1882,11,0)</f>
        <v>7967.085790000001</v>
      </c>
      <c r="Q742" s="54">
        <f>+VLOOKUP(C742,'Anexo_GL '!$B$9:$O$1882,12,0)</f>
        <v>2006.2272099999998</v>
      </c>
      <c r="R742" s="54">
        <f>+VLOOKUP(C742,'Anexo_GL '!$B$9:$O$1882,13,0)</f>
        <v>5960.858580000001</v>
      </c>
      <c r="S742" s="54" t="str">
        <f>+VLOOKUP(C742,'Anexo_GL '!$B$9:$O$1882,14,0)</f>
        <v>Si Cumple</v>
      </c>
    </row>
    <row r="743" spans="1:19" x14ac:dyDescent="0.25">
      <c r="A743" s="54" t="s">
        <v>4863</v>
      </c>
      <c r="B743" s="54">
        <v>716</v>
      </c>
      <c r="C743" s="55" t="s">
        <v>1886</v>
      </c>
      <c r="D743" s="55" t="s">
        <v>27</v>
      </c>
      <c r="E743" s="55" t="s">
        <v>1887</v>
      </c>
      <c r="F743" s="54">
        <f>+VLOOKUP(C743,'Anexo_GL '!$B$9:$O$1882,4,0)</f>
        <v>989.24569000000008</v>
      </c>
      <c r="G743" s="54"/>
      <c r="H743" s="54">
        <f>+VLOOKUP(C743,'Anexo_GL '!$B$9:$O$1882,5,0)</f>
        <v>8607.1182150000004</v>
      </c>
      <c r="I743" s="54">
        <f>+VLOOKUP(C743,'Anexo_GL '!$B$9:$O$1882,6,0)</f>
        <v>13071.543949999996</v>
      </c>
      <c r="J743" s="54">
        <f>+VLOOKUP(C743,'Anexo_GL '!$B$9:$O$1882,7,0)</f>
        <v>0</v>
      </c>
      <c r="K743" s="54"/>
      <c r="L743" s="56">
        <f>+VLOOKUP(C743,'Anexo_GL '!$B$9:$O$1882,8,0)</f>
        <v>7.5679330137584895</v>
      </c>
      <c r="M743" s="54"/>
      <c r="N743" s="56" t="str">
        <f>+VLOOKUP(C743,'Anexo_GL '!$B$9:$O$1882,9,0)</f>
        <v>Si Cumple</v>
      </c>
      <c r="O743" s="54"/>
      <c r="P743" s="54">
        <f>+VLOOKUP(C743,'Anexo_GL '!$B$9:$O$1882,11,0)</f>
        <v>6253.4052699999993</v>
      </c>
      <c r="Q743" s="54">
        <f>+VLOOKUP(C743,'Anexo_GL '!$B$9:$O$1882,12,0)</f>
        <v>3022.04682</v>
      </c>
      <c r="R743" s="54">
        <f>+VLOOKUP(C743,'Anexo_GL '!$B$9:$O$1882,13,0)</f>
        <v>3231.3584499999997</v>
      </c>
      <c r="S743" s="54" t="str">
        <f>+VLOOKUP(C743,'Anexo_GL '!$B$9:$O$1882,14,0)</f>
        <v>Si Cumple</v>
      </c>
    </row>
    <row r="744" spans="1:19" x14ac:dyDescent="0.25">
      <c r="A744" s="54" t="s">
        <v>4864</v>
      </c>
      <c r="B744" s="54">
        <v>717</v>
      </c>
      <c r="C744" s="55" t="s">
        <v>1888</v>
      </c>
      <c r="D744" s="55" t="s">
        <v>27</v>
      </c>
      <c r="E744" s="55" t="s">
        <v>1889</v>
      </c>
      <c r="F744" s="54">
        <f>+VLOOKUP(C744,'Anexo_GL '!$B$9:$O$1882,4,0)</f>
        <v>1095.5217999999998</v>
      </c>
      <c r="G744" s="54"/>
      <c r="H744" s="54">
        <f>+VLOOKUP(C744,'Anexo_GL '!$B$9:$O$1882,5,0)</f>
        <v>13223.404277499998</v>
      </c>
      <c r="I744" s="54">
        <f>+VLOOKUP(C744,'Anexo_GL '!$B$9:$O$1882,6,0)</f>
        <v>19235.017780000002</v>
      </c>
      <c r="J744" s="54">
        <f>+VLOOKUP(C744,'Anexo_GL '!$B$9:$O$1882,7,0)</f>
        <v>0</v>
      </c>
      <c r="K744" s="54"/>
      <c r="L744" s="56">
        <f>+VLOOKUP(C744,'Anexo_GL '!$B$9:$O$1882,8,0)</f>
        <v>5.6954550940893371</v>
      </c>
      <c r="M744" s="54"/>
      <c r="N744" s="56" t="str">
        <f>+VLOOKUP(C744,'Anexo_GL '!$B$9:$O$1882,9,0)</f>
        <v>Si Cumple</v>
      </c>
      <c r="O744" s="54"/>
      <c r="P744" s="54">
        <f>+VLOOKUP(C744,'Anexo_GL '!$B$9:$O$1882,11,0)</f>
        <v>9530.35995</v>
      </c>
      <c r="Q744" s="54">
        <f>+VLOOKUP(C744,'Anexo_GL '!$B$9:$O$1882,12,0)</f>
        <v>2879.3978999999999</v>
      </c>
      <c r="R744" s="54">
        <f>+VLOOKUP(C744,'Anexo_GL '!$B$9:$O$1882,13,0)</f>
        <v>6650.9620499999992</v>
      </c>
      <c r="S744" s="54" t="str">
        <f>+VLOOKUP(C744,'Anexo_GL '!$B$9:$O$1882,14,0)</f>
        <v>Si Cumple</v>
      </c>
    </row>
    <row r="745" spans="1:19" x14ac:dyDescent="0.25">
      <c r="A745" s="54" t="s">
        <v>4865</v>
      </c>
      <c r="B745" s="54">
        <v>718</v>
      </c>
      <c r="C745" s="55" t="s">
        <v>1890</v>
      </c>
      <c r="D745" s="55" t="s">
        <v>27</v>
      </c>
      <c r="E745" s="55" t="s">
        <v>1891</v>
      </c>
      <c r="F745" s="54">
        <f>+VLOOKUP(C745,'Anexo_GL '!$B$9:$O$1882,4,0)</f>
        <v>1776.0522200000003</v>
      </c>
      <c r="G745" s="54"/>
      <c r="H745" s="54">
        <f>+VLOOKUP(C745,'Anexo_GL '!$B$9:$O$1882,5,0)</f>
        <v>8286.2038075</v>
      </c>
      <c r="I745" s="54">
        <f>+VLOOKUP(C745,'Anexo_GL '!$B$9:$O$1882,6,0)</f>
        <v>7628.2640100000008</v>
      </c>
      <c r="J745" s="54">
        <f>+VLOOKUP(C745,'Anexo_GL '!$B$9:$O$1882,7,0)</f>
        <v>0</v>
      </c>
      <c r="K745" s="54"/>
      <c r="L745" s="56">
        <f>+VLOOKUP(C745,'Anexo_GL '!$B$9:$O$1882,8,0)</f>
        <v>21.433846683718567</v>
      </c>
      <c r="M745" s="54"/>
      <c r="N745" s="56" t="str">
        <f>+VLOOKUP(C745,'Anexo_GL '!$B$9:$O$1882,9,0)</f>
        <v>Si Cumple</v>
      </c>
      <c r="O745" s="54"/>
      <c r="P745" s="54">
        <f>+VLOOKUP(C745,'Anexo_GL '!$B$9:$O$1882,11,0)</f>
        <v>8109.6985199999999</v>
      </c>
      <c r="Q745" s="54">
        <f>+VLOOKUP(C745,'Anexo_GL '!$B$9:$O$1882,12,0)</f>
        <v>2505.8431099999998</v>
      </c>
      <c r="R745" s="54">
        <f>+VLOOKUP(C745,'Anexo_GL '!$B$9:$O$1882,13,0)</f>
        <v>5603.8554100000001</v>
      </c>
      <c r="S745" s="54" t="str">
        <f>+VLOOKUP(C745,'Anexo_GL '!$B$9:$O$1882,14,0)</f>
        <v>Si Cumple</v>
      </c>
    </row>
    <row r="746" spans="1:19" x14ac:dyDescent="0.25">
      <c r="A746" s="54" t="s">
        <v>4866</v>
      </c>
      <c r="B746" s="54">
        <v>719</v>
      </c>
      <c r="C746" s="55" t="s">
        <v>1892</v>
      </c>
      <c r="D746" s="55" t="s">
        <v>27</v>
      </c>
      <c r="E746" s="55" t="s">
        <v>1893</v>
      </c>
      <c r="F746" s="54">
        <f>+VLOOKUP(C746,'Anexo_GL '!$B$9:$O$1882,4,0)</f>
        <v>762.99707000000012</v>
      </c>
      <c r="G746" s="54"/>
      <c r="H746" s="54">
        <f>+VLOOKUP(C746,'Anexo_GL '!$B$9:$O$1882,5,0)</f>
        <v>6117.7552575</v>
      </c>
      <c r="I746" s="54">
        <f>+VLOOKUP(C746,'Anexo_GL '!$B$9:$O$1882,6,0)</f>
        <v>9345.2564999999977</v>
      </c>
      <c r="J746" s="54">
        <f>+VLOOKUP(C746,'Anexo_GL '!$B$9:$O$1882,7,0)</f>
        <v>0</v>
      </c>
      <c r="K746" s="54"/>
      <c r="L746" s="56">
        <f>+VLOOKUP(C746,'Anexo_GL '!$B$9:$O$1882,8,0)</f>
        <v>8.1645385549342624</v>
      </c>
      <c r="M746" s="54"/>
      <c r="N746" s="56" t="str">
        <f>+VLOOKUP(C746,'Anexo_GL '!$B$9:$O$1882,9,0)</f>
        <v>Si Cumple</v>
      </c>
      <c r="O746" s="54"/>
      <c r="P746" s="54">
        <f>+VLOOKUP(C746,'Anexo_GL '!$B$9:$O$1882,11,0)</f>
        <v>5059.9354199999998</v>
      </c>
      <c r="Q746" s="54">
        <f>+VLOOKUP(C746,'Anexo_GL '!$B$9:$O$1882,12,0)</f>
        <v>1614.1425099999997</v>
      </c>
      <c r="R746" s="54">
        <f>+VLOOKUP(C746,'Anexo_GL '!$B$9:$O$1882,13,0)</f>
        <v>3445.7929100000001</v>
      </c>
      <c r="S746" s="54" t="str">
        <f>+VLOOKUP(C746,'Anexo_GL '!$B$9:$O$1882,14,0)</f>
        <v>Si Cumple</v>
      </c>
    </row>
    <row r="747" spans="1:19" x14ac:dyDescent="0.25">
      <c r="A747" s="54" t="s">
        <v>4867</v>
      </c>
      <c r="B747" s="54">
        <v>720</v>
      </c>
      <c r="C747" s="55" t="s">
        <v>1894</v>
      </c>
      <c r="D747" s="55" t="s">
        <v>27</v>
      </c>
      <c r="E747" s="55" t="s">
        <v>1895</v>
      </c>
      <c r="F747" s="54">
        <f>+VLOOKUP(C747,'Anexo_GL '!$B$9:$O$1882,4,0)</f>
        <v>1595.26818</v>
      </c>
      <c r="G747" s="54"/>
      <c r="H747" s="54">
        <f>+VLOOKUP(C747,'Anexo_GL '!$B$9:$O$1882,5,0)</f>
        <v>5580.2538850000001</v>
      </c>
      <c r="I747" s="54">
        <f>+VLOOKUP(C747,'Anexo_GL '!$B$9:$O$1882,6,0)</f>
        <v>8674.5023700000002</v>
      </c>
      <c r="J747" s="54">
        <f>+VLOOKUP(C747,'Anexo_GL '!$B$9:$O$1882,7,0)</f>
        <v>0</v>
      </c>
      <c r="K747" s="54"/>
      <c r="L747" s="56">
        <f>+VLOOKUP(C747,'Anexo_GL '!$B$9:$O$1882,8,0)</f>
        <v>18.390313495297363</v>
      </c>
      <c r="M747" s="54"/>
      <c r="N747" s="56" t="str">
        <f>+VLOOKUP(C747,'Anexo_GL '!$B$9:$O$1882,9,0)</f>
        <v>Si Cumple</v>
      </c>
      <c r="O747" s="54"/>
      <c r="P747" s="54">
        <f>+VLOOKUP(C747,'Anexo_GL '!$B$9:$O$1882,11,0)</f>
        <v>3984.7233299999994</v>
      </c>
      <c r="Q747" s="54">
        <f>+VLOOKUP(C747,'Anexo_GL '!$B$9:$O$1882,12,0)</f>
        <v>1470.4064099999998</v>
      </c>
      <c r="R747" s="54">
        <f>+VLOOKUP(C747,'Anexo_GL '!$B$9:$O$1882,13,0)</f>
        <v>2514.3169199999988</v>
      </c>
      <c r="S747" s="54" t="str">
        <f>+VLOOKUP(C747,'Anexo_GL '!$B$9:$O$1882,14,0)</f>
        <v>Si Cumple</v>
      </c>
    </row>
    <row r="748" spans="1:19" x14ac:dyDescent="0.25">
      <c r="A748" s="54" t="s">
        <v>4868</v>
      </c>
      <c r="B748" s="54">
        <v>721</v>
      </c>
      <c r="C748" s="55" t="s">
        <v>1896</v>
      </c>
      <c r="D748" s="55" t="s">
        <v>27</v>
      </c>
      <c r="E748" s="55" t="s">
        <v>1897</v>
      </c>
      <c r="F748" s="54">
        <f>+VLOOKUP(C748,'Anexo_GL '!$B$9:$O$1882,4,0)</f>
        <v>4705.52531</v>
      </c>
      <c r="G748" s="54"/>
      <c r="H748" s="54">
        <f>+VLOOKUP(C748,'Anexo_GL '!$B$9:$O$1882,5,0)</f>
        <v>45745.502642499996</v>
      </c>
      <c r="I748" s="54">
        <f>+VLOOKUP(C748,'Anexo_GL '!$B$9:$O$1882,6,0)</f>
        <v>52658.654500000011</v>
      </c>
      <c r="J748" s="54">
        <f>+VLOOKUP(C748,'Anexo_GL '!$B$9:$O$1882,7,0)</f>
        <v>0</v>
      </c>
      <c r="K748" s="54"/>
      <c r="L748" s="56">
        <f>+VLOOKUP(C748,'Anexo_GL '!$B$9:$O$1882,8,0)</f>
        <v>8.9359011442269161</v>
      </c>
      <c r="M748" s="54"/>
      <c r="N748" s="56" t="str">
        <f>+VLOOKUP(C748,'Anexo_GL '!$B$9:$O$1882,9,0)</f>
        <v>Si Cumple</v>
      </c>
      <c r="O748" s="54"/>
      <c r="P748" s="54">
        <f>+VLOOKUP(C748,'Anexo_GL '!$B$9:$O$1882,11,0)</f>
        <v>34106.158579999996</v>
      </c>
      <c r="Q748" s="54">
        <f>+VLOOKUP(C748,'Anexo_GL '!$B$9:$O$1882,12,0)</f>
        <v>13535.704009999998</v>
      </c>
      <c r="R748" s="54">
        <f>+VLOOKUP(C748,'Anexo_GL '!$B$9:$O$1882,13,0)</f>
        <v>20570.454570000002</v>
      </c>
      <c r="S748" s="54" t="str">
        <f>+VLOOKUP(C748,'Anexo_GL '!$B$9:$O$1882,14,0)</f>
        <v>Si Cumple</v>
      </c>
    </row>
    <row r="749" spans="1:19" x14ac:dyDescent="0.25">
      <c r="A749" s="54" t="s">
        <v>4869</v>
      </c>
      <c r="B749" s="54">
        <v>722</v>
      </c>
      <c r="C749" s="55" t="s">
        <v>1898</v>
      </c>
      <c r="D749" s="55" t="s">
        <v>27</v>
      </c>
      <c r="E749" s="55" t="s">
        <v>1899</v>
      </c>
      <c r="F749" s="54">
        <f>+VLOOKUP(C749,'Anexo_GL '!$B$9:$O$1882,4,0)</f>
        <v>1476.51001</v>
      </c>
      <c r="G749" s="54"/>
      <c r="H749" s="54">
        <f>+VLOOKUP(C749,'Anexo_GL '!$B$9:$O$1882,5,0)</f>
        <v>6327.6655874999997</v>
      </c>
      <c r="I749" s="54">
        <f>+VLOOKUP(C749,'Anexo_GL '!$B$9:$O$1882,6,0)</f>
        <v>9795.1805000000004</v>
      </c>
      <c r="J749" s="54">
        <f>+VLOOKUP(C749,'Anexo_GL '!$B$9:$O$1882,7,0)</f>
        <v>0</v>
      </c>
      <c r="K749" s="54"/>
      <c r="L749" s="56">
        <f>+VLOOKUP(C749,'Anexo_GL '!$B$9:$O$1882,8,0)</f>
        <v>15.073841773513005</v>
      </c>
      <c r="M749" s="54"/>
      <c r="N749" s="56" t="str">
        <f>+VLOOKUP(C749,'Anexo_GL '!$B$9:$O$1882,9,0)</f>
        <v>Si Cumple</v>
      </c>
      <c r="O749" s="54"/>
      <c r="P749" s="54">
        <f>+VLOOKUP(C749,'Anexo_GL '!$B$9:$O$1882,11,0)</f>
        <v>3702.6356399999995</v>
      </c>
      <c r="Q749" s="54">
        <f>+VLOOKUP(C749,'Anexo_GL '!$B$9:$O$1882,12,0)</f>
        <v>1595.4937399999999</v>
      </c>
      <c r="R749" s="54">
        <f>+VLOOKUP(C749,'Anexo_GL '!$B$9:$O$1882,13,0)</f>
        <v>2107.1418999999996</v>
      </c>
      <c r="S749" s="54" t="str">
        <f>+VLOOKUP(C749,'Anexo_GL '!$B$9:$O$1882,14,0)</f>
        <v>Si Cumple</v>
      </c>
    </row>
    <row r="750" spans="1:19" x14ac:dyDescent="0.25">
      <c r="A750" s="54" t="s">
        <v>4870</v>
      </c>
      <c r="B750" s="54">
        <v>723</v>
      </c>
      <c r="C750" s="55" t="s">
        <v>1900</v>
      </c>
      <c r="D750" s="55" t="s">
        <v>27</v>
      </c>
      <c r="E750" s="55" t="s">
        <v>1901</v>
      </c>
      <c r="F750" s="54">
        <f>+VLOOKUP(C750,'Anexo_GL '!$B$9:$O$1882,4,0)</f>
        <v>959.41292999999996</v>
      </c>
      <c r="G750" s="54"/>
      <c r="H750" s="54">
        <f>+VLOOKUP(C750,'Anexo_GL '!$B$9:$O$1882,5,0)</f>
        <v>9690.688005</v>
      </c>
      <c r="I750" s="54">
        <f>+VLOOKUP(C750,'Anexo_GL '!$B$9:$O$1882,6,0)</f>
        <v>15099.613450000001</v>
      </c>
      <c r="J750" s="54">
        <f>+VLOOKUP(C750,'Anexo_GL '!$B$9:$O$1882,7,0)</f>
        <v>0</v>
      </c>
      <c r="K750" s="54"/>
      <c r="L750" s="56">
        <f>+VLOOKUP(C750,'Anexo_GL '!$B$9:$O$1882,8,0)</f>
        <v>6.3538906686382752</v>
      </c>
      <c r="M750" s="54"/>
      <c r="N750" s="56" t="str">
        <f>+VLOOKUP(C750,'Anexo_GL '!$B$9:$O$1882,9,0)</f>
        <v>Si Cumple</v>
      </c>
      <c r="O750" s="54"/>
      <c r="P750" s="54">
        <f>+VLOOKUP(C750,'Anexo_GL '!$B$9:$O$1882,11,0)</f>
        <v>6191.9217199999994</v>
      </c>
      <c r="Q750" s="54">
        <f>+VLOOKUP(C750,'Anexo_GL '!$B$9:$O$1882,12,0)</f>
        <v>2237.5969399999999</v>
      </c>
      <c r="R750" s="54">
        <f>+VLOOKUP(C750,'Anexo_GL '!$B$9:$O$1882,13,0)</f>
        <v>3954.3247799999999</v>
      </c>
      <c r="S750" s="54" t="str">
        <f>+VLOOKUP(C750,'Anexo_GL '!$B$9:$O$1882,14,0)</f>
        <v>Si Cumple</v>
      </c>
    </row>
    <row r="751" spans="1:19" x14ac:dyDescent="0.25">
      <c r="A751" s="54" t="s">
        <v>4871</v>
      </c>
      <c r="B751" s="54">
        <v>724</v>
      </c>
      <c r="C751" s="55" t="s">
        <v>1902</v>
      </c>
      <c r="D751" s="55" t="s">
        <v>27</v>
      </c>
      <c r="E751" s="55" t="s">
        <v>1903</v>
      </c>
      <c r="F751" s="54">
        <f>+VLOOKUP(C751,'Anexo_GL '!$B$9:$O$1882,4,0)</f>
        <v>860.07791000000009</v>
      </c>
      <c r="G751" s="54"/>
      <c r="H751" s="54">
        <f>+VLOOKUP(C751,'Anexo_GL '!$B$9:$O$1882,5,0)</f>
        <v>21257.543362500001</v>
      </c>
      <c r="I751" s="54">
        <f>+VLOOKUP(C751,'Anexo_GL '!$B$9:$O$1882,6,0)</f>
        <v>36473.824340000006</v>
      </c>
      <c r="J751" s="54">
        <f>+VLOOKUP(C751,'Anexo_GL '!$B$9:$O$1882,7,0)</f>
        <v>0</v>
      </c>
      <c r="K751" s="54"/>
      <c r="L751" s="56">
        <f>+VLOOKUP(C751,'Anexo_GL '!$B$9:$O$1882,8,0)</f>
        <v>2.3580689043807572</v>
      </c>
      <c r="M751" s="54"/>
      <c r="N751" s="56" t="str">
        <f>+VLOOKUP(C751,'Anexo_GL '!$B$9:$O$1882,9,0)</f>
        <v>Si Cumple</v>
      </c>
      <c r="O751" s="54"/>
      <c r="P751" s="54">
        <f>+VLOOKUP(C751,'Anexo_GL '!$B$9:$O$1882,11,0)</f>
        <v>14788.64075</v>
      </c>
      <c r="Q751" s="54">
        <f>+VLOOKUP(C751,'Anexo_GL '!$B$9:$O$1882,12,0)</f>
        <v>3433.4116600000002</v>
      </c>
      <c r="R751" s="54">
        <f>+VLOOKUP(C751,'Anexo_GL '!$B$9:$O$1882,13,0)</f>
        <v>11355.229090000001</v>
      </c>
      <c r="S751" s="54" t="str">
        <f>+VLOOKUP(C751,'Anexo_GL '!$B$9:$O$1882,14,0)</f>
        <v>Si Cumple</v>
      </c>
    </row>
    <row r="752" spans="1:19" x14ac:dyDescent="0.25">
      <c r="A752" s="54" t="s">
        <v>4872</v>
      </c>
      <c r="B752" s="54">
        <v>725</v>
      </c>
      <c r="C752" s="55" t="s">
        <v>1904</v>
      </c>
      <c r="D752" s="55" t="s">
        <v>27</v>
      </c>
      <c r="E752" s="55" t="s">
        <v>1905</v>
      </c>
      <c r="F752" s="54">
        <f>+VLOOKUP(C752,'Anexo_GL '!$B$9:$O$1882,4,0)</f>
        <v>2054.5993200000003</v>
      </c>
      <c r="G752" s="54"/>
      <c r="H752" s="54">
        <f>+VLOOKUP(C752,'Anexo_GL '!$B$9:$O$1882,5,0)</f>
        <v>21657.541639999996</v>
      </c>
      <c r="I752" s="54">
        <f>+VLOOKUP(C752,'Anexo_GL '!$B$9:$O$1882,6,0)</f>
        <v>31650.744529999993</v>
      </c>
      <c r="J752" s="54">
        <f>+VLOOKUP(C752,'Anexo_GL '!$B$9:$O$1882,7,0)</f>
        <v>0</v>
      </c>
      <c r="K752" s="54"/>
      <c r="L752" s="56">
        <f>+VLOOKUP(C752,'Anexo_GL '!$B$9:$O$1882,8,0)</f>
        <v>6.4914723192453145</v>
      </c>
      <c r="M752" s="54"/>
      <c r="N752" s="56" t="str">
        <f>+VLOOKUP(C752,'Anexo_GL '!$B$9:$O$1882,9,0)</f>
        <v>Si Cumple</v>
      </c>
      <c r="O752" s="54"/>
      <c r="P752" s="54">
        <f>+VLOOKUP(C752,'Anexo_GL '!$B$9:$O$1882,11,0)</f>
        <v>16539.884919999997</v>
      </c>
      <c r="Q752" s="54">
        <f>+VLOOKUP(C752,'Anexo_GL '!$B$9:$O$1882,12,0)</f>
        <v>3909.0368499999995</v>
      </c>
      <c r="R752" s="54">
        <f>+VLOOKUP(C752,'Anexo_GL '!$B$9:$O$1882,13,0)</f>
        <v>12630.848069999998</v>
      </c>
      <c r="S752" s="54" t="str">
        <f>+VLOOKUP(C752,'Anexo_GL '!$B$9:$O$1882,14,0)</f>
        <v>Si Cumple</v>
      </c>
    </row>
    <row r="753" spans="1:19" x14ac:dyDescent="0.25">
      <c r="A753" s="54" t="s">
        <v>4873</v>
      </c>
      <c r="B753" s="54">
        <v>726</v>
      </c>
      <c r="C753" s="55" t="s">
        <v>1906</v>
      </c>
      <c r="D753" s="55" t="s">
        <v>27</v>
      </c>
      <c r="E753" s="55" t="s">
        <v>1907</v>
      </c>
      <c r="F753" s="54">
        <f>+VLOOKUP(C753,'Anexo_GL '!$B$9:$O$1882,4,0)</f>
        <v>1041.5243600000001</v>
      </c>
      <c r="G753" s="54"/>
      <c r="H753" s="54">
        <f>+VLOOKUP(C753,'Anexo_GL '!$B$9:$O$1882,5,0)</f>
        <v>11322.4292525</v>
      </c>
      <c r="I753" s="54">
        <f>+VLOOKUP(C753,'Anexo_GL '!$B$9:$O$1882,6,0)</f>
        <v>17676.251080000002</v>
      </c>
      <c r="J753" s="54">
        <f>+VLOOKUP(C753,'Anexo_GL '!$B$9:$O$1882,7,0)</f>
        <v>0</v>
      </c>
      <c r="K753" s="54"/>
      <c r="L753" s="56">
        <f>+VLOOKUP(C753,'Anexo_GL '!$B$9:$O$1882,8,0)</f>
        <v>5.8922242917133314</v>
      </c>
      <c r="M753" s="54"/>
      <c r="N753" s="56" t="str">
        <f>+VLOOKUP(C753,'Anexo_GL '!$B$9:$O$1882,9,0)</f>
        <v>Si Cumple</v>
      </c>
      <c r="O753" s="54"/>
      <c r="P753" s="54">
        <f>+VLOOKUP(C753,'Anexo_GL '!$B$9:$O$1882,11,0)</f>
        <v>8510.0345799999977</v>
      </c>
      <c r="Q753" s="54">
        <f>+VLOOKUP(C753,'Anexo_GL '!$B$9:$O$1882,12,0)</f>
        <v>1963.3975800000001</v>
      </c>
      <c r="R753" s="54">
        <f>+VLOOKUP(C753,'Anexo_GL '!$B$9:$O$1882,13,0)</f>
        <v>6546.6369999999979</v>
      </c>
      <c r="S753" s="54" t="str">
        <f>+VLOOKUP(C753,'Anexo_GL '!$B$9:$O$1882,14,0)</f>
        <v>Si Cumple</v>
      </c>
    </row>
    <row r="754" spans="1:19" x14ac:dyDescent="0.25">
      <c r="A754" s="54" t="s">
        <v>4874</v>
      </c>
      <c r="B754" s="54">
        <v>727</v>
      </c>
      <c r="C754" s="55" t="s">
        <v>1908</v>
      </c>
      <c r="D754" s="55" t="s">
        <v>27</v>
      </c>
      <c r="E754" s="55" t="s">
        <v>1909</v>
      </c>
      <c r="F754" s="54">
        <f>+VLOOKUP(C754,'Anexo_GL '!$B$9:$O$1882,4,0)</f>
        <v>716.00775999999996</v>
      </c>
      <c r="G754" s="54"/>
      <c r="H754" s="54">
        <f>+VLOOKUP(C754,'Anexo_GL '!$B$9:$O$1882,5,0)</f>
        <v>8111.8178950000001</v>
      </c>
      <c r="I754" s="54">
        <f>+VLOOKUP(C754,'Anexo_GL '!$B$9:$O$1882,6,0)</f>
        <v>12190.806059999999</v>
      </c>
      <c r="J754" s="54">
        <f>+VLOOKUP(C754,'Anexo_GL '!$B$9:$O$1882,7,0)</f>
        <v>0</v>
      </c>
      <c r="K754" s="54"/>
      <c r="L754" s="56">
        <f>+VLOOKUP(C754,'Anexo_GL '!$B$9:$O$1882,8,0)</f>
        <v>5.8733422259036416</v>
      </c>
      <c r="M754" s="54"/>
      <c r="N754" s="56" t="str">
        <f>+VLOOKUP(C754,'Anexo_GL '!$B$9:$O$1882,9,0)</f>
        <v>Si Cumple</v>
      </c>
      <c r="O754" s="54"/>
      <c r="P754" s="54">
        <f>+VLOOKUP(C754,'Anexo_GL '!$B$9:$O$1882,11,0)</f>
        <v>6244.2168799999999</v>
      </c>
      <c r="Q754" s="54">
        <f>+VLOOKUP(C754,'Anexo_GL '!$B$9:$O$1882,12,0)</f>
        <v>1742.7743</v>
      </c>
      <c r="R754" s="54">
        <f>+VLOOKUP(C754,'Anexo_GL '!$B$9:$O$1882,13,0)</f>
        <v>4501.4425799999999</v>
      </c>
      <c r="S754" s="54" t="str">
        <f>+VLOOKUP(C754,'Anexo_GL '!$B$9:$O$1882,14,0)</f>
        <v>Si Cumple</v>
      </c>
    </row>
    <row r="755" spans="1:19" x14ac:dyDescent="0.25">
      <c r="A755" s="54" t="s">
        <v>4875</v>
      </c>
      <c r="B755" s="54">
        <v>728</v>
      </c>
      <c r="C755" s="55" t="s">
        <v>1910</v>
      </c>
      <c r="D755" s="55" t="s">
        <v>27</v>
      </c>
      <c r="E755" s="55" t="s">
        <v>1911</v>
      </c>
      <c r="F755" s="54">
        <f>+VLOOKUP(C755,'Anexo_GL '!$B$9:$O$1882,4,0)</f>
        <v>3312.2710700000002</v>
      </c>
      <c r="G755" s="54"/>
      <c r="H755" s="54">
        <f>+VLOOKUP(C755,'Anexo_GL '!$B$9:$O$1882,5,0)</f>
        <v>19499.918289999998</v>
      </c>
      <c r="I755" s="54">
        <f>+VLOOKUP(C755,'Anexo_GL '!$B$9:$O$1882,6,0)</f>
        <v>28126.088180000002</v>
      </c>
      <c r="J755" s="54">
        <f>+VLOOKUP(C755,'Anexo_GL '!$B$9:$O$1882,7,0)</f>
        <v>0</v>
      </c>
      <c r="K755" s="54"/>
      <c r="L755" s="56">
        <f>+VLOOKUP(C755,'Anexo_GL '!$B$9:$O$1882,8,0)</f>
        <v>11.776508161399073</v>
      </c>
      <c r="M755" s="54"/>
      <c r="N755" s="56" t="str">
        <f>+VLOOKUP(C755,'Anexo_GL '!$B$9:$O$1882,9,0)</f>
        <v>Si Cumple</v>
      </c>
      <c r="O755" s="54"/>
      <c r="P755" s="54">
        <f>+VLOOKUP(C755,'Anexo_GL '!$B$9:$O$1882,11,0)</f>
        <v>14722.262339999999</v>
      </c>
      <c r="Q755" s="54">
        <f>+VLOOKUP(C755,'Anexo_GL '!$B$9:$O$1882,12,0)</f>
        <v>5176.7105199999996</v>
      </c>
      <c r="R755" s="54">
        <f>+VLOOKUP(C755,'Anexo_GL '!$B$9:$O$1882,13,0)</f>
        <v>9545.5518200000006</v>
      </c>
      <c r="S755" s="54" t="str">
        <f>+VLOOKUP(C755,'Anexo_GL '!$B$9:$O$1882,14,0)</f>
        <v>Si Cumple</v>
      </c>
    </row>
    <row r="756" spans="1:19" x14ac:dyDescent="0.25">
      <c r="A756" s="54" t="s">
        <v>4876</v>
      </c>
      <c r="B756" s="54">
        <v>729</v>
      </c>
      <c r="C756" s="55" t="s">
        <v>1912</v>
      </c>
      <c r="D756" s="55" t="s">
        <v>27</v>
      </c>
      <c r="E756" s="55" t="s">
        <v>1913</v>
      </c>
      <c r="F756" s="54">
        <f>+VLOOKUP(C756,'Anexo_GL '!$B$9:$O$1882,4,0)</f>
        <v>2599.7135199999993</v>
      </c>
      <c r="G756" s="54"/>
      <c r="H756" s="54">
        <f>+VLOOKUP(C756,'Anexo_GL '!$B$9:$O$1882,5,0)</f>
        <v>24053.539492499996</v>
      </c>
      <c r="I756" s="54">
        <f>+VLOOKUP(C756,'Anexo_GL '!$B$9:$O$1882,6,0)</f>
        <v>24524.88907999999</v>
      </c>
      <c r="J756" s="54">
        <f>+VLOOKUP(C756,'Anexo_GL '!$B$9:$O$1882,7,0)</f>
        <v>0</v>
      </c>
      <c r="K756" s="54"/>
      <c r="L756" s="56">
        <f>+VLOOKUP(C756,'Anexo_GL '!$B$9:$O$1882,8,0)</f>
        <v>10.600306943365799</v>
      </c>
      <c r="M756" s="54"/>
      <c r="N756" s="56" t="str">
        <f>+VLOOKUP(C756,'Anexo_GL '!$B$9:$O$1882,9,0)</f>
        <v>Si Cumple</v>
      </c>
      <c r="O756" s="54"/>
      <c r="P756" s="54">
        <f>+VLOOKUP(C756,'Anexo_GL '!$B$9:$O$1882,11,0)</f>
        <v>16543.375319999999</v>
      </c>
      <c r="Q756" s="54">
        <f>+VLOOKUP(C756,'Anexo_GL '!$B$9:$O$1882,12,0)</f>
        <v>7049.8375100000003</v>
      </c>
      <c r="R756" s="54">
        <f>+VLOOKUP(C756,'Anexo_GL '!$B$9:$O$1882,13,0)</f>
        <v>9493.537809999998</v>
      </c>
      <c r="S756" s="54" t="str">
        <f>+VLOOKUP(C756,'Anexo_GL '!$B$9:$O$1882,14,0)</f>
        <v>Si Cumple</v>
      </c>
    </row>
    <row r="757" spans="1:19" x14ac:dyDescent="0.25">
      <c r="A757" s="54" t="s">
        <v>4877</v>
      </c>
      <c r="B757" s="54">
        <v>730</v>
      </c>
      <c r="C757" s="55" t="s">
        <v>1914</v>
      </c>
      <c r="D757" s="55" t="s">
        <v>27</v>
      </c>
      <c r="E757" s="55" t="s">
        <v>1915</v>
      </c>
      <c r="F757" s="54">
        <f>+VLOOKUP(C757,'Anexo_GL '!$B$9:$O$1882,4,0)</f>
        <v>2712.5044400000002</v>
      </c>
      <c r="G757" s="54"/>
      <c r="H757" s="54">
        <f>+VLOOKUP(C757,'Anexo_GL '!$B$9:$O$1882,5,0)</f>
        <v>13617.023845</v>
      </c>
      <c r="I757" s="54">
        <f>+VLOOKUP(C757,'Anexo_GL '!$B$9:$O$1882,6,0)</f>
        <v>21127.920679999999</v>
      </c>
      <c r="J757" s="54">
        <f>+VLOOKUP(C757,'Anexo_GL '!$B$9:$O$1882,7,0)</f>
        <v>0</v>
      </c>
      <c r="K757" s="54"/>
      <c r="L757" s="56">
        <f>+VLOOKUP(C757,'Anexo_GL '!$B$9:$O$1882,8,0)</f>
        <v>12.838482693508485</v>
      </c>
      <c r="M757" s="54"/>
      <c r="N757" s="56" t="str">
        <f>+VLOOKUP(C757,'Anexo_GL '!$B$9:$O$1882,9,0)</f>
        <v>Si Cumple</v>
      </c>
      <c r="O757" s="54"/>
      <c r="P757" s="54">
        <f>+VLOOKUP(C757,'Anexo_GL '!$B$9:$O$1882,11,0)</f>
        <v>10406.273029999998</v>
      </c>
      <c r="Q757" s="54">
        <f>+VLOOKUP(C757,'Anexo_GL '!$B$9:$O$1882,12,0)</f>
        <v>3039.8170299999997</v>
      </c>
      <c r="R757" s="54">
        <f>+VLOOKUP(C757,'Anexo_GL '!$B$9:$O$1882,13,0)</f>
        <v>7366.4560000000001</v>
      </c>
      <c r="S757" s="54" t="str">
        <f>+VLOOKUP(C757,'Anexo_GL '!$B$9:$O$1882,14,0)</f>
        <v>Si Cumple</v>
      </c>
    </row>
    <row r="758" spans="1:19" x14ac:dyDescent="0.25">
      <c r="A758" s="54" t="s">
        <v>4878</v>
      </c>
      <c r="B758" s="54">
        <v>731</v>
      </c>
      <c r="C758" s="55" t="s">
        <v>1916</v>
      </c>
      <c r="D758" s="55" t="s">
        <v>27</v>
      </c>
      <c r="E758" s="55" t="s">
        <v>1917</v>
      </c>
      <c r="F758" s="54">
        <f>+VLOOKUP(C758,'Anexo_GL '!$B$9:$O$1882,4,0)</f>
        <v>963.72938999999997</v>
      </c>
      <c r="G758" s="54"/>
      <c r="H758" s="54">
        <f>+VLOOKUP(C758,'Anexo_GL '!$B$9:$O$1882,5,0)</f>
        <v>10680.234067500001</v>
      </c>
      <c r="I758" s="54">
        <f>+VLOOKUP(C758,'Anexo_GL '!$B$9:$O$1882,6,0)</f>
        <v>16276.478160000001</v>
      </c>
      <c r="J758" s="54">
        <f>+VLOOKUP(C758,'Anexo_GL '!$B$9:$O$1882,7,0)</f>
        <v>0</v>
      </c>
      <c r="K758" s="54"/>
      <c r="L758" s="56">
        <f>+VLOOKUP(C758,'Anexo_GL '!$B$9:$O$1882,8,0)</f>
        <v>5.9209945820367818</v>
      </c>
      <c r="M758" s="54"/>
      <c r="N758" s="56" t="str">
        <f>+VLOOKUP(C758,'Anexo_GL '!$B$9:$O$1882,9,0)</f>
        <v>Si Cumple</v>
      </c>
      <c r="O758" s="54"/>
      <c r="P758" s="54">
        <f>+VLOOKUP(C758,'Anexo_GL '!$B$9:$O$1882,11,0)</f>
        <v>8399.5993799999997</v>
      </c>
      <c r="Q758" s="54">
        <f>+VLOOKUP(C758,'Anexo_GL '!$B$9:$O$1882,12,0)</f>
        <v>3088.4311700000003</v>
      </c>
      <c r="R758" s="54">
        <f>+VLOOKUP(C758,'Anexo_GL '!$B$9:$O$1882,13,0)</f>
        <v>5311.1682099999989</v>
      </c>
      <c r="S758" s="54" t="str">
        <f>+VLOOKUP(C758,'Anexo_GL '!$B$9:$O$1882,14,0)</f>
        <v>Si Cumple</v>
      </c>
    </row>
    <row r="759" spans="1:19" x14ac:dyDescent="0.25">
      <c r="A759" s="54" t="s">
        <v>4879</v>
      </c>
      <c r="B759" s="54">
        <v>732</v>
      </c>
      <c r="C759" s="55" t="s">
        <v>1918</v>
      </c>
      <c r="D759" s="55" t="s">
        <v>27</v>
      </c>
      <c r="E759" s="55" t="s">
        <v>1919</v>
      </c>
      <c r="F759" s="54">
        <f>+VLOOKUP(C759,'Anexo_GL '!$B$9:$O$1882,4,0)</f>
        <v>847.47861999999986</v>
      </c>
      <c r="G759" s="54"/>
      <c r="H759" s="54">
        <f>+VLOOKUP(C759,'Anexo_GL '!$B$9:$O$1882,5,0)</f>
        <v>4577.2604700000002</v>
      </c>
      <c r="I759" s="54">
        <f>+VLOOKUP(C759,'Anexo_GL '!$B$9:$O$1882,6,0)</f>
        <v>5853.722569999999</v>
      </c>
      <c r="J759" s="54">
        <f>+VLOOKUP(C759,'Anexo_GL '!$B$9:$O$1882,7,0)</f>
        <v>0</v>
      </c>
      <c r="K759" s="54"/>
      <c r="L759" s="56">
        <f>+VLOOKUP(C759,'Anexo_GL '!$B$9:$O$1882,8,0)</f>
        <v>14.477601387248523</v>
      </c>
      <c r="M759" s="54"/>
      <c r="N759" s="56" t="str">
        <f>+VLOOKUP(C759,'Anexo_GL '!$B$9:$O$1882,9,0)</f>
        <v>Si Cumple</v>
      </c>
      <c r="O759" s="54"/>
      <c r="P759" s="54">
        <f>+VLOOKUP(C759,'Anexo_GL '!$B$9:$O$1882,11,0)</f>
        <v>3337.8344300000003</v>
      </c>
      <c r="Q759" s="54">
        <f>+VLOOKUP(C759,'Anexo_GL '!$B$9:$O$1882,12,0)</f>
        <v>1194.5503200000001</v>
      </c>
      <c r="R759" s="54">
        <f>+VLOOKUP(C759,'Anexo_GL '!$B$9:$O$1882,13,0)</f>
        <v>2143.2841100000005</v>
      </c>
      <c r="S759" s="54" t="str">
        <f>+VLOOKUP(C759,'Anexo_GL '!$B$9:$O$1882,14,0)</f>
        <v>Si Cumple</v>
      </c>
    </row>
    <row r="760" spans="1:19" x14ac:dyDescent="0.25">
      <c r="A760" s="54" t="s">
        <v>4880</v>
      </c>
      <c r="B760" s="54">
        <v>733</v>
      </c>
      <c r="C760" s="55" t="s">
        <v>1920</v>
      </c>
      <c r="D760" s="55" t="s">
        <v>27</v>
      </c>
      <c r="E760" s="55" t="s">
        <v>1921</v>
      </c>
      <c r="F760" s="54">
        <f>+VLOOKUP(C760,'Anexo_GL '!$B$9:$O$1882,4,0)</f>
        <v>2502.8527999999997</v>
      </c>
      <c r="G760" s="54"/>
      <c r="H760" s="54">
        <f>+VLOOKUP(C760,'Anexo_GL '!$B$9:$O$1882,5,0)</f>
        <v>12567.681930000002</v>
      </c>
      <c r="I760" s="54">
        <f>+VLOOKUP(C760,'Anexo_GL '!$B$9:$O$1882,6,0)</f>
        <v>18329.115049999997</v>
      </c>
      <c r="J760" s="54">
        <f>+VLOOKUP(C760,'Anexo_GL '!$B$9:$O$1882,7,0)</f>
        <v>0</v>
      </c>
      <c r="K760" s="54"/>
      <c r="L760" s="56">
        <f>+VLOOKUP(C760,'Anexo_GL '!$B$9:$O$1882,8,0)</f>
        <v>13.655066232998522</v>
      </c>
      <c r="M760" s="54"/>
      <c r="N760" s="56" t="str">
        <f>+VLOOKUP(C760,'Anexo_GL '!$B$9:$O$1882,9,0)</f>
        <v>Si Cumple</v>
      </c>
      <c r="O760" s="54"/>
      <c r="P760" s="54">
        <f>+VLOOKUP(C760,'Anexo_GL '!$B$9:$O$1882,11,0)</f>
        <v>10212.79053</v>
      </c>
      <c r="Q760" s="54">
        <f>+VLOOKUP(C760,'Anexo_GL '!$B$9:$O$1882,12,0)</f>
        <v>2987.30863</v>
      </c>
      <c r="R760" s="54">
        <f>+VLOOKUP(C760,'Anexo_GL '!$B$9:$O$1882,13,0)</f>
        <v>7225.4818999999998</v>
      </c>
      <c r="S760" s="54" t="str">
        <f>+VLOOKUP(C760,'Anexo_GL '!$B$9:$O$1882,14,0)</f>
        <v>Si Cumple</v>
      </c>
    </row>
    <row r="761" spans="1:19" x14ac:dyDescent="0.25">
      <c r="A761" s="54" t="s">
        <v>4881</v>
      </c>
      <c r="B761" s="54">
        <v>734</v>
      </c>
      <c r="C761" s="55" t="s">
        <v>1922</v>
      </c>
      <c r="D761" s="55" t="s">
        <v>27</v>
      </c>
      <c r="E761" s="55" t="s">
        <v>1362</v>
      </c>
      <c r="F761" s="54">
        <f>+VLOOKUP(C761,'Anexo_GL '!$B$9:$O$1882,4,0)</f>
        <v>1215.5348300000001</v>
      </c>
      <c r="G761" s="54"/>
      <c r="H761" s="54">
        <f>+VLOOKUP(C761,'Anexo_GL '!$B$9:$O$1882,5,0)</f>
        <v>2986.8750074999998</v>
      </c>
      <c r="I761" s="54">
        <f>+VLOOKUP(C761,'Anexo_GL '!$B$9:$O$1882,6,0)</f>
        <v>3795.2956200000003</v>
      </c>
      <c r="J761" s="54">
        <f>+VLOOKUP(C761,'Anexo_GL '!$B$9:$O$1882,7,0)</f>
        <v>0</v>
      </c>
      <c r="K761" s="54"/>
      <c r="L761" s="56">
        <f>+VLOOKUP(C761,'Anexo_GL '!$B$9:$O$1882,8,0)</f>
        <v>32.027408447302982</v>
      </c>
      <c r="M761" s="54"/>
      <c r="N761" s="56" t="str">
        <f>+VLOOKUP(C761,'Anexo_GL '!$B$9:$O$1882,9,0)</f>
        <v>Si Cumple</v>
      </c>
      <c r="O761" s="54"/>
      <c r="P761" s="54">
        <f>+VLOOKUP(C761,'Anexo_GL '!$B$9:$O$1882,11,0)</f>
        <v>2123.6154100000003</v>
      </c>
      <c r="Q761" s="54">
        <f>+VLOOKUP(C761,'Anexo_GL '!$B$9:$O$1882,12,0)</f>
        <v>965.70776999999998</v>
      </c>
      <c r="R761" s="54">
        <f>+VLOOKUP(C761,'Anexo_GL '!$B$9:$O$1882,13,0)</f>
        <v>1157.9076400000001</v>
      </c>
      <c r="S761" s="54" t="str">
        <f>+VLOOKUP(C761,'Anexo_GL '!$B$9:$O$1882,14,0)</f>
        <v>Si Cumple</v>
      </c>
    </row>
    <row r="762" spans="1:19" x14ac:dyDescent="0.25">
      <c r="A762" s="54" t="s">
        <v>4882</v>
      </c>
      <c r="B762" s="54">
        <v>735</v>
      </c>
      <c r="C762" s="55" t="s">
        <v>1923</v>
      </c>
      <c r="D762" s="55" t="s">
        <v>27</v>
      </c>
      <c r="E762" s="55" t="s">
        <v>1924</v>
      </c>
      <c r="F762" s="54">
        <f>+VLOOKUP(C762,'Anexo_GL '!$B$9:$O$1882,4,0)</f>
        <v>362.45949999999999</v>
      </c>
      <c r="G762" s="54"/>
      <c r="H762" s="54">
        <f>+VLOOKUP(C762,'Anexo_GL '!$B$9:$O$1882,5,0)</f>
        <v>7521.1902075000025</v>
      </c>
      <c r="I762" s="54">
        <f>+VLOOKUP(C762,'Anexo_GL '!$B$9:$O$1882,6,0)</f>
        <v>9652.5377399999979</v>
      </c>
      <c r="J762" s="54">
        <f>+VLOOKUP(C762,'Anexo_GL '!$B$9:$O$1882,7,0)</f>
        <v>0</v>
      </c>
      <c r="K762" s="54"/>
      <c r="L762" s="56">
        <f>+VLOOKUP(C762,'Anexo_GL '!$B$9:$O$1882,8,0)</f>
        <v>3.7550694932584645</v>
      </c>
      <c r="M762" s="54"/>
      <c r="N762" s="56" t="str">
        <f>+VLOOKUP(C762,'Anexo_GL '!$B$9:$O$1882,9,0)</f>
        <v>Si Cumple</v>
      </c>
      <c r="O762" s="54"/>
      <c r="P762" s="54">
        <f>+VLOOKUP(C762,'Anexo_GL '!$B$9:$O$1882,11,0)</f>
        <v>3682.4496899999995</v>
      </c>
      <c r="Q762" s="54">
        <f>+VLOOKUP(C762,'Anexo_GL '!$B$9:$O$1882,12,0)</f>
        <v>1854.9921999999999</v>
      </c>
      <c r="R762" s="54">
        <f>+VLOOKUP(C762,'Anexo_GL '!$B$9:$O$1882,13,0)</f>
        <v>1827.4574899999996</v>
      </c>
      <c r="S762" s="54" t="str">
        <f>+VLOOKUP(C762,'Anexo_GL '!$B$9:$O$1882,14,0)</f>
        <v>Si Cumple</v>
      </c>
    </row>
    <row r="763" spans="1:19" x14ac:dyDescent="0.25">
      <c r="A763" s="54" t="s">
        <v>4883</v>
      </c>
      <c r="B763" s="54">
        <v>736</v>
      </c>
      <c r="C763" s="55" t="s">
        <v>1925</v>
      </c>
      <c r="D763" s="55" t="s">
        <v>27</v>
      </c>
      <c r="E763" s="55" t="s">
        <v>1926</v>
      </c>
      <c r="F763" s="54">
        <f>+VLOOKUP(C763,'Anexo_GL '!$B$9:$O$1882,4,0)</f>
        <v>1442.2831400000002</v>
      </c>
      <c r="G763" s="54"/>
      <c r="H763" s="54">
        <f>+VLOOKUP(C763,'Anexo_GL '!$B$9:$O$1882,5,0)</f>
        <v>3885.9616225</v>
      </c>
      <c r="I763" s="54">
        <f>+VLOOKUP(C763,'Anexo_GL '!$B$9:$O$1882,6,0)</f>
        <v>4657.4498900000008</v>
      </c>
      <c r="J763" s="54">
        <f>+VLOOKUP(C763,'Anexo_GL '!$B$9:$O$1882,7,0)</f>
        <v>0</v>
      </c>
      <c r="K763" s="54"/>
      <c r="L763" s="56">
        <f>+VLOOKUP(C763,'Anexo_GL '!$B$9:$O$1882,8,0)</f>
        <v>30.967228291531868</v>
      </c>
      <c r="M763" s="54"/>
      <c r="N763" s="56" t="str">
        <f>+VLOOKUP(C763,'Anexo_GL '!$B$9:$O$1882,9,0)</f>
        <v>Si Cumple</v>
      </c>
      <c r="O763" s="54"/>
      <c r="P763" s="54">
        <f>+VLOOKUP(C763,'Anexo_GL '!$B$9:$O$1882,11,0)</f>
        <v>2358.3553899999997</v>
      </c>
      <c r="Q763" s="54">
        <f>+VLOOKUP(C763,'Anexo_GL '!$B$9:$O$1882,12,0)</f>
        <v>1688.4036400000002</v>
      </c>
      <c r="R763" s="54">
        <f>+VLOOKUP(C763,'Anexo_GL '!$B$9:$O$1882,13,0)</f>
        <v>669.95174999999949</v>
      </c>
      <c r="S763" s="54" t="str">
        <f>+VLOOKUP(C763,'Anexo_GL '!$B$9:$O$1882,14,0)</f>
        <v>Si Cumple</v>
      </c>
    </row>
    <row r="764" spans="1:19" x14ac:dyDescent="0.25">
      <c r="A764" s="54" t="s">
        <v>4884</v>
      </c>
      <c r="B764" s="54">
        <v>737</v>
      </c>
      <c r="C764" s="55" t="s">
        <v>1927</v>
      </c>
      <c r="D764" s="55" t="s">
        <v>27</v>
      </c>
      <c r="E764" s="55" t="s">
        <v>1928</v>
      </c>
      <c r="F764" s="54">
        <f>+VLOOKUP(C764,'Anexo_GL '!$B$9:$O$1882,4,0)</f>
        <v>7803.9440599999998</v>
      </c>
      <c r="G764" s="54"/>
      <c r="H764" s="54">
        <f>+VLOOKUP(C764,'Anexo_GL '!$B$9:$O$1882,5,0)</f>
        <v>84163.669967499998</v>
      </c>
      <c r="I764" s="54">
        <f>+VLOOKUP(C764,'Anexo_GL '!$B$9:$O$1882,6,0)</f>
        <v>98640.96163000002</v>
      </c>
      <c r="J764" s="54">
        <f>+VLOOKUP(C764,'Anexo_GL '!$B$9:$O$1882,7,0)</f>
        <v>0</v>
      </c>
      <c r="K764" s="54"/>
      <c r="L764" s="56">
        <f>+VLOOKUP(C764,'Anexo_GL '!$B$9:$O$1882,8,0)</f>
        <v>7.9114638898923282</v>
      </c>
      <c r="M764" s="54"/>
      <c r="N764" s="56" t="str">
        <f>+VLOOKUP(C764,'Anexo_GL '!$B$9:$O$1882,9,0)</f>
        <v>Si Cumple</v>
      </c>
      <c r="O764" s="54"/>
      <c r="P764" s="54">
        <f>+VLOOKUP(C764,'Anexo_GL '!$B$9:$O$1882,11,0)</f>
        <v>58903.223749999997</v>
      </c>
      <c r="Q764" s="54">
        <f>+VLOOKUP(C764,'Anexo_GL '!$B$9:$O$1882,12,0)</f>
        <v>26449.85154</v>
      </c>
      <c r="R764" s="54">
        <f>+VLOOKUP(C764,'Anexo_GL '!$B$9:$O$1882,13,0)</f>
        <v>32453.372210000001</v>
      </c>
      <c r="S764" s="54" t="str">
        <f>+VLOOKUP(C764,'Anexo_GL '!$B$9:$O$1882,14,0)</f>
        <v>Si Cumple</v>
      </c>
    </row>
    <row r="765" spans="1:19" x14ac:dyDescent="0.25">
      <c r="A765" s="54" t="s">
        <v>4885</v>
      </c>
      <c r="B765" s="54">
        <v>738</v>
      </c>
      <c r="C765" s="55" t="s">
        <v>1929</v>
      </c>
      <c r="D765" s="55" t="s">
        <v>27</v>
      </c>
      <c r="E765" s="55" t="s">
        <v>1930</v>
      </c>
      <c r="F765" s="54">
        <f>+VLOOKUP(C765,'Anexo_GL '!$B$9:$O$1882,4,0)</f>
        <v>878.69497999999987</v>
      </c>
      <c r="G765" s="54"/>
      <c r="H765" s="54">
        <f>+VLOOKUP(C765,'Anexo_GL '!$B$9:$O$1882,5,0)</f>
        <v>9383.4134750000012</v>
      </c>
      <c r="I765" s="54">
        <f>+VLOOKUP(C765,'Anexo_GL '!$B$9:$O$1882,6,0)</f>
        <v>14772.579699999998</v>
      </c>
      <c r="J765" s="54">
        <f>+VLOOKUP(C765,'Anexo_GL '!$B$9:$O$1882,7,0)</f>
        <v>0</v>
      </c>
      <c r="K765" s="54"/>
      <c r="L765" s="56">
        <f>+VLOOKUP(C765,'Anexo_GL '!$B$9:$O$1882,8,0)</f>
        <v>5.9481485146429769</v>
      </c>
      <c r="M765" s="54"/>
      <c r="N765" s="56" t="str">
        <f>+VLOOKUP(C765,'Anexo_GL '!$B$9:$O$1882,9,0)</f>
        <v>Si Cumple</v>
      </c>
      <c r="O765" s="54"/>
      <c r="P765" s="54">
        <f>+VLOOKUP(C765,'Anexo_GL '!$B$9:$O$1882,11,0)</f>
        <v>7066.8603700000003</v>
      </c>
      <c r="Q765" s="54">
        <f>+VLOOKUP(C765,'Anexo_GL '!$B$9:$O$1882,12,0)</f>
        <v>2035.1912600000001</v>
      </c>
      <c r="R765" s="54">
        <f>+VLOOKUP(C765,'Anexo_GL '!$B$9:$O$1882,13,0)</f>
        <v>5031.6691100000007</v>
      </c>
      <c r="S765" s="54" t="str">
        <f>+VLOOKUP(C765,'Anexo_GL '!$B$9:$O$1882,14,0)</f>
        <v>Si Cumple</v>
      </c>
    </row>
    <row r="766" spans="1:19" x14ac:dyDescent="0.25">
      <c r="A766" s="54" t="s">
        <v>4886</v>
      </c>
      <c r="B766" s="54">
        <v>739</v>
      </c>
      <c r="C766" s="55" t="s">
        <v>1931</v>
      </c>
      <c r="D766" s="55" t="s">
        <v>27</v>
      </c>
      <c r="E766" s="55" t="s">
        <v>1932</v>
      </c>
      <c r="F766" s="54">
        <f>+VLOOKUP(C766,'Anexo_GL '!$B$9:$O$1882,4,0)</f>
        <v>576.78611999999998</v>
      </c>
      <c r="G766" s="54"/>
      <c r="H766" s="54">
        <f>+VLOOKUP(C766,'Anexo_GL '!$B$9:$O$1882,5,0)</f>
        <v>7039.4159599999994</v>
      </c>
      <c r="I766" s="54">
        <f>+VLOOKUP(C766,'Anexo_GL '!$B$9:$O$1882,6,0)</f>
        <v>10076.622290000003</v>
      </c>
      <c r="J766" s="54">
        <f>+VLOOKUP(C766,'Anexo_GL '!$B$9:$O$1882,7,0)</f>
        <v>0</v>
      </c>
      <c r="K766" s="54"/>
      <c r="L766" s="56">
        <f>+VLOOKUP(C766,'Anexo_GL '!$B$9:$O$1882,8,0)</f>
        <v>5.7240025814245321</v>
      </c>
      <c r="M766" s="54"/>
      <c r="N766" s="56" t="str">
        <f>+VLOOKUP(C766,'Anexo_GL '!$B$9:$O$1882,9,0)</f>
        <v>Si Cumple</v>
      </c>
      <c r="O766" s="54"/>
      <c r="P766" s="54">
        <f>+VLOOKUP(C766,'Anexo_GL '!$B$9:$O$1882,11,0)</f>
        <v>5611.5787300000002</v>
      </c>
      <c r="Q766" s="54">
        <f>+VLOOKUP(C766,'Anexo_GL '!$B$9:$O$1882,12,0)</f>
        <v>1858.8992000000001</v>
      </c>
      <c r="R766" s="54">
        <f>+VLOOKUP(C766,'Anexo_GL '!$B$9:$O$1882,13,0)</f>
        <v>3752.6795300000003</v>
      </c>
      <c r="S766" s="54" t="str">
        <f>+VLOOKUP(C766,'Anexo_GL '!$B$9:$O$1882,14,0)</f>
        <v>Si Cumple</v>
      </c>
    </row>
    <row r="767" spans="1:19" x14ac:dyDescent="0.25">
      <c r="A767" s="54" t="s">
        <v>4887</v>
      </c>
      <c r="B767" s="54">
        <v>740</v>
      </c>
      <c r="C767" s="55" t="s">
        <v>1933</v>
      </c>
      <c r="D767" s="55" t="s">
        <v>27</v>
      </c>
      <c r="E767" s="55" t="s">
        <v>1934</v>
      </c>
      <c r="F767" s="54">
        <f>+VLOOKUP(C767,'Anexo_GL '!$B$9:$O$1882,4,0)</f>
        <v>1383.2548200000001</v>
      </c>
      <c r="G767" s="54"/>
      <c r="H767" s="54">
        <f>+VLOOKUP(C767,'Anexo_GL '!$B$9:$O$1882,5,0)</f>
        <v>12964.825167500001</v>
      </c>
      <c r="I767" s="54">
        <f>+VLOOKUP(C767,'Anexo_GL '!$B$9:$O$1882,6,0)</f>
        <v>17213.008890000001</v>
      </c>
      <c r="J767" s="54">
        <f>+VLOOKUP(C767,'Anexo_GL '!$B$9:$O$1882,7,0)</f>
        <v>0</v>
      </c>
      <c r="K767" s="54"/>
      <c r="L767" s="56">
        <f>+VLOOKUP(C767,'Anexo_GL '!$B$9:$O$1882,8,0)</f>
        <v>8.0361012350583874</v>
      </c>
      <c r="M767" s="54"/>
      <c r="N767" s="56" t="str">
        <f>+VLOOKUP(C767,'Anexo_GL '!$B$9:$O$1882,9,0)</f>
        <v>Si Cumple</v>
      </c>
      <c r="O767" s="54"/>
      <c r="P767" s="54">
        <f>+VLOOKUP(C767,'Anexo_GL '!$B$9:$O$1882,11,0)</f>
        <v>9517.3982300000007</v>
      </c>
      <c r="Q767" s="54">
        <f>+VLOOKUP(C767,'Anexo_GL '!$B$9:$O$1882,12,0)</f>
        <v>3684.73344</v>
      </c>
      <c r="R767" s="54">
        <f>+VLOOKUP(C767,'Anexo_GL '!$B$9:$O$1882,13,0)</f>
        <v>5832.6647900000007</v>
      </c>
      <c r="S767" s="54" t="str">
        <f>+VLOOKUP(C767,'Anexo_GL '!$B$9:$O$1882,14,0)</f>
        <v>Si Cumple</v>
      </c>
    </row>
    <row r="768" spans="1:19" x14ac:dyDescent="0.25">
      <c r="A768" s="54" t="s">
        <v>4888</v>
      </c>
      <c r="B768" s="54">
        <v>741</v>
      </c>
      <c r="C768" s="55" t="s">
        <v>1935</v>
      </c>
      <c r="D768" s="55" t="s">
        <v>27</v>
      </c>
      <c r="E768" s="55" t="s">
        <v>1936</v>
      </c>
      <c r="F768" s="54">
        <f>+VLOOKUP(C768,'Anexo_GL '!$B$9:$O$1882,4,0)</f>
        <v>1386.1020899999999</v>
      </c>
      <c r="G768" s="54"/>
      <c r="H768" s="54">
        <f>+VLOOKUP(C768,'Anexo_GL '!$B$9:$O$1882,5,0)</f>
        <v>16444.670419999999</v>
      </c>
      <c r="I768" s="54">
        <f>+VLOOKUP(C768,'Anexo_GL '!$B$9:$O$1882,6,0)</f>
        <v>28568.768299999996</v>
      </c>
      <c r="J768" s="54">
        <f>+VLOOKUP(C768,'Anexo_GL '!$B$9:$O$1882,7,0)</f>
        <v>0</v>
      </c>
      <c r="K768" s="54"/>
      <c r="L768" s="56">
        <f>+VLOOKUP(C768,'Anexo_GL '!$B$9:$O$1882,8,0)</f>
        <v>4.8518090645160923</v>
      </c>
      <c r="M768" s="54"/>
      <c r="N768" s="56" t="str">
        <f>+VLOOKUP(C768,'Anexo_GL '!$B$9:$O$1882,9,0)</f>
        <v>Si Cumple</v>
      </c>
      <c r="O768" s="54"/>
      <c r="P768" s="54">
        <f>+VLOOKUP(C768,'Anexo_GL '!$B$9:$O$1882,11,0)</f>
        <v>12344.622740000001</v>
      </c>
      <c r="Q768" s="54">
        <f>+VLOOKUP(C768,'Anexo_GL '!$B$9:$O$1882,12,0)</f>
        <v>3032.5875899999996</v>
      </c>
      <c r="R768" s="54">
        <f>+VLOOKUP(C768,'Anexo_GL '!$B$9:$O$1882,13,0)</f>
        <v>9312.0351499999997</v>
      </c>
      <c r="S768" s="54" t="str">
        <f>+VLOOKUP(C768,'Anexo_GL '!$B$9:$O$1882,14,0)</f>
        <v>Si Cumple</v>
      </c>
    </row>
    <row r="769" spans="1:19" x14ac:dyDescent="0.25">
      <c r="A769" s="54" t="s">
        <v>4889</v>
      </c>
      <c r="B769" s="54">
        <v>742</v>
      </c>
      <c r="C769" s="55" t="s">
        <v>1937</v>
      </c>
      <c r="D769" s="55" t="s">
        <v>27</v>
      </c>
      <c r="E769" s="55" t="s">
        <v>1938</v>
      </c>
      <c r="F769" s="54">
        <f>+VLOOKUP(C769,'Anexo_GL '!$B$9:$O$1882,4,0)</f>
        <v>4373.9067299999997</v>
      </c>
      <c r="G769" s="54"/>
      <c r="H769" s="54">
        <f>+VLOOKUP(C769,'Anexo_GL '!$B$9:$O$1882,5,0)</f>
        <v>7366.6932274999999</v>
      </c>
      <c r="I769" s="54">
        <f>+VLOOKUP(C769,'Anexo_GL '!$B$9:$O$1882,6,0)</f>
        <v>9604.0253000000012</v>
      </c>
      <c r="J769" s="54">
        <f>+VLOOKUP(C769,'Anexo_GL '!$B$9:$O$1882,7,0)</f>
        <v>0</v>
      </c>
      <c r="K769" s="54"/>
      <c r="L769" s="56">
        <f>+VLOOKUP(C769,'Anexo_GL '!$B$9:$O$1882,8,0)</f>
        <v>45.542432400714304</v>
      </c>
      <c r="M769" s="54"/>
      <c r="N769" s="56" t="str">
        <f>+VLOOKUP(C769,'Anexo_GL '!$B$9:$O$1882,9,0)</f>
        <v>Si Cumple</v>
      </c>
      <c r="O769" s="54"/>
      <c r="P769" s="54">
        <f>+VLOOKUP(C769,'Anexo_GL '!$B$9:$O$1882,11,0)</f>
        <v>6416.1607200000008</v>
      </c>
      <c r="Q769" s="54">
        <f>+VLOOKUP(C769,'Anexo_GL '!$B$9:$O$1882,12,0)</f>
        <v>2331.6436200000003</v>
      </c>
      <c r="R769" s="54">
        <f>+VLOOKUP(C769,'Anexo_GL '!$B$9:$O$1882,13,0)</f>
        <v>4084.5171000000005</v>
      </c>
      <c r="S769" s="54" t="str">
        <f>+VLOOKUP(C769,'Anexo_GL '!$B$9:$O$1882,14,0)</f>
        <v>Si Cumple</v>
      </c>
    </row>
    <row r="770" spans="1:19" x14ac:dyDescent="0.25">
      <c r="A770" s="54" t="s">
        <v>4890</v>
      </c>
      <c r="B770" s="54">
        <v>743</v>
      </c>
      <c r="C770" s="55" t="s">
        <v>1939</v>
      </c>
      <c r="D770" s="55" t="s">
        <v>27</v>
      </c>
      <c r="E770" s="55" t="s">
        <v>894</v>
      </c>
      <c r="F770" s="54">
        <f>+VLOOKUP(C770,'Anexo_GL '!$B$9:$O$1882,4,0)</f>
        <v>526.56670999999994</v>
      </c>
      <c r="G770" s="54"/>
      <c r="H770" s="54">
        <f>+VLOOKUP(C770,'Anexo_GL '!$B$9:$O$1882,5,0)</f>
        <v>4034.7648949999998</v>
      </c>
      <c r="I770" s="54">
        <f>+VLOOKUP(C770,'Anexo_GL '!$B$9:$O$1882,6,0)</f>
        <v>4121.39221</v>
      </c>
      <c r="J770" s="54">
        <f>+VLOOKUP(C770,'Anexo_GL '!$B$9:$O$1882,7,0)</f>
        <v>0</v>
      </c>
      <c r="K770" s="54"/>
      <c r="L770" s="56">
        <f>+VLOOKUP(C770,'Anexo_GL '!$B$9:$O$1882,8,0)</f>
        <v>12.776428041047808</v>
      </c>
      <c r="M770" s="54"/>
      <c r="N770" s="56" t="str">
        <f>+VLOOKUP(C770,'Anexo_GL '!$B$9:$O$1882,9,0)</f>
        <v>Si Cumple</v>
      </c>
      <c r="O770" s="54"/>
      <c r="P770" s="54">
        <f>+VLOOKUP(C770,'Anexo_GL '!$B$9:$O$1882,11,0)</f>
        <v>3287.7423699999999</v>
      </c>
      <c r="Q770" s="54">
        <f>+VLOOKUP(C770,'Anexo_GL '!$B$9:$O$1882,12,0)</f>
        <v>1450.26737</v>
      </c>
      <c r="R770" s="54">
        <f>+VLOOKUP(C770,'Anexo_GL '!$B$9:$O$1882,13,0)</f>
        <v>1837.4749999999999</v>
      </c>
      <c r="S770" s="54" t="str">
        <f>+VLOOKUP(C770,'Anexo_GL '!$B$9:$O$1882,14,0)</f>
        <v>Si Cumple</v>
      </c>
    </row>
    <row r="771" spans="1:19" x14ac:dyDescent="0.25">
      <c r="A771" s="54" t="s">
        <v>4891</v>
      </c>
      <c r="B771" s="54">
        <v>744</v>
      </c>
      <c r="C771" s="55" t="s">
        <v>1940</v>
      </c>
      <c r="D771" s="55" t="s">
        <v>27</v>
      </c>
      <c r="E771" s="55" t="s">
        <v>1941</v>
      </c>
      <c r="F771" s="54">
        <f>+VLOOKUP(C771,'Anexo_GL '!$B$9:$O$1882,4,0)</f>
        <v>995.93407000000002</v>
      </c>
      <c r="G771" s="54"/>
      <c r="H771" s="54">
        <f>+VLOOKUP(C771,'Anexo_GL '!$B$9:$O$1882,5,0)</f>
        <v>7674.076322500001</v>
      </c>
      <c r="I771" s="54">
        <f>+VLOOKUP(C771,'Anexo_GL '!$B$9:$O$1882,6,0)</f>
        <v>11466.67316</v>
      </c>
      <c r="J771" s="54">
        <f>+VLOOKUP(C771,'Anexo_GL '!$B$9:$O$1882,7,0)</f>
        <v>0</v>
      </c>
      <c r="K771" s="54"/>
      <c r="L771" s="56">
        <f>+VLOOKUP(C771,'Anexo_GL '!$B$9:$O$1882,8,0)</f>
        <v>8.6854666222997157</v>
      </c>
      <c r="M771" s="54"/>
      <c r="N771" s="56" t="str">
        <f>+VLOOKUP(C771,'Anexo_GL '!$B$9:$O$1882,9,0)</f>
        <v>Si Cumple</v>
      </c>
      <c r="O771" s="54"/>
      <c r="P771" s="54">
        <f>+VLOOKUP(C771,'Anexo_GL '!$B$9:$O$1882,11,0)</f>
        <v>5687.9064800000006</v>
      </c>
      <c r="Q771" s="54">
        <f>+VLOOKUP(C771,'Anexo_GL '!$B$9:$O$1882,12,0)</f>
        <v>1704.11976</v>
      </c>
      <c r="R771" s="54">
        <f>+VLOOKUP(C771,'Anexo_GL '!$B$9:$O$1882,13,0)</f>
        <v>3983.7867200000005</v>
      </c>
      <c r="S771" s="54" t="str">
        <f>+VLOOKUP(C771,'Anexo_GL '!$B$9:$O$1882,14,0)</f>
        <v>Si Cumple</v>
      </c>
    </row>
    <row r="772" spans="1:19" x14ac:dyDescent="0.25">
      <c r="A772" s="54" t="s">
        <v>4892</v>
      </c>
      <c r="B772" s="54">
        <v>745</v>
      </c>
      <c r="C772" s="55" t="s">
        <v>1942</v>
      </c>
      <c r="D772" s="55" t="s">
        <v>27</v>
      </c>
      <c r="E772" s="55" t="s">
        <v>1943</v>
      </c>
      <c r="F772" s="54">
        <f>+VLOOKUP(C772,'Anexo_GL '!$B$9:$O$1882,4,0)</f>
        <v>5688.4254600000013</v>
      </c>
      <c r="G772" s="54"/>
      <c r="H772" s="54">
        <f>+VLOOKUP(C772,'Anexo_GL '!$B$9:$O$1882,5,0)</f>
        <v>65757.166954999993</v>
      </c>
      <c r="I772" s="54">
        <f>+VLOOKUP(C772,'Anexo_GL '!$B$9:$O$1882,6,0)</f>
        <v>74921.004390000016</v>
      </c>
      <c r="J772" s="54">
        <f>+VLOOKUP(C772,'Anexo_GL '!$B$9:$O$1882,7,0)</f>
        <v>0</v>
      </c>
      <c r="K772" s="54"/>
      <c r="L772" s="56">
        <f>+VLOOKUP(C772,'Anexo_GL '!$B$9:$O$1882,8,0)</f>
        <v>7.592564336683207</v>
      </c>
      <c r="M772" s="54"/>
      <c r="N772" s="56" t="str">
        <f>+VLOOKUP(C772,'Anexo_GL '!$B$9:$O$1882,9,0)</f>
        <v>Si Cumple</v>
      </c>
      <c r="O772" s="54"/>
      <c r="P772" s="54">
        <f>+VLOOKUP(C772,'Anexo_GL '!$B$9:$O$1882,11,0)</f>
        <v>53423.797350000001</v>
      </c>
      <c r="Q772" s="54">
        <f>+VLOOKUP(C772,'Anexo_GL '!$B$9:$O$1882,12,0)</f>
        <v>14079.737439999999</v>
      </c>
      <c r="R772" s="54">
        <f>+VLOOKUP(C772,'Anexo_GL '!$B$9:$O$1882,13,0)</f>
        <v>39344.059910000004</v>
      </c>
      <c r="S772" s="54" t="str">
        <f>+VLOOKUP(C772,'Anexo_GL '!$B$9:$O$1882,14,0)</f>
        <v>Si Cumple</v>
      </c>
    </row>
    <row r="773" spans="1:19" x14ac:dyDescent="0.25">
      <c r="A773" s="54" t="s">
        <v>4893</v>
      </c>
      <c r="B773" s="54">
        <v>746</v>
      </c>
      <c r="C773" s="55" t="s">
        <v>1944</v>
      </c>
      <c r="D773" s="55" t="s">
        <v>27</v>
      </c>
      <c r="E773" s="55" t="s">
        <v>1945</v>
      </c>
      <c r="F773" s="54">
        <f>+VLOOKUP(C773,'Anexo_GL '!$B$9:$O$1882,4,0)</f>
        <v>3124.56077</v>
      </c>
      <c r="G773" s="54"/>
      <c r="H773" s="54">
        <f>+VLOOKUP(C773,'Anexo_GL '!$B$9:$O$1882,5,0)</f>
        <v>9126.6852000000017</v>
      </c>
      <c r="I773" s="54">
        <f>+VLOOKUP(C773,'Anexo_GL '!$B$9:$O$1882,6,0)</f>
        <v>11492.44102</v>
      </c>
      <c r="J773" s="54">
        <f>+VLOOKUP(C773,'Anexo_GL '!$B$9:$O$1882,7,0)</f>
        <v>0</v>
      </c>
      <c r="K773" s="54"/>
      <c r="L773" s="56">
        <f>+VLOOKUP(C773,'Anexo_GL '!$B$9:$O$1882,8,0)</f>
        <v>27.18796437208081</v>
      </c>
      <c r="M773" s="54"/>
      <c r="N773" s="56" t="str">
        <f>+VLOOKUP(C773,'Anexo_GL '!$B$9:$O$1882,9,0)</f>
        <v>Si Cumple</v>
      </c>
      <c r="O773" s="54"/>
      <c r="P773" s="54">
        <f>+VLOOKUP(C773,'Anexo_GL '!$B$9:$O$1882,11,0)</f>
        <v>8383.8120099999996</v>
      </c>
      <c r="Q773" s="54">
        <f>+VLOOKUP(C773,'Anexo_GL '!$B$9:$O$1882,12,0)</f>
        <v>2581.2913200000003</v>
      </c>
      <c r="R773" s="54">
        <f>+VLOOKUP(C773,'Anexo_GL '!$B$9:$O$1882,13,0)</f>
        <v>5802.5206899999994</v>
      </c>
      <c r="S773" s="54" t="str">
        <f>+VLOOKUP(C773,'Anexo_GL '!$B$9:$O$1882,14,0)</f>
        <v>Si Cumple</v>
      </c>
    </row>
    <row r="774" spans="1:19" x14ac:dyDescent="0.25">
      <c r="A774" s="54" t="s">
        <v>4894</v>
      </c>
      <c r="B774" s="54">
        <v>747</v>
      </c>
      <c r="C774" s="55" t="s">
        <v>1946</v>
      </c>
      <c r="D774" s="55" t="s">
        <v>27</v>
      </c>
      <c r="E774" s="55" t="s">
        <v>1947</v>
      </c>
      <c r="F774" s="54">
        <f>+VLOOKUP(C774,'Anexo_GL '!$B$9:$O$1882,4,0)</f>
        <v>716.69803000000002</v>
      </c>
      <c r="G774" s="54"/>
      <c r="H774" s="54">
        <f>+VLOOKUP(C774,'Anexo_GL '!$B$9:$O$1882,5,0)</f>
        <v>19803.799439999999</v>
      </c>
      <c r="I774" s="54">
        <f>+VLOOKUP(C774,'Anexo_GL '!$B$9:$O$1882,6,0)</f>
        <v>26508.439919999997</v>
      </c>
      <c r="J774" s="54">
        <f>+VLOOKUP(C774,'Anexo_GL '!$B$9:$O$1882,7,0)</f>
        <v>0</v>
      </c>
      <c r="K774" s="54"/>
      <c r="L774" s="56">
        <f>+VLOOKUP(C774,'Anexo_GL '!$B$9:$O$1882,8,0)</f>
        <v>2.7036597859509195</v>
      </c>
      <c r="M774" s="54"/>
      <c r="N774" s="56" t="str">
        <f>+VLOOKUP(C774,'Anexo_GL '!$B$9:$O$1882,9,0)</f>
        <v>Si Cumple</v>
      </c>
      <c r="O774" s="54"/>
      <c r="P774" s="54">
        <f>+VLOOKUP(C774,'Anexo_GL '!$B$9:$O$1882,11,0)</f>
        <v>15024.583409999999</v>
      </c>
      <c r="Q774" s="54">
        <f>+VLOOKUP(C774,'Anexo_GL '!$B$9:$O$1882,12,0)</f>
        <v>3987.1866299999997</v>
      </c>
      <c r="R774" s="54">
        <f>+VLOOKUP(C774,'Anexo_GL '!$B$9:$O$1882,13,0)</f>
        <v>11037.396780000001</v>
      </c>
      <c r="S774" s="54" t="str">
        <f>+VLOOKUP(C774,'Anexo_GL '!$B$9:$O$1882,14,0)</f>
        <v>Si Cumple</v>
      </c>
    </row>
    <row r="775" spans="1:19" x14ac:dyDescent="0.25">
      <c r="A775" s="54" t="s">
        <v>4895</v>
      </c>
      <c r="B775" s="54">
        <v>748</v>
      </c>
      <c r="C775" s="55" t="s">
        <v>1948</v>
      </c>
      <c r="D775" s="55" t="s">
        <v>27</v>
      </c>
      <c r="E775" s="55" t="s">
        <v>1949</v>
      </c>
      <c r="F775" s="54">
        <f>+VLOOKUP(C775,'Anexo_GL '!$B$9:$O$1882,4,0)</f>
        <v>4226.6553700000004</v>
      </c>
      <c r="G775" s="54"/>
      <c r="H775" s="54">
        <f>+VLOOKUP(C775,'Anexo_GL '!$B$9:$O$1882,5,0)</f>
        <v>18517.609625000001</v>
      </c>
      <c r="I775" s="54">
        <f>+VLOOKUP(C775,'Anexo_GL '!$B$9:$O$1882,6,0)</f>
        <v>23467.170180000001</v>
      </c>
      <c r="J775" s="54">
        <f>+VLOOKUP(C775,'Anexo_GL '!$B$9:$O$1882,7,0)</f>
        <v>0</v>
      </c>
      <c r="K775" s="54"/>
      <c r="L775" s="56">
        <f>+VLOOKUP(C775,'Anexo_GL '!$B$9:$O$1882,8,0)</f>
        <v>18.01092904504603</v>
      </c>
      <c r="M775" s="54"/>
      <c r="N775" s="56" t="str">
        <f>+VLOOKUP(C775,'Anexo_GL '!$B$9:$O$1882,9,0)</f>
        <v>Si Cumple</v>
      </c>
      <c r="O775" s="54"/>
      <c r="P775" s="54">
        <f>+VLOOKUP(C775,'Anexo_GL '!$B$9:$O$1882,11,0)</f>
        <v>14716.145119999999</v>
      </c>
      <c r="Q775" s="54">
        <f>+VLOOKUP(C775,'Anexo_GL '!$B$9:$O$1882,12,0)</f>
        <v>4255.3333599999996</v>
      </c>
      <c r="R775" s="54">
        <f>+VLOOKUP(C775,'Anexo_GL '!$B$9:$O$1882,13,0)</f>
        <v>10460.811760000001</v>
      </c>
      <c r="S775" s="54" t="str">
        <f>+VLOOKUP(C775,'Anexo_GL '!$B$9:$O$1882,14,0)</f>
        <v>Si Cumple</v>
      </c>
    </row>
    <row r="776" spans="1:19" x14ac:dyDescent="0.25">
      <c r="A776" s="54" t="s">
        <v>4896</v>
      </c>
      <c r="B776" s="54">
        <v>749</v>
      </c>
      <c r="C776" s="55" t="s">
        <v>1950</v>
      </c>
      <c r="D776" s="55" t="s">
        <v>27</v>
      </c>
      <c r="E776" s="55" t="s">
        <v>1951</v>
      </c>
      <c r="F776" s="54">
        <f>+VLOOKUP(C776,'Anexo_GL '!$B$9:$O$1882,4,0)</f>
        <v>35860.725829999996</v>
      </c>
      <c r="G776" s="54"/>
      <c r="H776" s="54">
        <f>+VLOOKUP(C776,'Anexo_GL '!$B$9:$O$1882,5,0)</f>
        <v>51162.402685000001</v>
      </c>
      <c r="I776" s="54">
        <f>+VLOOKUP(C776,'Anexo_GL '!$B$9:$O$1882,6,0)</f>
        <v>80478.876680000001</v>
      </c>
      <c r="J776" s="54">
        <f>+VLOOKUP(C776,'Anexo_GL '!$B$9:$O$1882,7,0)</f>
        <v>0</v>
      </c>
      <c r="K776" s="54"/>
      <c r="L776" s="56">
        <f>+VLOOKUP(C776,'Anexo_GL '!$B$9:$O$1882,8,0)</f>
        <v>44.55917789780959</v>
      </c>
      <c r="M776" s="54"/>
      <c r="N776" s="56" t="str">
        <f>+VLOOKUP(C776,'Anexo_GL '!$B$9:$O$1882,9,0)</f>
        <v>Si Cumple</v>
      </c>
      <c r="O776" s="54"/>
      <c r="P776" s="54">
        <f>+VLOOKUP(C776,'Anexo_GL '!$B$9:$O$1882,11,0)</f>
        <v>54904.780449999998</v>
      </c>
      <c r="Q776" s="54">
        <f>+VLOOKUP(C776,'Anexo_GL '!$B$9:$O$1882,12,0)</f>
        <v>7968.0737100000006</v>
      </c>
      <c r="R776" s="54">
        <f>+VLOOKUP(C776,'Anexo_GL '!$B$9:$O$1882,13,0)</f>
        <v>46936.706739999994</v>
      </c>
      <c r="S776" s="54" t="str">
        <f>+VLOOKUP(C776,'Anexo_GL '!$B$9:$O$1882,14,0)</f>
        <v>Si Cumple</v>
      </c>
    </row>
    <row r="777" spans="1:19" x14ac:dyDescent="0.25">
      <c r="A777" s="54" t="s">
        <v>4897</v>
      </c>
      <c r="B777" s="54">
        <v>750</v>
      </c>
      <c r="C777" s="55" t="s">
        <v>1952</v>
      </c>
      <c r="D777" s="55" t="s">
        <v>27</v>
      </c>
      <c r="E777" s="55" t="s">
        <v>1953</v>
      </c>
      <c r="F777" s="54">
        <f>+VLOOKUP(C777,'Anexo_GL '!$B$9:$O$1882,4,0)</f>
        <v>4260.5593500000004</v>
      </c>
      <c r="G777" s="54"/>
      <c r="H777" s="54">
        <f>+VLOOKUP(C777,'Anexo_GL '!$B$9:$O$1882,5,0)</f>
        <v>12502.34676</v>
      </c>
      <c r="I777" s="54">
        <f>+VLOOKUP(C777,'Anexo_GL '!$B$9:$O$1882,6,0)</f>
        <v>16730.989850000002</v>
      </c>
      <c r="J777" s="54">
        <f>+VLOOKUP(C777,'Anexo_GL '!$B$9:$O$1882,7,0)</f>
        <v>0</v>
      </c>
      <c r="K777" s="54"/>
      <c r="L777" s="56">
        <f>+VLOOKUP(C777,'Anexo_GL '!$B$9:$O$1882,8,0)</f>
        <v>25.465076413276289</v>
      </c>
      <c r="M777" s="54"/>
      <c r="N777" s="56" t="str">
        <f>+VLOOKUP(C777,'Anexo_GL '!$B$9:$O$1882,9,0)</f>
        <v>Si Cumple</v>
      </c>
      <c r="O777" s="54"/>
      <c r="P777" s="54">
        <f>+VLOOKUP(C777,'Anexo_GL '!$B$9:$O$1882,11,0)</f>
        <v>9819.4299499999997</v>
      </c>
      <c r="Q777" s="54">
        <f>+VLOOKUP(C777,'Anexo_GL '!$B$9:$O$1882,12,0)</f>
        <v>4259.8877699999994</v>
      </c>
      <c r="R777" s="54">
        <f>+VLOOKUP(C777,'Anexo_GL '!$B$9:$O$1882,13,0)</f>
        <v>5559.5421799999995</v>
      </c>
      <c r="S777" s="54" t="str">
        <f>+VLOOKUP(C777,'Anexo_GL '!$B$9:$O$1882,14,0)</f>
        <v>Si Cumple</v>
      </c>
    </row>
    <row r="778" spans="1:19" x14ac:dyDescent="0.25">
      <c r="A778" s="54" t="s">
        <v>4898</v>
      </c>
      <c r="B778" s="54">
        <v>751</v>
      </c>
      <c r="C778" s="55" t="s">
        <v>1954</v>
      </c>
      <c r="D778" s="55" t="s">
        <v>27</v>
      </c>
      <c r="E778" s="55" t="s">
        <v>1955</v>
      </c>
      <c r="F778" s="54">
        <f>+VLOOKUP(C778,'Anexo_GL '!$B$9:$O$1882,4,0)</f>
        <v>2302.0744799999998</v>
      </c>
      <c r="G778" s="54"/>
      <c r="H778" s="54">
        <f>+VLOOKUP(C778,'Anexo_GL '!$B$9:$O$1882,5,0)</f>
        <v>11679.779602499999</v>
      </c>
      <c r="I778" s="54">
        <f>+VLOOKUP(C778,'Anexo_GL '!$B$9:$O$1882,6,0)</f>
        <v>16480.068810000001</v>
      </c>
      <c r="J778" s="54">
        <f>+VLOOKUP(C778,'Anexo_GL '!$B$9:$O$1882,7,0)</f>
        <v>0</v>
      </c>
      <c r="K778" s="54"/>
      <c r="L778" s="56">
        <f>+VLOOKUP(C778,'Anexo_GL '!$B$9:$O$1882,8,0)</f>
        <v>13.968840218695663</v>
      </c>
      <c r="M778" s="54"/>
      <c r="N778" s="56" t="str">
        <f>+VLOOKUP(C778,'Anexo_GL '!$B$9:$O$1882,9,0)</f>
        <v>Si Cumple</v>
      </c>
      <c r="O778" s="54"/>
      <c r="P778" s="54">
        <f>+VLOOKUP(C778,'Anexo_GL '!$B$9:$O$1882,11,0)</f>
        <v>9906.3626800000002</v>
      </c>
      <c r="Q778" s="54">
        <f>+VLOOKUP(C778,'Anexo_GL '!$B$9:$O$1882,12,0)</f>
        <v>3106.6131</v>
      </c>
      <c r="R778" s="54">
        <f>+VLOOKUP(C778,'Anexo_GL '!$B$9:$O$1882,13,0)</f>
        <v>6799.7495799999997</v>
      </c>
      <c r="S778" s="54" t="str">
        <f>+VLOOKUP(C778,'Anexo_GL '!$B$9:$O$1882,14,0)</f>
        <v>Si Cumple</v>
      </c>
    </row>
    <row r="779" spans="1:19" x14ac:dyDescent="0.25">
      <c r="A779" s="54" t="s">
        <v>4899</v>
      </c>
      <c r="B779" s="54">
        <v>752</v>
      </c>
      <c r="C779" s="55" t="s">
        <v>1956</v>
      </c>
      <c r="D779" s="55" t="s">
        <v>27</v>
      </c>
      <c r="E779" s="55" t="s">
        <v>1957</v>
      </c>
      <c r="F779" s="54">
        <f>+VLOOKUP(C779,'Anexo_GL '!$B$9:$O$1882,4,0)</f>
        <v>28716.809089999995</v>
      </c>
      <c r="G779" s="54"/>
      <c r="H779" s="54">
        <f>+VLOOKUP(C779,'Anexo_GL '!$B$9:$O$1882,5,0)</f>
        <v>20186.620595</v>
      </c>
      <c r="I779" s="54">
        <f>+VLOOKUP(C779,'Anexo_GL '!$B$9:$O$1882,6,0)</f>
        <v>28374.01396</v>
      </c>
      <c r="J779" s="54">
        <f>+VLOOKUP(C779,'Anexo_GL '!$B$9:$O$1882,7,0)</f>
        <v>0</v>
      </c>
      <c r="K779" s="54"/>
      <c r="L779" s="56">
        <f>+VLOOKUP(C779,'Anexo_GL '!$B$9:$O$1882,8,0)</f>
        <v>101.20813054678568</v>
      </c>
      <c r="M779" s="54"/>
      <c r="N779" s="56" t="str">
        <f>+VLOOKUP(C779,'Anexo_GL '!$B$9:$O$1882,9,0)</f>
        <v>No Cumple</v>
      </c>
      <c r="O779" s="54"/>
      <c r="P779" s="54">
        <f>+VLOOKUP(C779,'Anexo_GL '!$B$9:$O$1882,11,0)</f>
        <v>21511.103579999999</v>
      </c>
      <c r="Q779" s="54">
        <f>+VLOOKUP(C779,'Anexo_GL '!$B$9:$O$1882,12,0)</f>
        <v>5837.9851699999999</v>
      </c>
      <c r="R779" s="54">
        <f>+VLOOKUP(C779,'Anexo_GL '!$B$9:$O$1882,13,0)</f>
        <v>15673.118409999999</v>
      </c>
      <c r="S779" s="54" t="str">
        <f>+VLOOKUP(C779,'Anexo_GL '!$B$9:$O$1882,14,0)</f>
        <v>Si Cumple</v>
      </c>
    </row>
    <row r="780" spans="1:19" x14ac:dyDescent="0.25">
      <c r="A780" s="54" t="s">
        <v>4900</v>
      </c>
      <c r="B780" s="54">
        <v>753</v>
      </c>
      <c r="C780" s="55" t="s">
        <v>1958</v>
      </c>
      <c r="D780" s="55" t="s">
        <v>27</v>
      </c>
      <c r="E780" s="55" t="s">
        <v>1959</v>
      </c>
      <c r="F780" s="54">
        <f>+VLOOKUP(C780,'Anexo_GL '!$B$9:$O$1882,4,0)</f>
        <v>17961.795409999999</v>
      </c>
      <c r="G780" s="54"/>
      <c r="H780" s="54">
        <f>+VLOOKUP(C780,'Anexo_GL '!$B$9:$O$1882,5,0)</f>
        <v>173666.128</v>
      </c>
      <c r="I780" s="54">
        <f>+VLOOKUP(C780,'Anexo_GL '!$B$9:$O$1882,6,0)</f>
        <v>242544.06701</v>
      </c>
      <c r="J780" s="54">
        <f>+VLOOKUP(C780,'Anexo_GL '!$B$9:$O$1882,7,0)</f>
        <v>0</v>
      </c>
      <c r="K780" s="54"/>
      <c r="L780" s="56">
        <f>+VLOOKUP(C780,'Anexo_GL '!$B$9:$O$1882,8,0)</f>
        <v>7.4055802029820175</v>
      </c>
      <c r="M780" s="54"/>
      <c r="N780" s="56" t="str">
        <f>+VLOOKUP(C780,'Anexo_GL '!$B$9:$O$1882,9,0)</f>
        <v>Si Cumple</v>
      </c>
      <c r="O780" s="54"/>
      <c r="P780" s="54">
        <f>+VLOOKUP(C780,'Anexo_GL '!$B$9:$O$1882,11,0)</f>
        <v>130219.04749999999</v>
      </c>
      <c r="Q780" s="54">
        <f>+VLOOKUP(C780,'Anexo_GL '!$B$9:$O$1882,12,0)</f>
        <v>28096.142670000001</v>
      </c>
      <c r="R780" s="54">
        <f>+VLOOKUP(C780,'Anexo_GL '!$B$9:$O$1882,13,0)</f>
        <v>102122.90482999998</v>
      </c>
      <c r="S780" s="54" t="str">
        <f>+VLOOKUP(C780,'Anexo_GL '!$B$9:$O$1882,14,0)</f>
        <v>Si Cumple</v>
      </c>
    </row>
    <row r="781" spans="1:19" x14ac:dyDescent="0.25">
      <c r="A781" s="54" t="s">
        <v>4901</v>
      </c>
      <c r="B781" s="54">
        <v>754</v>
      </c>
      <c r="C781" s="55" t="s">
        <v>1960</v>
      </c>
      <c r="D781" s="55" t="s">
        <v>27</v>
      </c>
      <c r="E781" s="55" t="s">
        <v>1961</v>
      </c>
      <c r="F781" s="54">
        <f>+VLOOKUP(C781,'Anexo_GL '!$B$9:$O$1882,4,0)</f>
        <v>758.67752000000007</v>
      </c>
      <c r="G781" s="54"/>
      <c r="H781" s="54">
        <f>+VLOOKUP(C781,'Anexo_GL '!$B$9:$O$1882,5,0)</f>
        <v>5295.0259150000002</v>
      </c>
      <c r="I781" s="54">
        <f>+VLOOKUP(C781,'Anexo_GL '!$B$9:$O$1882,6,0)</f>
        <v>7871.3004099999989</v>
      </c>
      <c r="J781" s="54">
        <f>+VLOOKUP(C781,'Anexo_GL '!$B$9:$O$1882,7,0)</f>
        <v>0</v>
      </c>
      <c r="K781" s="54"/>
      <c r="L781" s="56">
        <f>+VLOOKUP(C781,'Anexo_GL '!$B$9:$O$1882,8,0)</f>
        <v>9.6385283305430356</v>
      </c>
      <c r="M781" s="54"/>
      <c r="N781" s="56" t="str">
        <f>+VLOOKUP(C781,'Anexo_GL '!$B$9:$O$1882,9,0)</f>
        <v>Si Cumple</v>
      </c>
      <c r="O781" s="54"/>
      <c r="P781" s="54">
        <f>+VLOOKUP(C781,'Anexo_GL '!$B$9:$O$1882,11,0)</f>
        <v>3027.0660600000001</v>
      </c>
      <c r="Q781" s="54">
        <f>+VLOOKUP(C781,'Anexo_GL '!$B$9:$O$1882,12,0)</f>
        <v>845.81869999999992</v>
      </c>
      <c r="R781" s="54">
        <f>+VLOOKUP(C781,'Anexo_GL '!$B$9:$O$1882,13,0)</f>
        <v>2181.2473600000003</v>
      </c>
      <c r="S781" s="54" t="str">
        <f>+VLOOKUP(C781,'Anexo_GL '!$B$9:$O$1882,14,0)</f>
        <v>Si Cumple</v>
      </c>
    </row>
    <row r="782" spans="1:19" x14ac:dyDescent="0.25">
      <c r="A782" s="54" t="s">
        <v>4902</v>
      </c>
      <c r="B782" s="54">
        <v>755</v>
      </c>
      <c r="C782" s="55" t="s">
        <v>1962</v>
      </c>
      <c r="D782" s="55" t="s">
        <v>27</v>
      </c>
      <c r="E782" s="55" t="s">
        <v>1297</v>
      </c>
      <c r="F782" s="54">
        <f>+VLOOKUP(C782,'Anexo_GL '!$B$9:$O$1882,4,0)</f>
        <v>2951.2850699999999</v>
      </c>
      <c r="G782" s="54"/>
      <c r="H782" s="54">
        <f>+VLOOKUP(C782,'Anexo_GL '!$B$9:$O$1882,5,0)</f>
        <v>33741.979644999999</v>
      </c>
      <c r="I782" s="54">
        <f>+VLOOKUP(C782,'Anexo_GL '!$B$9:$O$1882,6,0)</f>
        <v>44836.668939999996</v>
      </c>
      <c r="J782" s="54">
        <f>+VLOOKUP(C782,'Anexo_GL '!$B$9:$O$1882,7,0)</f>
        <v>0</v>
      </c>
      <c r="K782" s="54"/>
      <c r="L782" s="56">
        <f>+VLOOKUP(C782,'Anexo_GL '!$B$9:$O$1882,8,0)</f>
        <v>6.5823022534287317</v>
      </c>
      <c r="M782" s="54"/>
      <c r="N782" s="56" t="str">
        <f>+VLOOKUP(C782,'Anexo_GL '!$B$9:$O$1882,9,0)</f>
        <v>Si Cumple</v>
      </c>
      <c r="O782" s="54"/>
      <c r="P782" s="54">
        <f>+VLOOKUP(C782,'Anexo_GL '!$B$9:$O$1882,11,0)</f>
        <v>23370.570250000004</v>
      </c>
      <c r="Q782" s="54">
        <f>+VLOOKUP(C782,'Anexo_GL '!$B$9:$O$1882,12,0)</f>
        <v>8338.5300700000007</v>
      </c>
      <c r="R782" s="54">
        <f>+VLOOKUP(C782,'Anexo_GL '!$B$9:$O$1882,13,0)</f>
        <v>15032.040180000004</v>
      </c>
      <c r="S782" s="54" t="str">
        <f>+VLOOKUP(C782,'Anexo_GL '!$B$9:$O$1882,14,0)</f>
        <v>Si Cumple</v>
      </c>
    </row>
    <row r="783" spans="1:19" x14ac:dyDescent="0.25">
      <c r="A783" s="54" t="s">
        <v>4903</v>
      </c>
      <c r="B783" s="54">
        <v>756</v>
      </c>
      <c r="C783" s="55" t="s">
        <v>1963</v>
      </c>
      <c r="D783" s="55" t="s">
        <v>27</v>
      </c>
      <c r="E783" s="55" t="s">
        <v>1964</v>
      </c>
      <c r="F783" s="54">
        <f>+VLOOKUP(C783,'Anexo_GL '!$B$9:$O$1882,4,0)</f>
        <v>879.87122999999985</v>
      </c>
      <c r="G783" s="54"/>
      <c r="H783" s="54">
        <f>+VLOOKUP(C783,'Anexo_GL '!$B$9:$O$1882,5,0)</f>
        <v>7894.5574200000019</v>
      </c>
      <c r="I783" s="54">
        <f>+VLOOKUP(C783,'Anexo_GL '!$B$9:$O$1882,6,0)</f>
        <v>11360.28112</v>
      </c>
      <c r="J783" s="54">
        <f>+VLOOKUP(C783,'Anexo_GL '!$B$9:$O$1882,7,0)</f>
        <v>0</v>
      </c>
      <c r="K783" s="54"/>
      <c r="L783" s="56">
        <f>+VLOOKUP(C783,'Anexo_GL '!$B$9:$O$1882,8,0)</f>
        <v>7.7451536692253962</v>
      </c>
      <c r="M783" s="54"/>
      <c r="N783" s="56" t="str">
        <f>+VLOOKUP(C783,'Anexo_GL '!$B$9:$O$1882,9,0)</f>
        <v>Si Cumple</v>
      </c>
      <c r="O783" s="54"/>
      <c r="P783" s="54">
        <f>+VLOOKUP(C783,'Anexo_GL '!$B$9:$O$1882,11,0)</f>
        <v>3996.0536700000002</v>
      </c>
      <c r="Q783" s="54">
        <f>+VLOOKUP(C783,'Anexo_GL '!$B$9:$O$1882,12,0)</f>
        <v>1481.7910699999998</v>
      </c>
      <c r="R783" s="54">
        <f>+VLOOKUP(C783,'Anexo_GL '!$B$9:$O$1882,13,0)</f>
        <v>2514.2626000000005</v>
      </c>
      <c r="S783" s="54" t="str">
        <f>+VLOOKUP(C783,'Anexo_GL '!$B$9:$O$1882,14,0)</f>
        <v>Si Cumple</v>
      </c>
    </row>
    <row r="784" spans="1:19" x14ac:dyDescent="0.25">
      <c r="A784" s="54" t="s">
        <v>4904</v>
      </c>
      <c r="B784" s="54">
        <v>757</v>
      </c>
      <c r="C784" s="55" t="s">
        <v>1965</v>
      </c>
      <c r="D784" s="55" t="s">
        <v>27</v>
      </c>
      <c r="E784" s="55" t="s">
        <v>1966</v>
      </c>
      <c r="F784" s="54">
        <f>+VLOOKUP(C784,'Anexo_GL '!$B$9:$O$1882,4,0)</f>
        <v>1069.3399199999999</v>
      </c>
      <c r="G784" s="54"/>
      <c r="H784" s="54">
        <f>+VLOOKUP(C784,'Anexo_GL '!$B$9:$O$1882,5,0)</f>
        <v>27696.005220000003</v>
      </c>
      <c r="I784" s="54">
        <f>+VLOOKUP(C784,'Anexo_GL '!$B$9:$O$1882,6,0)</f>
        <v>41310.024840000005</v>
      </c>
      <c r="J784" s="54">
        <f>+VLOOKUP(C784,'Anexo_GL '!$B$9:$O$1882,7,0)</f>
        <v>0</v>
      </c>
      <c r="K784" s="54"/>
      <c r="L784" s="56">
        <f>+VLOOKUP(C784,'Anexo_GL '!$B$9:$O$1882,8,0)</f>
        <v>2.5885724449252105</v>
      </c>
      <c r="M784" s="54"/>
      <c r="N784" s="56" t="str">
        <f>+VLOOKUP(C784,'Anexo_GL '!$B$9:$O$1882,9,0)</f>
        <v>Si Cumple</v>
      </c>
      <c r="O784" s="54"/>
      <c r="P784" s="54">
        <f>+VLOOKUP(C784,'Anexo_GL '!$B$9:$O$1882,11,0)</f>
        <v>19712.182479999999</v>
      </c>
      <c r="Q784" s="54">
        <f>+VLOOKUP(C784,'Anexo_GL '!$B$9:$O$1882,12,0)</f>
        <v>3995.9604199999999</v>
      </c>
      <c r="R784" s="54">
        <f>+VLOOKUP(C784,'Anexo_GL '!$B$9:$O$1882,13,0)</f>
        <v>15716.22206</v>
      </c>
      <c r="S784" s="54" t="str">
        <f>+VLOOKUP(C784,'Anexo_GL '!$B$9:$O$1882,14,0)</f>
        <v>Si Cumple</v>
      </c>
    </row>
    <row r="785" spans="1:19" x14ac:dyDescent="0.25">
      <c r="A785" s="54" t="s">
        <v>4905</v>
      </c>
      <c r="B785" s="54">
        <v>758</v>
      </c>
      <c r="C785" s="55" t="s">
        <v>1967</v>
      </c>
      <c r="D785" s="55" t="s">
        <v>27</v>
      </c>
      <c r="E785" s="55" t="s">
        <v>1968</v>
      </c>
      <c r="F785" s="54">
        <f>+VLOOKUP(C785,'Anexo_GL '!$B$9:$O$1882,4,0)</f>
        <v>1364.72723</v>
      </c>
      <c r="G785" s="54"/>
      <c r="H785" s="54">
        <f>+VLOOKUP(C785,'Anexo_GL '!$B$9:$O$1882,5,0)</f>
        <v>11903.563165</v>
      </c>
      <c r="I785" s="54">
        <f>+VLOOKUP(C785,'Anexo_GL '!$B$9:$O$1882,6,0)</f>
        <v>17712.61607</v>
      </c>
      <c r="J785" s="54">
        <f>+VLOOKUP(C785,'Anexo_GL '!$B$9:$O$1882,7,0)</f>
        <v>0</v>
      </c>
      <c r="K785" s="54"/>
      <c r="L785" s="56">
        <f>+VLOOKUP(C785,'Anexo_GL '!$B$9:$O$1882,8,0)</f>
        <v>7.7048315427072884</v>
      </c>
      <c r="M785" s="54"/>
      <c r="N785" s="56" t="str">
        <f>+VLOOKUP(C785,'Anexo_GL '!$B$9:$O$1882,9,0)</f>
        <v>Si Cumple</v>
      </c>
      <c r="O785" s="54"/>
      <c r="P785" s="54">
        <f>+VLOOKUP(C785,'Anexo_GL '!$B$9:$O$1882,11,0)</f>
        <v>8885.893930000002</v>
      </c>
      <c r="Q785" s="54">
        <f>+VLOOKUP(C785,'Anexo_GL '!$B$9:$O$1882,12,0)</f>
        <v>1588.1676400000001</v>
      </c>
      <c r="R785" s="54">
        <f>+VLOOKUP(C785,'Anexo_GL '!$B$9:$O$1882,13,0)</f>
        <v>7297.7262900000005</v>
      </c>
      <c r="S785" s="54" t="str">
        <f>+VLOOKUP(C785,'Anexo_GL '!$B$9:$O$1882,14,0)</f>
        <v>Si Cumple</v>
      </c>
    </row>
    <row r="786" spans="1:19" x14ac:dyDescent="0.25">
      <c r="A786" s="54" t="s">
        <v>4906</v>
      </c>
      <c r="B786" s="54">
        <v>759</v>
      </c>
      <c r="C786" s="55" t="s">
        <v>1969</v>
      </c>
      <c r="D786" s="55" t="s">
        <v>27</v>
      </c>
      <c r="E786" s="55" t="s">
        <v>1970</v>
      </c>
      <c r="F786" s="54">
        <f>+VLOOKUP(C786,'Anexo_GL '!$B$9:$O$1882,4,0)</f>
        <v>2857.96585</v>
      </c>
      <c r="G786" s="54"/>
      <c r="H786" s="54">
        <f>+VLOOKUP(C786,'Anexo_GL '!$B$9:$O$1882,5,0)</f>
        <v>8248.1679275000006</v>
      </c>
      <c r="I786" s="54">
        <f>+VLOOKUP(C786,'Anexo_GL '!$B$9:$O$1882,6,0)</f>
        <v>11624.891780000002</v>
      </c>
      <c r="J786" s="54">
        <f>+VLOOKUP(C786,'Anexo_GL '!$B$9:$O$1882,7,0)</f>
        <v>0</v>
      </c>
      <c r="K786" s="54"/>
      <c r="L786" s="56">
        <f>+VLOOKUP(C786,'Anexo_GL '!$B$9:$O$1882,8,0)</f>
        <v>24.584881339858804</v>
      </c>
      <c r="M786" s="54"/>
      <c r="N786" s="56" t="str">
        <f>+VLOOKUP(C786,'Anexo_GL '!$B$9:$O$1882,9,0)</f>
        <v>Si Cumple</v>
      </c>
      <c r="O786" s="54"/>
      <c r="P786" s="54">
        <f>+VLOOKUP(C786,'Anexo_GL '!$B$9:$O$1882,11,0)</f>
        <v>5903.6862300000003</v>
      </c>
      <c r="Q786" s="54">
        <f>+VLOOKUP(C786,'Anexo_GL '!$B$9:$O$1882,12,0)</f>
        <v>1345.3845699999999</v>
      </c>
      <c r="R786" s="54">
        <f>+VLOOKUP(C786,'Anexo_GL '!$B$9:$O$1882,13,0)</f>
        <v>4558.3016600000001</v>
      </c>
      <c r="S786" s="54" t="str">
        <f>+VLOOKUP(C786,'Anexo_GL '!$B$9:$O$1882,14,0)</f>
        <v>Si Cumple</v>
      </c>
    </row>
    <row r="787" spans="1:19" x14ac:dyDescent="0.25">
      <c r="A787" s="54" t="s">
        <v>4907</v>
      </c>
      <c r="B787" s="54">
        <v>760</v>
      </c>
      <c r="C787" s="55" t="s">
        <v>1971</v>
      </c>
      <c r="D787" s="55" t="s">
        <v>27</v>
      </c>
      <c r="E787" s="55" t="s">
        <v>1972</v>
      </c>
      <c r="F787" s="54">
        <f>+VLOOKUP(C787,'Anexo_GL '!$B$9:$O$1882,4,0)</f>
        <v>3499.4813799999988</v>
      </c>
      <c r="G787" s="54"/>
      <c r="H787" s="54">
        <f>+VLOOKUP(C787,'Anexo_GL '!$B$9:$O$1882,5,0)</f>
        <v>7604.7381075000003</v>
      </c>
      <c r="I787" s="54">
        <f>+VLOOKUP(C787,'Anexo_GL '!$B$9:$O$1882,6,0)</f>
        <v>10224.18526</v>
      </c>
      <c r="J787" s="54">
        <f>+VLOOKUP(C787,'Anexo_GL '!$B$9:$O$1882,7,0)</f>
        <v>0</v>
      </c>
      <c r="K787" s="54"/>
      <c r="L787" s="56">
        <f>+VLOOKUP(C787,'Anexo_GL '!$B$9:$O$1882,8,0)</f>
        <v>34.227484058715099</v>
      </c>
      <c r="M787" s="54"/>
      <c r="N787" s="56" t="str">
        <f>+VLOOKUP(C787,'Anexo_GL '!$B$9:$O$1882,9,0)</f>
        <v>Si Cumple</v>
      </c>
      <c r="O787" s="54"/>
      <c r="P787" s="54">
        <f>+VLOOKUP(C787,'Anexo_GL '!$B$9:$O$1882,11,0)</f>
        <v>5501.31304</v>
      </c>
      <c r="Q787" s="54">
        <f>+VLOOKUP(C787,'Anexo_GL '!$B$9:$O$1882,12,0)</f>
        <v>1065.2447099999999</v>
      </c>
      <c r="R787" s="54">
        <f>+VLOOKUP(C787,'Anexo_GL '!$B$9:$O$1882,13,0)</f>
        <v>4436.0683300000001</v>
      </c>
      <c r="S787" s="54" t="str">
        <f>+VLOOKUP(C787,'Anexo_GL '!$B$9:$O$1882,14,0)</f>
        <v>Si Cumple</v>
      </c>
    </row>
    <row r="788" spans="1:19" x14ac:dyDescent="0.25">
      <c r="A788" s="54" t="s">
        <v>4908</v>
      </c>
      <c r="B788" s="54">
        <v>761</v>
      </c>
      <c r="C788" s="55" t="s">
        <v>1973</v>
      </c>
      <c r="D788" s="55" t="s">
        <v>27</v>
      </c>
      <c r="E788" s="55" t="s">
        <v>1974</v>
      </c>
      <c r="F788" s="54">
        <f>+VLOOKUP(C788,'Anexo_GL '!$B$9:$O$1882,4,0)</f>
        <v>9656.0841600000003</v>
      </c>
      <c r="G788" s="54"/>
      <c r="H788" s="54">
        <f>+VLOOKUP(C788,'Anexo_GL '!$B$9:$O$1882,5,0)</f>
        <v>112494.8541425</v>
      </c>
      <c r="I788" s="54">
        <f>+VLOOKUP(C788,'Anexo_GL '!$B$9:$O$1882,6,0)</f>
        <v>142829.26516000004</v>
      </c>
      <c r="J788" s="54">
        <f>+VLOOKUP(C788,'Anexo_GL '!$B$9:$O$1882,7,0)</f>
        <v>0</v>
      </c>
      <c r="K788" s="54"/>
      <c r="L788" s="56">
        <f>+VLOOKUP(C788,'Anexo_GL '!$B$9:$O$1882,8,0)</f>
        <v>6.7605781974604939</v>
      </c>
      <c r="M788" s="54"/>
      <c r="N788" s="56" t="str">
        <f>+VLOOKUP(C788,'Anexo_GL '!$B$9:$O$1882,9,0)</f>
        <v>Si Cumple</v>
      </c>
      <c r="O788" s="54"/>
      <c r="P788" s="54">
        <f>+VLOOKUP(C788,'Anexo_GL '!$B$9:$O$1882,11,0)</f>
        <v>76222.546230000007</v>
      </c>
      <c r="Q788" s="54">
        <f>+VLOOKUP(C788,'Anexo_GL '!$B$9:$O$1882,12,0)</f>
        <v>32184.942190000005</v>
      </c>
      <c r="R788" s="54">
        <f>+VLOOKUP(C788,'Anexo_GL '!$B$9:$O$1882,13,0)</f>
        <v>44037.604039999998</v>
      </c>
      <c r="S788" s="54" t="str">
        <f>+VLOOKUP(C788,'Anexo_GL '!$B$9:$O$1882,14,0)</f>
        <v>Si Cumple</v>
      </c>
    </row>
    <row r="789" spans="1:19" x14ac:dyDescent="0.25">
      <c r="A789" s="54" t="s">
        <v>4909</v>
      </c>
      <c r="B789" s="54">
        <v>762</v>
      </c>
      <c r="C789" s="55" t="s">
        <v>1975</v>
      </c>
      <c r="D789" s="55" t="s">
        <v>27</v>
      </c>
      <c r="E789" s="55" t="s">
        <v>1976</v>
      </c>
      <c r="F789" s="54">
        <f>+VLOOKUP(C789,'Anexo_GL '!$B$9:$O$1882,4,0)</f>
        <v>15287.129850000001</v>
      </c>
      <c r="G789" s="54"/>
      <c r="H789" s="54">
        <f>+VLOOKUP(C789,'Anexo_GL '!$B$9:$O$1882,5,0)</f>
        <v>147870.23266499999</v>
      </c>
      <c r="I789" s="54">
        <f>+VLOOKUP(C789,'Anexo_GL '!$B$9:$O$1882,6,0)</f>
        <v>260562.17769000001</v>
      </c>
      <c r="J789" s="54">
        <f>+VLOOKUP(C789,'Anexo_GL '!$B$9:$O$1882,7,0)</f>
        <v>0</v>
      </c>
      <c r="K789" s="54"/>
      <c r="L789" s="56">
        <f>+VLOOKUP(C789,'Anexo_GL '!$B$9:$O$1882,8,0)</f>
        <v>5.866979615202494</v>
      </c>
      <c r="M789" s="54"/>
      <c r="N789" s="56" t="str">
        <f>+VLOOKUP(C789,'Anexo_GL '!$B$9:$O$1882,9,0)</f>
        <v>Si Cumple</v>
      </c>
      <c r="O789" s="54"/>
      <c r="P789" s="54">
        <f>+VLOOKUP(C789,'Anexo_GL '!$B$9:$O$1882,11,0)</f>
        <v>100494.42870999999</v>
      </c>
      <c r="Q789" s="54">
        <f>+VLOOKUP(C789,'Anexo_GL '!$B$9:$O$1882,12,0)</f>
        <v>27347.82317</v>
      </c>
      <c r="R789" s="54">
        <f>+VLOOKUP(C789,'Anexo_GL '!$B$9:$O$1882,13,0)</f>
        <v>73146.60553999999</v>
      </c>
      <c r="S789" s="54" t="str">
        <f>+VLOOKUP(C789,'Anexo_GL '!$B$9:$O$1882,14,0)</f>
        <v>Si Cumple</v>
      </c>
    </row>
    <row r="790" spans="1:19" x14ac:dyDescent="0.25">
      <c r="A790" s="54" t="s">
        <v>4910</v>
      </c>
      <c r="B790" s="54">
        <v>763</v>
      </c>
      <c r="C790" s="55" t="s">
        <v>1977</v>
      </c>
      <c r="D790" s="55" t="s">
        <v>27</v>
      </c>
      <c r="E790" s="55" t="s">
        <v>1978</v>
      </c>
      <c r="F790" s="54">
        <f>+VLOOKUP(C790,'Anexo_GL '!$B$9:$O$1882,4,0)</f>
        <v>1784.2429099999999</v>
      </c>
      <c r="G790" s="54"/>
      <c r="H790" s="54">
        <f>+VLOOKUP(C790,'Anexo_GL '!$B$9:$O$1882,5,0)</f>
        <v>22618.7539425</v>
      </c>
      <c r="I790" s="54">
        <f>+VLOOKUP(C790,'Anexo_GL '!$B$9:$O$1882,6,0)</f>
        <v>44034.9755</v>
      </c>
      <c r="J790" s="54">
        <f>+VLOOKUP(C790,'Anexo_GL '!$B$9:$O$1882,7,0)</f>
        <v>0</v>
      </c>
      <c r="K790" s="54"/>
      <c r="L790" s="56">
        <f>+VLOOKUP(C790,'Anexo_GL '!$B$9:$O$1882,8,0)</f>
        <v>4.0518766951511074</v>
      </c>
      <c r="M790" s="54"/>
      <c r="N790" s="56" t="str">
        <f>+VLOOKUP(C790,'Anexo_GL '!$B$9:$O$1882,9,0)</f>
        <v>Si Cumple</v>
      </c>
      <c r="O790" s="54"/>
      <c r="P790" s="54">
        <f>+VLOOKUP(C790,'Anexo_GL '!$B$9:$O$1882,11,0)</f>
        <v>16923.058499999999</v>
      </c>
      <c r="Q790" s="54">
        <f>+VLOOKUP(C790,'Anexo_GL '!$B$9:$O$1882,12,0)</f>
        <v>2981.9800699999996</v>
      </c>
      <c r="R790" s="54">
        <f>+VLOOKUP(C790,'Anexo_GL '!$B$9:$O$1882,13,0)</f>
        <v>13941.07843</v>
      </c>
      <c r="S790" s="54" t="str">
        <f>+VLOOKUP(C790,'Anexo_GL '!$B$9:$O$1882,14,0)</f>
        <v>Si Cumple</v>
      </c>
    </row>
    <row r="791" spans="1:19" x14ac:dyDescent="0.25">
      <c r="A791" s="54" t="s">
        <v>4911</v>
      </c>
      <c r="B791" s="54">
        <v>764</v>
      </c>
      <c r="C791" s="55" t="s">
        <v>1979</v>
      </c>
      <c r="D791" s="55" t="s">
        <v>27</v>
      </c>
      <c r="E791" s="55" t="s">
        <v>1980</v>
      </c>
      <c r="F791" s="54">
        <f>+VLOOKUP(C791,'Anexo_GL '!$B$9:$O$1882,4,0)</f>
        <v>2719.5816299999997</v>
      </c>
      <c r="G791" s="54"/>
      <c r="H791" s="54">
        <f>+VLOOKUP(C791,'Anexo_GL '!$B$9:$O$1882,5,0)</f>
        <v>17935.996297499998</v>
      </c>
      <c r="I791" s="54">
        <f>+VLOOKUP(C791,'Anexo_GL '!$B$9:$O$1882,6,0)</f>
        <v>32353.29679</v>
      </c>
      <c r="J791" s="54">
        <f>+VLOOKUP(C791,'Anexo_GL '!$B$9:$O$1882,7,0)</f>
        <v>0</v>
      </c>
      <c r="K791" s="54"/>
      <c r="L791" s="56">
        <f>+VLOOKUP(C791,'Anexo_GL '!$B$9:$O$1882,8,0)</f>
        <v>8.4058871887225681</v>
      </c>
      <c r="M791" s="54"/>
      <c r="N791" s="56" t="str">
        <f>+VLOOKUP(C791,'Anexo_GL '!$B$9:$O$1882,9,0)</f>
        <v>Si Cumple</v>
      </c>
      <c r="O791" s="54"/>
      <c r="P791" s="54">
        <f>+VLOOKUP(C791,'Anexo_GL '!$B$9:$O$1882,11,0)</f>
        <v>12977.33071</v>
      </c>
      <c r="Q791" s="54">
        <f>+VLOOKUP(C791,'Anexo_GL '!$B$9:$O$1882,12,0)</f>
        <v>3331.5601500000002</v>
      </c>
      <c r="R791" s="54">
        <f>+VLOOKUP(C791,'Anexo_GL '!$B$9:$O$1882,13,0)</f>
        <v>9645.7705600000008</v>
      </c>
      <c r="S791" s="54" t="str">
        <f>+VLOOKUP(C791,'Anexo_GL '!$B$9:$O$1882,14,0)</f>
        <v>Si Cumple</v>
      </c>
    </row>
    <row r="792" spans="1:19" x14ac:dyDescent="0.25">
      <c r="A792" s="54" t="s">
        <v>4912</v>
      </c>
      <c r="B792" s="54">
        <v>765</v>
      </c>
      <c r="C792" s="55" t="s">
        <v>1981</v>
      </c>
      <c r="D792" s="55" t="s">
        <v>27</v>
      </c>
      <c r="E792" s="55" t="s">
        <v>1124</v>
      </c>
      <c r="F792" s="54">
        <f>+VLOOKUP(C792,'Anexo_GL '!$B$9:$O$1882,4,0)</f>
        <v>2162.3958399999997</v>
      </c>
      <c r="G792" s="54"/>
      <c r="H792" s="54">
        <f>+VLOOKUP(C792,'Anexo_GL '!$B$9:$O$1882,5,0)</f>
        <v>28341.209570000003</v>
      </c>
      <c r="I792" s="54">
        <f>+VLOOKUP(C792,'Anexo_GL '!$B$9:$O$1882,6,0)</f>
        <v>57023.000670000001</v>
      </c>
      <c r="J792" s="54">
        <f>+VLOOKUP(C792,'Anexo_GL '!$B$9:$O$1882,7,0)</f>
        <v>0</v>
      </c>
      <c r="K792" s="54"/>
      <c r="L792" s="56">
        <f>+VLOOKUP(C792,'Anexo_GL '!$B$9:$O$1882,8,0)</f>
        <v>3.7921467032471403</v>
      </c>
      <c r="M792" s="54"/>
      <c r="N792" s="56" t="str">
        <f>+VLOOKUP(C792,'Anexo_GL '!$B$9:$O$1882,9,0)</f>
        <v>Si Cumple</v>
      </c>
      <c r="O792" s="54"/>
      <c r="P792" s="54">
        <f>+VLOOKUP(C792,'Anexo_GL '!$B$9:$O$1882,11,0)</f>
        <v>15422.332680000001</v>
      </c>
      <c r="Q792" s="54">
        <f>+VLOOKUP(C792,'Anexo_GL '!$B$9:$O$1882,12,0)</f>
        <v>5907.5426899999993</v>
      </c>
      <c r="R792" s="54">
        <f>+VLOOKUP(C792,'Anexo_GL '!$B$9:$O$1882,13,0)</f>
        <v>9514.7899900000029</v>
      </c>
      <c r="S792" s="54" t="str">
        <f>+VLOOKUP(C792,'Anexo_GL '!$B$9:$O$1882,14,0)</f>
        <v>Si Cumple</v>
      </c>
    </row>
    <row r="793" spans="1:19" x14ac:dyDescent="0.25">
      <c r="A793" s="54" t="s">
        <v>4913</v>
      </c>
      <c r="B793" s="54">
        <v>766</v>
      </c>
      <c r="C793" s="55" t="s">
        <v>1982</v>
      </c>
      <c r="D793" s="55" t="s">
        <v>27</v>
      </c>
      <c r="E793" s="55" t="s">
        <v>1983</v>
      </c>
      <c r="F793" s="54">
        <f>+VLOOKUP(C793,'Anexo_GL '!$B$9:$O$1882,4,0)</f>
        <v>7460.8697600000005</v>
      </c>
      <c r="G793" s="54"/>
      <c r="H793" s="54">
        <f>+VLOOKUP(C793,'Anexo_GL '!$B$9:$O$1882,5,0)</f>
        <v>111765.20147749997</v>
      </c>
      <c r="I793" s="54">
        <f>+VLOOKUP(C793,'Anexo_GL '!$B$9:$O$1882,6,0)</f>
        <v>227640.21641000002</v>
      </c>
      <c r="J793" s="54">
        <f>+VLOOKUP(C793,'Anexo_GL '!$B$9:$O$1882,7,0)</f>
        <v>0</v>
      </c>
      <c r="K793" s="54"/>
      <c r="L793" s="56">
        <f>+VLOOKUP(C793,'Anexo_GL '!$B$9:$O$1882,8,0)</f>
        <v>3.2774831607796049</v>
      </c>
      <c r="M793" s="54"/>
      <c r="N793" s="56" t="str">
        <f>+VLOOKUP(C793,'Anexo_GL '!$B$9:$O$1882,9,0)</f>
        <v>Si Cumple</v>
      </c>
      <c r="O793" s="54"/>
      <c r="P793" s="54">
        <f>+VLOOKUP(C793,'Anexo_GL '!$B$9:$O$1882,11,0)</f>
        <v>80677.551569999996</v>
      </c>
      <c r="Q793" s="54">
        <f>+VLOOKUP(C793,'Anexo_GL '!$B$9:$O$1882,12,0)</f>
        <v>17177.364119999998</v>
      </c>
      <c r="R793" s="54">
        <f>+VLOOKUP(C793,'Anexo_GL '!$B$9:$O$1882,13,0)</f>
        <v>63500.187449999998</v>
      </c>
      <c r="S793" s="54" t="str">
        <f>+VLOOKUP(C793,'Anexo_GL '!$B$9:$O$1882,14,0)</f>
        <v>Si Cumple</v>
      </c>
    </row>
    <row r="794" spans="1:19" x14ac:dyDescent="0.25">
      <c r="A794" s="54" t="s">
        <v>4914</v>
      </c>
      <c r="B794" s="54">
        <v>767</v>
      </c>
      <c r="C794" s="55" t="s">
        <v>1984</v>
      </c>
      <c r="D794" s="55" t="s">
        <v>27</v>
      </c>
      <c r="E794" s="55" t="s">
        <v>1985</v>
      </c>
      <c r="F794" s="54">
        <f>+VLOOKUP(C794,'Anexo_GL '!$B$9:$O$1882,4,0)</f>
        <v>18020.09014</v>
      </c>
      <c r="G794" s="54"/>
      <c r="H794" s="54">
        <f>+VLOOKUP(C794,'Anexo_GL '!$B$9:$O$1882,5,0)</f>
        <v>134155.72140750001</v>
      </c>
      <c r="I794" s="54">
        <f>+VLOOKUP(C794,'Anexo_GL '!$B$9:$O$1882,6,0)</f>
        <v>265042.60937000002</v>
      </c>
      <c r="J794" s="54">
        <f>+VLOOKUP(C794,'Anexo_GL '!$B$9:$O$1882,7,0)</f>
        <v>0</v>
      </c>
      <c r="K794" s="54"/>
      <c r="L794" s="56">
        <f>+VLOOKUP(C794,'Anexo_GL '!$B$9:$O$1882,8,0)</f>
        <v>6.7989408128879072</v>
      </c>
      <c r="M794" s="54"/>
      <c r="N794" s="56" t="str">
        <f>+VLOOKUP(C794,'Anexo_GL '!$B$9:$O$1882,9,0)</f>
        <v>Si Cumple</v>
      </c>
      <c r="O794" s="54"/>
      <c r="P794" s="54">
        <f>+VLOOKUP(C794,'Anexo_GL '!$B$9:$O$1882,11,0)</f>
        <v>98955.075910000029</v>
      </c>
      <c r="Q794" s="54">
        <f>+VLOOKUP(C794,'Anexo_GL '!$B$9:$O$1882,12,0)</f>
        <v>30863.828140000001</v>
      </c>
      <c r="R794" s="54">
        <f>+VLOOKUP(C794,'Anexo_GL '!$B$9:$O$1882,13,0)</f>
        <v>68091.247770000031</v>
      </c>
      <c r="S794" s="54" t="str">
        <f>+VLOOKUP(C794,'Anexo_GL '!$B$9:$O$1882,14,0)</f>
        <v>Si Cumple</v>
      </c>
    </row>
    <row r="795" spans="1:19" x14ac:dyDescent="0.25">
      <c r="A795" s="54" t="s">
        <v>4915</v>
      </c>
      <c r="B795" s="54">
        <v>768</v>
      </c>
      <c r="C795" s="55" t="s">
        <v>1986</v>
      </c>
      <c r="D795" s="55" t="s">
        <v>27</v>
      </c>
      <c r="E795" s="55" t="s">
        <v>1987</v>
      </c>
      <c r="F795" s="54">
        <f>+VLOOKUP(C795,'Anexo_GL '!$B$9:$O$1882,4,0)</f>
        <v>3416.4348600000003</v>
      </c>
      <c r="G795" s="54"/>
      <c r="H795" s="54">
        <f>+VLOOKUP(C795,'Anexo_GL '!$B$9:$O$1882,5,0)</f>
        <v>36675.430197499998</v>
      </c>
      <c r="I795" s="54">
        <f>+VLOOKUP(C795,'Anexo_GL '!$B$9:$O$1882,6,0)</f>
        <v>69044.599679999999</v>
      </c>
      <c r="J795" s="54">
        <f>+VLOOKUP(C795,'Anexo_GL '!$B$9:$O$1882,7,0)</f>
        <v>0</v>
      </c>
      <c r="K795" s="54"/>
      <c r="L795" s="56">
        <f>+VLOOKUP(C795,'Anexo_GL '!$B$9:$O$1882,8,0)</f>
        <v>4.9481565188792489</v>
      </c>
      <c r="M795" s="54"/>
      <c r="N795" s="56" t="str">
        <f>+VLOOKUP(C795,'Anexo_GL '!$B$9:$O$1882,9,0)</f>
        <v>Si Cumple</v>
      </c>
      <c r="O795" s="54"/>
      <c r="P795" s="54">
        <f>+VLOOKUP(C795,'Anexo_GL '!$B$9:$O$1882,11,0)</f>
        <v>25395.896550000001</v>
      </c>
      <c r="Q795" s="54">
        <f>+VLOOKUP(C795,'Anexo_GL '!$B$9:$O$1882,12,0)</f>
        <v>4822.4261399999996</v>
      </c>
      <c r="R795" s="54">
        <f>+VLOOKUP(C795,'Anexo_GL '!$B$9:$O$1882,13,0)</f>
        <v>20573.470410000002</v>
      </c>
      <c r="S795" s="54" t="str">
        <f>+VLOOKUP(C795,'Anexo_GL '!$B$9:$O$1882,14,0)</f>
        <v>Si Cumple</v>
      </c>
    </row>
    <row r="796" spans="1:19" x14ac:dyDescent="0.25">
      <c r="A796" s="54" t="s">
        <v>4916</v>
      </c>
      <c r="B796" s="54">
        <v>769</v>
      </c>
      <c r="C796" s="55" t="s">
        <v>1988</v>
      </c>
      <c r="D796" s="55" t="s">
        <v>27</v>
      </c>
      <c r="E796" s="55" t="s">
        <v>1153</v>
      </c>
      <c r="F796" s="54">
        <f>+VLOOKUP(C796,'Anexo_GL '!$B$9:$O$1882,4,0)</f>
        <v>5008.3313999999991</v>
      </c>
      <c r="G796" s="54"/>
      <c r="H796" s="54">
        <f>+VLOOKUP(C796,'Anexo_GL '!$B$9:$O$1882,5,0)</f>
        <v>68827.277457499993</v>
      </c>
      <c r="I796" s="54">
        <f>+VLOOKUP(C796,'Anexo_GL '!$B$9:$O$1882,6,0)</f>
        <v>142257.87701</v>
      </c>
      <c r="J796" s="54">
        <f>+VLOOKUP(C796,'Anexo_GL '!$B$9:$O$1882,7,0)</f>
        <v>0</v>
      </c>
      <c r="K796" s="54"/>
      <c r="L796" s="56">
        <f>+VLOOKUP(C796,'Anexo_GL '!$B$9:$O$1882,8,0)</f>
        <v>3.5206004091063017</v>
      </c>
      <c r="M796" s="54"/>
      <c r="N796" s="56" t="str">
        <f>+VLOOKUP(C796,'Anexo_GL '!$B$9:$O$1882,9,0)</f>
        <v>Si Cumple</v>
      </c>
      <c r="O796" s="54"/>
      <c r="P796" s="54">
        <f>+VLOOKUP(C796,'Anexo_GL '!$B$9:$O$1882,11,0)</f>
        <v>38670.799279999999</v>
      </c>
      <c r="Q796" s="54">
        <f>+VLOOKUP(C796,'Anexo_GL '!$B$9:$O$1882,12,0)</f>
        <v>8610.6055699999997</v>
      </c>
      <c r="R796" s="54">
        <f>+VLOOKUP(C796,'Anexo_GL '!$B$9:$O$1882,13,0)</f>
        <v>30060.19371</v>
      </c>
      <c r="S796" s="54" t="str">
        <f>+VLOOKUP(C796,'Anexo_GL '!$B$9:$O$1882,14,0)</f>
        <v>Si Cumple</v>
      </c>
    </row>
    <row r="797" spans="1:19" x14ac:dyDescent="0.25">
      <c r="A797" s="54" t="s">
        <v>4917</v>
      </c>
      <c r="B797" s="54">
        <v>770</v>
      </c>
      <c r="C797" s="55" t="s">
        <v>1989</v>
      </c>
      <c r="D797" s="55" t="s">
        <v>27</v>
      </c>
      <c r="E797" s="55" t="s">
        <v>1990</v>
      </c>
      <c r="F797" s="54">
        <f>+VLOOKUP(C797,'Anexo_GL '!$B$9:$O$1882,4,0)</f>
        <v>11775.163750000002</v>
      </c>
      <c r="G797" s="54"/>
      <c r="H797" s="54">
        <f>+VLOOKUP(C797,'Anexo_GL '!$B$9:$O$1882,5,0)</f>
        <v>195554.75975500001</v>
      </c>
      <c r="I797" s="54">
        <f>+VLOOKUP(C797,'Anexo_GL '!$B$9:$O$1882,6,0)</f>
        <v>389197.05129999993</v>
      </c>
      <c r="J797" s="54">
        <f>+VLOOKUP(C797,'Anexo_GL '!$B$9:$O$1882,7,0)</f>
        <v>0</v>
      </c>
      <c r="K797" s="54"/>
      <c r="L797" s="56">
        <f>+VLOOKUP(C797,'Anexo_GL '!$B$9:$O$1882,8,0)</f>
        <v>3.0255017890470857</v>
      </c>
      <c r="M797" s="54"/>
      <c r="N797" s="56" t="str">
        <f>+VLOOKUP(C797,'Anexo_GL '!$B$9:$O$1882,9,0)</f>
        <v>Si Cumple</v>
      </c>
      <c r="O797" s="54"/>
      <c r="P797" s="54">
        <f>+VLOOKUP(C797,'Anexo_GL '!$B$9:$O$1882,11,0)</f>
        <v>152867.47058000002</v>
      </c>
      <c r="Q797" s="54">
        <f>+VLOOKUP(C797,'Anexo_GL '!$B$9:$O$1882,12,0)</f>
        <v>38185.59635</v>
      </c>
      <c r="R797" s="54">
        <f>+VLOOKUP(C797,'Anexo_GL '!$B$9:$O$1882,13,0)</f>
        <v>114681.87423000002</v>
      </c>
      <c r="S797" s="54" t="str">
        <f>+VLOOKUP(C797,'Anexo_GL '!$B$9:$O$1882,14,0)</f>
        <v>Si Cumple</v>
      </c>
    </row>
    <row r="798" spans="1:19" x14ac:dyDescent="0.25">
      <c r="A798" s="54" t="s">
        <v>5999</v>
      </c>
      <c r="B798" s="54">
        <v>771</v>
      </c>
      <c r="C798" s="57" t="s">
        <v>4067</v>
      </c>
      <c r="D798" s="57" t="s">
        <v>27</v>
      </c>
      <c r="E798" s="57" t="s">
        <v>4068</v>
      </c>
      <c r="F798" s="54">
        <f>+VLOOKUP(C798,'Anexo_GL '!$B$9:$O$1882,4,0)</f>
        <v>1228.2209200000002</v>
      </c>
      <c r="G798" s="54"/>
      <c r="H798" s="54">
        <f>+VLOOKUP(C798,'Anexo_GL '!$B$9:$O$1882,5,0)</f>
        <v>20347.728192500002</v>
      </c>
      <c r="I798" s="54">
        <f>+VLOOKUP(C798,'Anexo_GL '!$B$9:$O$1882,6,0)</f>
        <v>37855.473579999998</v>
      </c>
      <c r="J798" s="54">
        <f>+VLOOKUP(C798,'Anexo_GL '!$B$9:$O$1882,7,0)</f>
        <v>0</v>
      </c>
      <c r="K798" s="54"/>
      <c r="L798" s="56">
        <f>+VLOOKUP(C798,'Anexo_GL '!$B$9:$O$1882,8,0)</f>
        <v>3.244500210529397</v>
      </c>
      <c r="M798" s="54"/>
      <c r="N798" s="56" t="str">
        <f>+VLOOKUP(C798,'Anexo_GL '!$B$9:$O$1882,9,0)</f>
        <v>Si Cumple</v>
      </c>
      <c r="O798" s="54"/>
      <c r="P798" s="54">
        <f>+VLOOKUP(C798,'Anexo_GL '!$B$9:$O$1882,11,0)</f>
        <v>15375.364720000001</v>
      </c>
      <c r="Q798" s="54">
        <f>+VLOOKUP(C798,'Anexo_GL '!$B$9:$O$1882,12,0)</f>
        <v>3804.19067</v>
      </c>
      <c r="R798" s="54">
        <f>+VLOOKUP(C798,'Anexo_GL '!$B$9:$O$1882,13,0)</f>
        <v>11571.174050000001</v>
      </c>
      <c r="S798" s="54" t="str">
        <f>+VLOOKUP(C798,'Anexo_GL '!$B$9:$O$1882,14,0)</f>
        <v>Si Cumple</v>
      </c>
    </row>
    <row r="799" spans="1:19" x14ac:dyDescent="0.25">
      <c r="A799" s="54" t="s">
        <v>6000</v>
      </c>
      <c r="B799" s="54">
        <v>772</v>
      </c>
      <c r="C799" s="57" t="s">
        <v>4069</v>
      </c>
      <c r="D799" s="57" t="s">
        <v>27</v>
      </c>
      <c r="E799" s="57" t="s">
        <v>4070</v>
      </c>
      <c r="F799" s="54">
        <f>+VLOOKUP(C799,'Anexo_GL '!$B$9:$O$1882,4,0)</f>
        <v>276.71001000000001</v>
      </c>
      <c r="G799" s="54"/>
      <c r="H799" s="54">
        <f>+VLOOKUP(C799,'Anexo_GL '!$B$9:$O$1882,5,0)</f>
        <v>22024.290432499998</v>
      </c>
      <c r="I799" s="54">
        <f>+VLOOKUP(C799,'Anexo_GL '!$B$9:$O$1882,6,0)</f>
        <v>44845.403269999988</v>
      </c>
      <c r="J799" s="54">
        <f>+VLOOKUP(C799,'Anexo_GL '!$B$9:$O$1882,7,0)</f>
        <v>0</v>
      </c>
      <c r="K799" s="54"/>
      <c r="L799" s="56">
        <f>+VLOOKUP(C799,'Anexo_GL '!$B$9:$O$1882,8,0)</f>
        <v>0.61703093254400354</v>
      </c>
      <c r="M799" s="54"/>
      <c r="N799" s="56" t="str">
        <f>+VLOOKUP(C799,'Anexo_GL '!$B$9:$O$1882,9,0)</f>
        <v>Si Cumple</v>
      </c>
      <c r="O799" s="54"/>
      <c r="P799" s="54">
        <f>+VLOOKUP(C799,'Anexo_GL '!$B$9:$O$1882,11,0)</f>
        <v>16627.27233</v>
      </c>
      <c r="Q799" s="54">
        <f>+VLOOKUP(C799,'Anexo_GL '!$B$9:$O$1882,12,0)</f>
        <v>3455.9041400000006</v>
      </c>
      <c r="R799" s="54">
        <f>+VLOOKUP(C799,'Anexo_GL '!$B$9:$O$1882,13,0)</f>
        <v>13171.368189999999</v>
      </c>
      <c r="S799" s="54" t="str">
        <f>+VLOOKUP(C799,'Anexo_GL '!$B$9:$O$1882,14,0)</f>
        <v>Si Cumple</v>
      </c>
    </row>
    <row r="800" spans="1:19" x14ac:dyDescent="0.25">
      <c r="A800" s="54" t="s">
        <v>6014</v>
      </c>
      <c r="B800" s="54">
        <v>773</v>
      </c>
      <c r="C800" s="57" t="s">
        <v>4097</v>
      </c>
      <c r="D800" s="57" t="s">
        <v>27</v>
      </c>
      <c r="E800" s="57" t="s">
        <v>4098</v>
      </c>
      <c r="F800" s="54">
        <f>+VLOOKUP(C800,'Anexo_GL '!$B$9:$O$1882,4,0)</f>
        <v>197.32472999999999</v>
      </c>
      <c r="G800" s="54"/>
      <c r="H800" s="54">
        <f>+VLOOKUP(C800,'Anexo_GL '!$B$9:$O$1882,5,0)</f>
        <v>25981.057639999995</v>
      </c>
      <c r="I800" s="54">
        <f>+VLOOKUP(C800,'Anexo_GL '!$B$9:$O$1882,6,0)</f>
        <v>56061.391070000005</v>
      </c>
      <c r="J800" s="54">
        <f>+VLOOKUP(C800,'Anexo_GL '!$B$9:$O$1882,7,0)</f>
        <v>0</v>
      </c>
      <c r="K800" s="54"/>
      <c r="L800" s="56">
        <f>+VLOOKUP(C800,'Anexo_GL '!$B$9:$O$1882,8,0)</f>
        <v>0.35197972478708944</v>
      </c>
      <c r="M800" s="54"/>
      <c r="N800" s="56" t="str">
        <f>+VLOOKUP(C800,'Anexo_GL '!$B$9:$O$1882,9,0)</f>
        <v>Si Cumple</v>
      </c>
      <c r="O800" s="54"/>
      <c r="P800" s="54">
        <f>+VLOOKUP(C800,'Anexo_GL '!$B$9:$O$1882,11,0)</f>
        <v>14361.908210000001</v>
      </c>
      <c r="Q800" s="54">
        <f>+VLOOKUP(C800,'Anexo_GL '!$B$9:$O$1882,12,0)</f>
        <v>5649.434369999999</v>
      </c>
      <c r="R800" s="54">
        <f>+VLOOKUP(C800,'Anexo_GL '!$B$9:$O$1882,13,0)</f>
        <v>8712.4738400000024</v>
      </c>
      <c r="S800" s="54" t="str">
        <f>+VLOOKUP(C800,'Anexo_GL '!$B$9:$O$1882,14,0)</f>
        <v>Si Cumple</v>
      </c>
    </row>
    <row r="801" spans="1:19" x14ac:dyDescent="0.25">
      <c r="A801" s="54" t="s">
        <v>6030</v>
      </c>
      <c r="B801" s="54">
        <v>774</v>
      </c>
      <c r="C801" s="58" t="s">
        <v>4128</v>
      </c>
      <c r="D801" s="57" t="s">
        <v>27</v>
      </c>
      <c r="E801" s="57" t="s">
        <v>4129</v>
      </c>
      <c r="F801" s="54">
        <f>+VLOOKUP(C801,'Anexo_GL '!$B$9:$O$1882,4,0)</f>
        <v>10987.9678</v>
      </c>
      <c r="G801" s="54"/>
      <c r="H801" s="54">
        <f>+VLOOKUP(C801,'Anexo_GL '!$B$9:$O$1882,5,0)</f>
        <v>361009.69774249999</v>
      </c>
      <c r="I801" s="54">
        <f>+VLOOKUP(C801,'Anexo_GL '!$B$9:$O$1882,6,0)</f>
        <v>763215.84872999997</v>
      </c>
      <c r="J801" s="54">
        <f>+VLOOKUP(C801,'Anexo_GL '!$B$9:$O$1882,7,0)</f>
        <v>0</v>
      </c>
      <c r="K801" s="54"/>
      <c r="L801" s="56">
        <f>+VLOOKUP(C801,'Anexo_GL '!$B$9:$O$1882,8,0)</f>
        <v>1.4396933473386468</v>
      </c>
      <c r="M801" s="54"/>
      <c r="N801" s="56" t="str">
        <f>+VLOOKUP(C801,'Anexo_GL '!$B$9:$O$1882,9,0)</f>
        <v>Si Cumple</v>
      </c>
      <c r="O801" s="54"/>
      <c r="P801" s="54">
        <f>+VLOOKUP(C801,'Anexo_GL '!$B$9:$O$1882,11,0)</f>
        <v>273761.20358000003</v>
      </c>
      <c r="Q801" s="54">
        <f>+VLOOKUP(C801,'Anexo_GL '!$B$9:$O$1882,12,0)</f>
        <v>41166.115909999993</v>
      </c>
      <c r="R801" s="54">
        <f>+VLOOKUP(C801,'Anexo_GL '!$B$9:$O$1882,13,0)</f>
        <v>232595.08767000004</v>
      </c>
      <c r="S801" s="54" t="str">
        <f>+VLOOKUP(C801,'Anexo_GL '!$B$9:$O$1882,14,0)</f>
        <v>Si Cumple</v>
      </c>
    </row>
    <row r="802" spans="1:19" x14ac:dyDescent="0.25">
      <c r="A802" s="54" t="s">
        <v>4918</v>
      </c>
      <c r="B802" s="54">
        <v>775</v>
      </c>
      <c r="C802" s="55" t="s">
        <v>1991</v>
      </c>
      <c r="D802" s="55" t="s">
        <v>27</v>
      </c>
      <c r="E802" s="55" t="s">
        <v>1992</v>
      </c>
      <c r="F802" s="54">
        <f>+VLOOKUP(C802,'Anexo_GL '!$B$9:$O$1882,4,0)</f>
        <v>3744.3096499999997</v>
      </c>
      <c r="G802" s="54"/>
      <c r="H802" s="54">
        <f>+VLOOKUP(C802,'Anexo_GL '!$B$9:$O$1882,5,0)</f>
        <v>12575.378985000003</v>
      </c>
      <c r="I802" s="54">
        <f>+VLOOKUP(C802,'Anexo_GL '!$B$9:$O$1882,6,0)</f>
        <v>6482.74161</v>
      </c>
      <c r="J802" s="54">
        <f>+VLOOKUP(C802,'Anexo_GL '!$B$9:$O$1882,7,0)</f>
        <v>0</v>
      </c>
      <c r="K802" s="54"/>
      <c r="L802" s="56">
        <f>+VLOOKUP(C802,'Anexo_GL '!$B$9:$O$1882,8,0)</f>
        <v>29.774924910543355</v>
      </c>
      <c r="M802" s="54"/>
      <c r="N802" s="56" t="str">
        <f>+VLOOKUP(C802,'Anexo_GL '!$B$9:$O$1882,9,0)</f>
        <v>Si Cumple</v>
      </c>
      <c r="O802" s="54"/>
      <c r="P802" s="54">
        <f>+VLOOKUP(C802,'Anexo_GL '!$B$9:$O$1882,11,0)</f>
        <v>4599.3394900000003</v>
      </c>
      <c r="Q802" s="54">
        <f>+VLOOKUP(C802,'Anexo_GL '!$B$9:$O$1882,12,0)</f>
        <v>4396.8237499999996</v>
      </c>
      <c r="R802" s="54">
        <f>+VLOOKUP(C802,'Anexo_GL '!$B$9:$O$1882,13,0)</f>
        <v>202.51574000000022</v>
      </c>
      <c r="S802" s="54" t="str">
        <f>+VLOOKUP(C802,'Anexo_GL '!$B$9:$O$1882,14,0)</f>
        <v>Si Cumple</v>
      </c>
    </row>
    <row r="803" spans="1:19" x14ac:dyDescent="0.25">
      <c r="A803" s="54" t="s">
        <v>4919</v>
      </c>
      <c r="B803" s="54">
        <v>776</v>
      </c>
      <c r="C803" s="55" t="s">
        <v>1993</v>
      </c>
      <c r="D803" s="55" t="s">
        <v>27</v>
      </c>
      <c r="E803" s="55" t="s">
        <v>1994</v>
      </c>
      <c r="F803" s="54">
        <f>+VLOOKUP(C803,'Anexo_GL '!$B$9:$O$1882,4,0)</f>
        <v>367.16260999999997</v>
      </c>
      <c r="G803" s="54"/>
      <c r="H803" s="54">
        <f>+VLOOKUP(C803,'Anexo_GL '!$B$9:$O$1882,5,0)</f>
        <v>5538.6874750000006</v>
      </c>
      <c r="I803" s="54">
        <f>+VLOOKUP(C803,'Anexo_GL '!$B$9:$O$1882,6,0)</f>
        <v>7052.8313899999985</v>
      </c>
      <c r="J803" s="54">
        <f>+VLOOKUP(C803,'Anexo_GL '!$B$9:$O$1882,7,0)</f>
        <v>0</v>
      </c>
      <c r="K803" s="54"/>
      <c r="L803" s="56">
        <f>+VLOOKUP(C803,'Anexo_GL '!$B$9:$O$1882,8,0)</f>
        <v>5.2058895172311788</v>
      </c>
      <c r="M803" s="54"/>
      <c r="N803" s="56" t="str">
        <f>+VLOOKUP(C803,'Anexo_GL '!$B$9:$O$1882,9,0)</f>
        <v>Si Cumple</v>
      </c>
      <c r="O803" s="54"/>
      <c r="P803" s="54">
        <f>+VLOOKUP(C803,'Anexo_GL '!$B$9:$O$1882,11,0)</f>
        <v>3680.3991600000004</v>
      </c>
      <c r="Q803" s="54">
        <f>+VLOOKUP(C803,'Anexo_GL '!$B$9:$O$1882,12,0)</f>
        <v>1493.9714799999999</v>
      </c>
      <c r="R803" s="54">
        <f>+VLOOKUP(C803,'Anexo_GL '!$B$9:$O$1882,13,0)</f>
        <v>2186.4276800000007</v>
      </c>
      <c r="S803" s="54" t="str">
        <f>+VLOOKUP(C803,'Anexo_GL '!$B$9:$O$1882,14,0)</f>
        <v>Si Cumple</v>
      </c>
    </row>
    <row r="804" spans="1:19" x14ac:dyDescent="0.25">
      <c r="A804" s="54" t="s">
        <v>4920</v>
      </c>
      <c r="B804" s="54">
        <v>777</v>
      </c>
      <c r="C804" s="55" t="s">
        <v>1995</v>
      </c>
      <c r="D804" s="55" t="s">
        <v>27</v>
      </c>
      <c r="E804" s="55" t="s">
        <v>1996</v>
      </c>
      <c r="F804" s="54">
        <f>+VLOOKUP(C804,'Anexo_GL '!$B$9:$O$1882,4,0)</f>
        <v>2527.7220600000001</v>
      </c>
      <c r="G804" s="54"/>
      <c r="H804" s="54">
        <f>+VLOOKUP(C804,'Anexo_GL '!$B$9:$O$1882,5,0)</f>
        <v>6053.3894199999995</v>
      </c>
      <c r="I804" s="54">
        <f>+VLOOKUP(C804,'Anexo_GL '!$B$9:$O$1882,6,0)</f>
        <v>8525.6378099999984</v>
      </c>
      <c r="J804" s="54">
        <f>+VLOOKUP(C804,'Anexo_GL '!$B$9:$O$1882,7,0)</f>
        <v>0</v>
      </c>
      <c r="K804" s="54"/>
      <c r="L804" s="56">
        <f>+VLOOKUP(C804,'Anexo_GL '!$B$9:$O$1882,8,0)</f>
        <v>29.648480457792285</v>
      </c>
      <c r="M804" s="54"/>
      <c r="N804" s="56" t="str">
        <f>+VLOOKUP(C804,'Anexo_GL '!$B$9:$O$1882,9,0)</f>
        <v>Si Cumple</v>
      </c>
      <c r="O804" s="54"/>
      <c r="P804" s="54">
        <f>+VLOOKUP(C804,'Anexo_GL '!$B$9:$O$1882,11,0)</f>
        <v>4193.9284100000004</v>
      </c>
      <c r="Q804" s="54">
        <f>+VLOOKUP(C804,'Anexo_GL '!$B$9:$O$1882,12,0)</f>
        <v>1338.1191400000002</v>
      </c>
      <c r="R804" s="54">
        <f>+VLOOKUP(C804,'Anexo_GL '!$B$9:$O$1882,13,0)</f>
        <v>2855.8092700000002</v>
      </c>
      <c r="S804" s="54" t="str">
        <f>+VLOOKUP(C804,'Anexo_GL '!$B$9:$O$1882,14,0)</f>
        <v>Si Cumple</v>
      </c>
    </row>
    <row r="805" spans="1:19" x14ac:dyDescent="0.25">
      <c r="A805" s="54" t="s">
        <v>4921</v>
      </c>
      <c r="B805" s="54">
        <v>778</v>
      </c>
      <c r="C805" s="55" t="s">
        <v>1997</v>
      </c>
      <c r="D805" s="55" t="s">
        <v>27</v>
      </c>
      <c r="E805" s="55" t="s">
        <v>1998</v>
      </c>
      <c r="F805" s="54">
        <f>+VLOOKUP(C805,'Anexo_GL '!$B$9:$O$1882,4,0)</f>
        <v>620.36345000000006</v>
      </c>
      <c r="G805" s="54"/>
      <c r="H805" s="54">
        <f>+VLOOKUP(C805,'Anexo_GL '!$B$9:$O$1882,5,0)</f>
        <v>1408.9694650000004</v>
      </c>
      <c r="I805" s="54">
        <f>+VLOOKUP(C805,'Anexo_GL '!$B$9:$O$1882,6,0)</f>
        <v>1327.0282299999999</v>
      </c>
      <c r="J805" s="54">
        <f>+VLOOKUP(C805,'Anexo_GL '!$B$9:$O$1882,7,0)</f>
        <v>0</v>
      </c>
      <c r="K805" s="54"/>
      <c r="L805" s="56">
        <f>+VLOOKUP(C805,'Anexo_GL '!$B$9:$O$1882,8,0)</f>
        <v>44.029587965556082</v>
      </c>
      <c r="M805" s="54"/>
      <c r="N805" s="56" t="str">
        <f>+VLOOKUP(C805,'Anexo_GL '!$B$9:$O$1882,9,0)</f>
        <v>Si Cumple</v>
      </c>
      <c r="O805" s="54"/>
      <c r="P805" s="54">
        <f>+VLOOKUP(C805,'Anexo_GL '!$B$9:$O$1882,11,0)</f>
        <v>843.66687000000013</v>
      </c>
      <c r="Q805" s="54">
        <f>+VLOOKUP(C805,'Anexo_GL '!$B$9:$O$1882,12,0)</f>
        <v>646.05766999999992</v>
      </c>
      <c r="R805" s="54">
        <f>+VLOOKUP(C805,'Anexo_GL '!$B$9:$O$1882,13,0)</f>
        <v>197.60920000000019</v>
      </c>
      <c r="S805" s="54" t="str">
        <f>+VLOOKUP(C805,'Anexo_GL '!$B$9:$O$1882,14,0)</f>
        <v>Si Cumple</v>
      </c>
    </row>
    <row r="806" spans="1:19" x14ac:dyDescent="0.25">
      <c r="A806" s="54" t="s">
        <v>4922</v>
      </c>
      <c r="B806" s="54">
        <v>779</v>
      </c>
      <c r="C806" s="55" t="s">
        <v>1999</v>
      </c>
      <c r="D806" s="55" t="s">
        <v>27</v>
      </c>
      <c r="E806" s="55" t="s">
        <v>2000</v>
      </c>
      <c r="F806" s="54">
        <f>+VLOOKUP(C806,'Anexo_GL '!$B$9:$O$1882,4,0)</f>
        <v>2834.8314499999997</v>
      </c>
      <c r="G806" s="54"/>
      <c r="H806" s="54">
        <f>+VLOOKUP(C806,'Anexo_GL '!$B$9:$O$1882,5,0)</f>
        <v>10950.015332500001</v>
      </c>
      <c r="I806" s="54">
        <f>+VLOOKUP(C806,'Anexo_GL '!$B$9:$O$1882,6,0)</f>
        <v>17752.411120000001</v>
      </c>
      <c r="J806" s="54">
        <f>+VLOOKUP(C806,'Anexo_GL '!$B$9:$O$1882,7,0)</f>
        <v>0</v>
      </c>
      <c r="K806" s="54"/>
      <c r="L806" s="56">
        <f>+VLOOKUP(C806,'Anexo_GL '!$B$9:$O$1882,8,0)</f>
        <v>15.968712254563872</v>
      </c>
      <c r="M806" s="54"/>
      <c r="N806" s="56" t="str">
        <f>+VLOOKUP(C806,'Anexo_GL '!$B$9:$O$1882,9,0)</f>
        <v>Si Cumple</v>
      </c>
      <c r="O806" s="54"/>
      <c r="P806" s="54">
        <f>+VLOOKUP(C806,'Anexo_GL '!$B$9:$O$1882,11,0)</f>
        <v>7633.2782799999995</v>
      </c>
      <c r="Q806" s="54">
        <f>+VLOOKUP(C806,'Anexo_GL '!$B$9:$O$1882,12,0)</f>
        <v>2687.2226700000001</v>
      </c>
      <c r="R806" s="54">
        <f>+VLOOKUP(C806,'Anexo_GL '!$B$9:$O$1882,13,0)</f>
        <v>4946.0556099999994</v>
      </c>
      <c r="S806" s="54" t="str">
        <f>+VLOOKUP(C806,'Anexo_GL '!$B$9:$O$1882,14,0)</f>
        <v>Si Cumple</v>
      </c>
    </row>
    <row r="807" spans="1:19" x14ac:dyDescent="0.25">
      <c r="A807" s="54" t="s">
        <v>4923</v>
      </c>
      <c r="B807" s="54">
        <v>780</v>
      </c>
      <c r="C807" s="55" t="s">
        <v>2001</v>
      </c>
      <c r="D807" s="55" t="s">
        <v>27</v>
      </c>
      <c r="E807" s="55" t="s">
        <v>2002</v>
      </c>
      <c r="F807" s="54">
        <f>+VLOOKUP(C807,'Anexo_GL '!$B$9:$O$1882,4,0)</f>
        <v>1310.2372799999998</v>
      </c>
      <c r="G807" s="54"/>
      <c r="H807" s="54">
        <f>+VLOOKUP(C807,'Anexo_GL '!$B$9:$O$1882,5,0)</f>
        <v>13760.444914999998</v>
      </c>
      <c r="I807" s="54">
        <f>+VLOOKUP(C807,'Anexo_GL '!$B$9:$O$1882,6,0)</f>
        <v>22944.163200000003</v>
      </c>
      <c r="J807" s="54">
        <f>+VLOOKUP(C807,'Anexo_GL '!$B$9:$O$1882,7,0)</f>
        <v>0</v>
      </c>
      <c r="K807" s="54"/>
      <c r="L807" s="56">
        <f>+VLOOKUP(C807,'Anexo_GL '!$B$9:$O$1882,8,0)</f>
        <v>5.7105472471534702</v>
      </c>
      <c r="M807" s="54"/>
      <c r="N807" s="56" t="str">
        <f>+VLOOKUP(C807,'Anexo_GL '!$B$9:$O$1882,9,0)</f>
        <v>Si Cumple</v>
      </c>
      <c r="O807" s="54"/>
      <c r="P807" s="54">
        <f>+VLOOKUP(C807,'Anexo_GL '!$B$9:$O$1882,11,0)</f>
        <v>8773.9678700000004</v>
      </c>
      <c r="Q807" s="54">
        <f>+VLOOKUP(C807,'Anexo_GL '!$B$9:$O$1882,12,0)</f>
        <v>2779.1713299999997</v>
      </c>
      <c r="R807" s="54">
        <f>+VLOOKUP(C807,'Anexo_GL '!$B$9:$O$1882,13,0)</f>
        <v>5994.7965400000012</v>
      </c>
      <c r="S807" s="54" t="str">
        <f>+VLOOKUP(C807,'Anexo_GL '!$B$9:$O$1882,14,0)</f>
        <v>Si Cumple</v>
      </c>
    </row>
    <row r="808" spans="1:19" x14ac:dyDescent="0.25">
      <c r="A808" s="54" t="s">
        <v>4924</v>
      </c>
      <c r="B808" s="54">
        <v>781</v>
      </c>
      <c r="C808" s="55" t="s">
        <v>2003</v>
      </c>
      <c r="D808" s="55" t="s">
        <v>27</v>
      </c>
      <c r="E808" s="55" t="s">
        <v>2004</v>
      </c>
      <c r="F808" s="54">
        <f>+VLOOKUP(C808,'Anexo_GL '!$B$9:$O$1882,4,0)</f>
        <v>103.92070000000001</v>
      </c>
      <c r="G808" s="54"/>
      <c r="H808" s="54">
        <f>+VLOOKUP(C808,'Anexo_GL '!$B$9:$O$1882,5,0)</f>
        <v>3946.5385025000005</v>
      </c>
      <c r="I808" s="54">
        <f>+VLOOKUP(C808,'Anexo_GL '!$B$9:$O$1882,6,0)</f>
        <v>5662.7491699999982</v>
      </c>
      <c r="J808" s="54">
        <f>+VLOOKUP(C808,'Anexo_GL '!$B$9:$O$1882,7,0)</f>
        <v>0</v>
      </c>
      <c r="K808" s="54"/>
      <c r="L808" s="56">
        <f>+VLOOKUP(C808,'Anexo_GL '!$B$9:$O$1882,8,0)</f>
        <v>1.8351633964391194</v>
      </c>
      <c r="M808" s="54"/>
      <c r="N808" s="56" t="str">
        <f>+VLOOKUP(C808,'Anexo_GL '!$B$9:$O$1882,9,0)</f>
        <v>Si Cumple</v>
      </c>
      <c r="O808" s="54"/>
      <c r="P808" s="54">
        <f>+VLOOKUP(C808,'Anexo_GL '!$B$9:$O$1882,11,0)</f>
        <v>2198.4577100000001</v>
      </c>
      <c r="Q808" s="54">
        <f>+VLOOKUP(C808,'Anexo_GL '!$B$9:$O$1882,12,0)</f>
        <v>1136.1256600000002</v>
      </c>
      <c r="R808" s="54">
        <f>+VLOOKUP(C808,'Anexo_GL '!$B$9:$O$1882,13,0)</f>
        <v>1062.3320499999998</v>
      </c>
      <c r="S808" s="54" t="str">
        <f>+VLOOKUP(C808,'Anexo_GL '!$B$9:$O$1882,14,0)</f>
        <v>Si Cumple</v>
      </c>
    </row>
    <row r="809" spans="1:19" x14ac:dyDescent="0.25">
      <c r="A809" s="54" t="s">
        <v>4925</v>
      </c>
      <c r="B809" s="54">
        <v>782</v>
      </c>
      <c r="C809" s="55" t="s">
        <v>2005</v>
      </c>
      <c r="D809" s="55" t="s">
        <v>27</v>
      </c>
      <c r="E809" s="55" t="s">
        <v>2006</v>
      </c>
      <c r="F809" s="54">
        <f>+VLOOKUP(C809,'Anexo_GL '!$B$9:$O$1882,4,0)</f>
        <v>164.09152000000003</v>
      </c>
      <c r="G809" s="54"/>
      <c r="H809" s="54">
        <f>+VLOOKUP(C809,'Anexo_GL '!$B$9:$O$1882,5,0)</f>
        <v>1781.9438124999999</v>
      </c>
      <c r="I809" s="54">
        <f>+VLOOKUP(C809,'Anexo_GL '!$B$9:$O$1882,6,0)</f>
        <v>1519.0972099999997</v>
      </c>
      <c r="J809" s="54">
        <f>+VLOOKUP(C809,'Anexo_GL '!$B$9:$O$1882,7,0)</f>
        <v>0</v>
      </c>
      <c r="K809" s="54"/>
      <c r="L809" s="56">
        <f>+VLOOKUP(C809,'Anexo_GL '!$B$9:$O$1882,8,0)</f>
        <v>9.2085686904900665</v>
      </c>
      <c r="M809" s="54"/>
      <c r="N809" s="56" t="str">
        <f>+VLOOKUP(C809,'Anexo_GL '!$B$9:$O$1882,9,0)</f>
        <v>Si Cumple</v>
      </c>
      <c r="O809" s="54"/>
      <c r="P809" s="54">
        <f>+VLOOKUP(C809,'Anexo_GL '!$B$9:$O$1882,11,0)</f>
        <v>1237.17255</v>
      </c>
      <c r="Q809" s="54">
        <f>+VLOOKUP(C809,'Anexo_GL '!$B$9:$O$1882,12,0)</f>
        <v>721.49359000000004</v>
      </c>
      <c r="R809" s="54">
        <f>+VLOOKUP(C809,'Anexo_GL '!$B$9:$O$1882,13,0)</f>
        <v>515.67895999999996</v>
      </c>
      <c r="S809" s="54" t="str">
        <f>+VLOOKUP(C809,'Anexo_GL '!$B$9:$O$1882,14,0)</f>
        <v>Si Cumple</v>
      </c>
    </row>
    <row r="810" spans="1:19" x14ac:dyDescent="0.25">
      <c r="A810" s="54" t="s">
        <v>4926</v>
      </c>
      <c r="B810" s="54">
        <v>783</v>
      </c>
      <c r="C810" s="55" t="s">
        <v>2007</v>
      </c>
      <c r="D810" s="55" t="s">
        <v>27</v>
      </c>
      <c r="E810" s="55" t="s">
        <v>2008</v>
      </c>
      <c r="F810" s="54">
        <f>+VLOOKUP(C810,'Anexo_GL '!$B$9:$O$1882,4,0)</f>
        <v>949.23278999999991</v>
      </c>
      <c r="G810" s="54"/>
      <c r="H810" s="54">
        <f>+VLOOKUP(C810,'Anexo_GL '!$B$9:$O$1882,5,0)</f>
        <v>4823.4877599999991</v>
      </c>
      <c r="I810" s="54">
        <f>+VLOOKUP(C810,'Anexo_GL '!$B$9:$O$1882,6,0)</f>
        <v>3983.3203100000005</v>
      </c>
      <c r="J810" s="54">
        <f>+VLOOKUP(C810,'Anexo_GL '!$B$9:$O$1882,7,0)</f>
        <v>0</v>
      </c>
      <c r="K810" s="54"/>
      <c r="L810" s="56">
        <f>+VLOOKUP(C810,'Anexo_GL '!$B$9:$O$1882,8,0)</f>
        <v>19.679386311949511</v>
      </c>
      <c r="M810" s="54"/>
      <c r="N810" s="56" t="str">
        <f>+VLOOKUP(C810,'Anexo_GL '!$B$9:$O$1882,9,0)</f>
        <v>Si Cumple</v>
      </c>
      <c r="O810" s="54"/>
      <c r="P810" s="54">
        <f>+VLOOKUP(C810,'Anexo_GL '!$B$9:$O$1882,11,0)</f>
        <v>1627.5240099999999</v>
      </c>
      <c r="Q810" s="54">
        <f>+VLOOKUP(C810,'Anexo_GL '!$B$9:$O$1882,12,0)</f>
        <v>822.60779999999988</v>
      </c>
      <c r="R810" s="54">
        <f>+VLOOKUP(C810,'Anexo_GL '!$B$9:$O$1882,13,0)</f>
        <v>804.91620999999986</v>
      </c>
      <c r="S810" s="54" t="str">
        <f>+VLOOKUP(C810,'Anexo_GL '!$B$9:$O$1882,14,0)</f>
        <v>Si Cumple</v>
      </c>
    </row>
    <row r="811" spans="1:19" x14ac:dyDescent="0.25">
      <c r="A811" s="54" t="s">
        <v>4927</v>
      </c>
      <c r="B811" s="54">
        <v>784</v>
      </c>
      <c r="C811" s="55" t="s">
        <v>2009</v>
      </c>
      <c r="D811" s="55" t="s">
        <v>27</v>
      </c>
      <c r="E811" s="55" t="s">
        <v>2010</v>
      </c>
      <c r="F811" s="54">
        <f>+VLOOKUP(C811,'Anexo_GL '!$B$9:$O$1882,4,0)</f>
        <v>27635.733820000001</v>
      </c>
      <c r="G811" s="54"/>
      <c r="H811" s="54">
        <f>+VLOOKUP(C811,'Anexo_GL '!$B$9:$O$1882,5,0)</f>
        <v>49567.950482500011</v>
      </c>
      <c r="I811" s="54">
        <f>+VLOOKUP(C811,'Anexo_GL '!$B$9:$O$1882,6,0)</f>
        <v>54709.564380000003</v>
      </c>
      <c r="J811" s="54">
        <f>+VLOOKUP(C811,'Anexo_GL '!$B$9:$O$1882,7,0)</f>
        <v>0</v>
      </c>
      <c r="K811" s="54"/>
      <c r="L811" s="56">
        <f>+VLOOKUP(C811,'Anexo_GL '!$B$9:$O$1882,8,0)</f>
        <v>50.513532931917673</v>
      </c>
      <c r="M811" s="54"/>
      <c r="N811" s="56" t="str">
        <f>+VLOOKUP(C811,'Anexo_GL '!$B$9:$O$1882,9,0)</f>
        <v>Si Cumple</v>
      </c>
      <c r="O811" s="54"/>
      <c r="P811" s="54">
        <f>+VLOOKUP(C811,'Anexo_GL '!$B$9:$O$1882,11,0)</f>
        <v>26609.984410000001</v>
      </c>
      <c r="Q811" s="54">
        <f>+VLOOKUP(C811,'Anexo_GL '!$B$9:$O$1882,12,0)</f>
        <v>10195.052089999999</v>
      </c>
      <c r="R811" s="54">
        <f>+VLOOKUP(C811,'Anexo_GL '!$B$9:$O$1882,13,0)</f>
        <v>16414.93232</v>
      </c>
      <c r="S811" s="54" t="str">
        <f>+VLOOKUP(C811,'Anexo_GL '!$B$9:$O$1882,14,0)</f>
        <v>Si Cumple</v>
      </c>
    </row>
    <row r="812" spans="1:19" x14ac:dyDescent="0.25">
      <c r="A812" s="54" t="s">
        <v>4928</v>
      </c>
      <c r="B812" s="54">
        <v>785</v>
      </c>
      <c r="C812" s="55" t="s">
        <v>2011</v>
      </c>
      <c r="D812" s="55" t="s">
        <v>27</v>
      </c>
      <c r="E812" s="55" t="s">
        <v>2012</v>
      </c>
      <c r="F812" s="54">
        <f>+VLOOKUP(C812,'Anexo_GL '!$B$9:$O$1882,4,0)</f>
        <v>392.39215000000002</v>
      </c>
      <c r="G812" s="54"/>
      <c r="H812" s="54">
        <f>+VLOOKUP(C812,'Anexo_GL '!$B$9:$O$1882,5,0)</f>
        <v>7255.9128500000006</v>
      </c>
      <c r="I812" s="54">
        <f>+VLOOKUP(C812,'Anexo_GL '!$B$9:$O$1882,6,0)</f>
        <v>12572.733620000001</v>
      </c>
      <c r="J812" s="54">
        <f>+VLOOKUP(C812,'Anexo_GL '!$B$9:$O$1882,7,0)</f>
        <v>0</v>
      </c>
      <c r="K812" s="54"/>
      <c r="L812" s="56">
        <f>+VLOOKUP(C812,'Anexo_GL '!$B$9:$O$1882,8,0)</f>
        <v>3.1209772024104967</v>
      </c>
      <c r="M812" s="54"/>
      <c r="N812" s="56" t="str">
        <f>+VLOOKUP(C812,'Anexo_GL '!$B$9:$O$1882,9,0)</f>
        <v>Si Cumple</v>
      </c>
      <c r="O812" s="54"/>
      <c r="P812" s="54">
        <f>+VLOOKUP(C812,'Anexo_GL '!$B$9:$O$1882,11,0)</f>
        <v>4194.0181999999995</v>
      </c>
      <c r="Q812" s="54">
        <f>+VLOOKUP(C812,'Anexo_GL '!$B$9:$O$1882,12,0)</f>
        <v>1890.9384100000002</v>
      </c>
      <c r="R812" s="54">
        <f>+VLOOKUP(C812,'Anexo_GL '!$B$9:$O$1882,13,0)</f>
        <v>2303.0797899999993</v>
      </c>
      <c r="S812" s="54" t="str">
        <f>+VLOOKUP(C812,'Anexo_GL '!$B$9:$O$1882,14,0)</f>
        <v>Si Cumple</v>
      </c>
    </row>
    <row r="813" spans="1:19" x14ac:dyDescent="0.25">
      <c r="A813" s="54" t="s">
        <v>4929</v>
      </c>
      <c r="B813" s="54">
        <v>786</v>
      </c>
      <c r="C813" s="55" t="s">
        <v>2013</v>
      </c>
      <c r="D813" s="55" t="s">
        <v>27</v>
      </c>
      <c r="E813" s="55" t="s">
        <v>2014</v>
      </c>
      <c r="F813" s="54">
        <f>+VLOOKUP(C813,'Anexo_GL '!$B$9:$O$1882,4,0)</f>
        <v>3406.60248</v>
      </c>
      <c r="G813" s="54"/>
      <c r="H813" s="54">
        <f>+VLOOKUP(C813,'Anexo_GL '!$B$9:$O$1882,5,0)</f>
        <v>25516.492032500006</v>
      </c>
      <c r="I813" s="54">
        <f>+VLOOKUP(C813,'Anexo_GL '!$B$9:$O$1882,6,0)</f>
        <v>42894.799949999993</v>
      </c>
      <c r="J813" s="54">
        <f>+VLOOKUP(C813,'Anexo_GL '!$B$9:$O$1882,7,0)</f>
        <v>0</v>
      </c>
      <c r="K813" s="54"/>
      <c r="L813" s="56">
        <f>+VLOOKUP(C813,'Anexo_GL '!$B$9:$O$1882,8,0)</f>
        <v>7.941760968627622</v>
      </c>
      <c r="M813" s="54"/>
      <c r="N813" s="56" t="str">
        <f>+VLOOKUP(C813,'Anexo_GL '!$B$9:$O$1882,9,0)</f>
        <v>Si Cumple</v>
      </c>
      <c r="O813" s="54"/>
      <c r="P813" s="54">
        <f>+VLOOKUP(C813,'Anexo_GL '!$B$9:$O$1882,11,0)</f>
        <v>18200.17311</v>
      </c>
      <c r="Q813" s="54">
        <f>+VLOOKUP(C813,'Anexo_GL '!$B$9:$O$1882,12,0)</f>
        <v>6549.8038000000006</v>
      </c>
      <c r="R813" s="54">
        <f>+VLOOKUP(C813,'Anexo_GL '!$B$9:$O$1882,13,0)</f>
        <v>11650.369309999998</v>
      </c>
      <c r="S813" s="54" t="str">
        <f>+VLOOKUP(C813,'Anexo_GL '!$B$9:$O$1882,14,0)</f>
        <v>Si Cumple</v>
      </c>
    </row>
    <row r="814" spans="1:19" x14ac:dyDescent="0.25">
      <c r="A814" s="54" t="s">
        <v>4930</v>
      </c>
      <c r="B814" s="54">
        <v>787</v>
      </c>
      <c r="C814" s="55" t="s">
        <v>2015</v>
      </c>
      <c r="D814" s="55" t="s">
        <v>27</v>
      </c>
      <c r="E814" s="55" t="s">
        <v>2016</v>
      </c>
      <c r="F814" s="54">
        <f>+VLOOKUP(C814,'Anexo_GL '!$B$9:$O$1882,4,0)</f>
        <v>5882.5530199999994</v>
      </c>
      <c r="G814" s="54"/>
      <c r="H814" s="54">
        <f>+VLOOKUP(C814,'Anexo_GL '!$B$9:$O$1882,5,0)</f>
        <v>19141.317717500002</v>
      </c>
      <c r="I814" s="54">
        <f>+VLOOKUP(C814,'Anexo_GL '!$B$9:$O$1882,6,0)</f>
        <v>30679.685979999998</v>
      </c>
      <c r="J814" s="54">
        <f>+VLOOKUP(C814,'Anexo_GL '!$B$9:$O$1882,7,0)</f>
        <v>0</v>
      </c>
      <c r="K814" s="54"/>
      <c r="L814" s="56">
        <f>+VLOOKUP(C814,'Anexo_GL '!$B$9:$O$1882,8,0)</f>
        <v>19.17409788299274</v>
      </c>
      <c r="M814" s="54"/>
      <c r="N814" s="56" t="str">
        <f>+VLOOKUP(C814,'Anexo_GL '!$B$9:$O$1882,9,0)</f>
        <v>Si Cumple</v>
      </c>
      <c r="O814" s="54"/>
      <c r="P814" s="54">
        <f>+VLOOKUP(C814,'Anexo_GL '!$B$9:$O$1882,11,0)</f>
        <v>13355.28506</v>
      </c>
      <c r="Q814" s="54">
        <f>+VLOOKUP(C814,'Anexo_GL '!$B$9:$O$1882,12,0)</f>
        <v>4549.2736699999996</v>
      </c>
      <c r="R814" s="54">
        <f>+VLOOKUP(C814,'Anexo_GL '!$B$9:$O$1882,13,0)</f>
        <v>8806.0113900000015</v>
      </c>
      <c r="S814" s="54" t="str">
        <f>+VLOOKUP(C814,'Anexo_GL '!$B$9:$O$1882,14,0)</f>
        <v>Si Cumple</v>
      </c>
    </row>
    <row r="815" spans="1:19" x14ac:dyDescent="0.25">
      <c r="A815" s="54" t="s">
        <v>4931</v>
      </c>
      <c r="B815" s="54">
        <v>788</v>
      </c>
      <c r="C815" s="55" t="s">
        <v>2017</v>
      </c>
      <c r="D815" s="55" t="s">
        <v>27</v>
      </c>
      <c r="E815" s="55" t="s">
        <v>2018</v>
      </c>
      <c r="F815" s="54">
        <f>+VLOOKUP(C815,'Anexo_GL '!$B$9:$O$1882,4,0)</f>
        <v>1466.5673099999999</v>
      </c>
      <c r="G815" s="54"/>
      <c r="H815" s="54">
        <f>+VLOOKUP(C815,'Anexo_GL '!$B$9:$O$1882,5,0)</f>
        <v>16056.163495000001</v>
      </c>
      <c r="I815" s="54">
        <f>+VLOOKUP(C815,'Anexo_GL '!$B$9:$O$1882,6,0)</f>
        <v>27524.630819999998</v>
      </c>
      <c r="J815" s="54">
        <f>+VLOOKUP(C815,'Anexo_GL '!$B$9:$O$1882,7,0)</f>
        <v>0</v>
      </c>
      <c r="K815" s="54"/>
      <c r="L815" s="56">
        <f>+VLOOKUP(C815,'Anexo_GL '!$B$9:$O$1882,8,0)</f>
        <v>5.3281997480393448</v>
      </c>
      <c r="M815" s="54"/>
      <c r="N815" s="56" t="str">
        <f>+VLOOKUP(C815,'Anexo_GL '!$B$9:$O$1882,9,0)</f>
        <v>Si Cumple</v>
      </c>
      <c r="O815" s="54"/>
      <c r="P815" s="54">
        <f>+VLOOKUP(C815,'Anexo_GL '!$B$9:$O$1882,11,0)</f>
        <v>10739.590620000001</v>
      </c>
      <c r="Q815" s="54">
        <f>+VLOOKUP(C815,'Anexo_GL '!$B$9:$O$1882,12,0)</f>
        <v>2460.3122400000002</v>
      </c>
      <c r="R815" s="54">
        <f>+VLOOKUP(C815,'Anexo_GL '!$B$9:$O$1882,13,0)</f>
        <v>8279.2783800000016</v>
      </c>
      <c r="S815" s="54" t="str">
        <f>+VLOOKUP(C815,'Anexo_GL '!$B$9:$O$1882,14,0)</f>
        <v>Si Cumple</v>
      </c>
    </row>
    <row r="816" spans="1:19" x14ac:dyDescent="0.25">
      <c r="A816" s="54" t="s">
        <v>4932</v>
      </c>
      <c r="B816" s="54">
        <v>789</v>
      </c>
      <c r="C816" s="55" t="s">
        <v>2019</v>
      </c>
      <c r="D816" s="55" t="s">
        <v>27</v>
      </c>
      <c r="E816" s="55" t="s">
        <v>2020</v>
      </c>
      <c r="F816" s="54">
        <f>+VLOOKUP(C816,'Anexo_GL '!$B$9:$O$1882,4,0)</f>
        <v>23960.066280000003</v>
      </c>
      <c r="G816" s="54"/>
      <c r="H816" s="54">
        <f>+VLOOKUP(C816,'Anexo_GL '!$B$9:$O$1882,5,0)</f>
        <v>22030.111020000004</v>
      </c>
      <c r="I816" s="54">
        <f>+VLOOKUP(C816,'Anexo_GL '!$B$9:$O$1882,6,0)</f>
        <v>38133.05485</v>
      </c>
      <c r="J816" s="54">
        <f>+VLOOKUP(C816,'Anexo_GL '!$B$9:$O$1882,7,0)</f>
        <v>0</v>
      </c>
      <c r="K816" s="54"/>
      <c r="L816" s="56">
        <f>+VLOOKUP(C816,'Anexo_GL '!$B$9:$O$1882,8,0)</f>
        <v>62.832800504048791</v>
      </c>
      <c r="M816" s="54"/>
      <c r="N816" s="56" t="str">
        <f>+VLOOKUP(C816,'Anexo_GL '!$B$9:$O$1882,9,0)</f>
        <v>Si Cumple</v>
      </c>
      <c r="O816" s="54"/>
      <c r="P816" s="54">
        <f>+VLOOKUP(C816,'Anexo_GL '!$B$9:$O$1882,11,0)</f>
        <v>17176.784270000004</v>
      </c>
      <c r="Q816" s="54">
        <f>+VLOOKUP(C816,'Anexo_GL '!$B$9:$O$1882,12,0)</f>
        <v>4273.2497899999998</v>
      </c>
      <c r="R816" s="54">
        <f>+VLOOKUP(C816,'Anexo_GL '!$B$9:$O$1882,13,0)</f>
        <v>12903.534480000004</v>
      </c>
      <c r="S816" s="54" t="str">
        <f>+VLOOKUP(C816,'Anexo_GL '!$B$9:$O$1882,14,0)</f>
        <v>Si Cumple</v>
      </c>
    </row>
    <row r="817" spans="1:19" x14ac:dyDescent="0.25">
      <c r="A817" s="54" t="s">
        <v>4933</v>
      </c>
      <c r="B817" s="54">
        <v>790</v>
      </c>
      <c r="C817" s="55" t="s">
        <v>2021</v>
      </c>
      <c r="D817" s="55" t="s">
        <v>27</v>
      </c>
      <c r="E817" s="55" t="s">
        <v>2022</v>
      </c>
      <c r="F817" s="54">
        <f>+VLOOKUP(C817,'Anexo_GL '!$B$9:$O$1882,4,0)</f>
        <v>3700.0760099999998</v>
      </c>
      <c r="G817" s="54"/>
      <c r="H817" s="54">
        <f>+VLOOKUP(C817,'Anexo_GL '!$B$9:$O$1882,5,0)</f>
        <v>38979.995782500002</v>
      </c>
      <c r="I817" s="54">
        <f>+VLOOKUP(C817,'Anexo_GL '!$B$9:$O$1882,6,0)</f>
        <v>27167.336259999996</v>
      </c>
      <c r="J817" s="54">
        <f>+VLOOKUP(C817,'Anexo_GL '!$B$9:$O$1882,7,0)</f>
        <v>0</v>
      </c>
      <c r="K817" s="54"/>
      <c r="L817" s="56">
        <f>+VLOOKUP(C817,'Anexo_GL '!$B$9:$O$1882,8,0)</f>
        <v>9.4922432281563829</v>
      </c>
      <c r="M817" s="54"/>
      <c r="N817" s="56" t="str">
        <f>+VLOOKUP(C817,'Anexo_GL '!$B$9:$O$1882,9,0)</f>
        <v>Si Cumple</v>
      </c>
      <c r="O817" s="54"/>
      <c r="P817" s="54">
        <f>+VLOOKUP(C817,'Anexo_GL '!$B$9:$O$1882,11,0)</f>
        <v>21046.338009999999</v>
      </c>
      <c r="Q817" s="54">
        <f>+VLOOKUP(C817,'Anexo_GL '!$B$9:$O$1882,12,0)</f>
        <v>11468.240530000001</v>
      </c>
      <c r="R817" s="54">
        <f>+VLOOKUP(C817,'Anexo_GL '!$B$9:$O$1882,13,0)</f>
        <v>9578.0974799999967</v>
      </c>
      <c r="S817" s="54" t="str">
        <f>+VLOOKUP(C817,'Anexo_GL '!$B$9:$O$1882,14,0)</f>
        <v>Si Cumple</v>
      </c>
    </row>
    <row r="818" spans="1:19" x14ac:dyDescent="0.25">
      <c r="A818" s="54" t="s">
        <v>4934</v>
      </c>
      <c r="B818" s="54">
        <v>791</v>
      </c>
      <c r="C818" s="55" t="s">
        <v>2023</v>
      </c>
      <c r="D818" s="55" t="s">
        <v>27</v>
      </c>
      <c r="E818" s="55" t="s">
        <v>2024</v>
      </c>
      <c r="F818" s="54">
        <f>+VLOOKUP(C818,'Anexo_GL '!$B$9:$O$1882,4,0)</f>
        <v>1116.0215900000001</v>
      </c>
      <c r="G818" s="54"/>
      <c r="H818" s="54">
        <f>+VLOOKUP(C818,'Anexo_GL '!$B$9:$O$1882,5,0)</f>
        <v>12213.575812499999</v>
      </c>
      <c r="I818" s="54">
        <f>+VLOOKUP(C818,'Anexo_GL '!$B$9:$O$1882,6,0)</f>
        <v>20044.213209999998</v>
      </c>
      <c r="J818" s="54">
        <f>+VLOOKUP(C818,'Anexo_GL '!$B$9:$O$1882,7,0)</f>
        <v>0</v>
      </c>
      <c r="K818" s="54"/>
      <c r="L818" s="56">
        <f>+VLOOKUP(C818,'Anexo_GL '!$B$9:$O$1882,8,0)</f>
        <v>5.5677994357155427</v>
      </c>
      <c r="M818" s="54"/>
      <c r="N818" s="56" t="str">
        <f>+VLOOKUP(C818,'Anexo_GL '!$B$9:$O$1882,9,0)</f>
        <v>Si Cumple</v>
      </c>
      <c r="O818" s="54"/>
      <c r="P818" s="54">
        <f>+VLOOKUP(C818,'Anexo_GL '!$B$9:$O$1882,11,0)</f>
        <v>9661.9731499999998</v>
      </c>
      <c r="Q818" s="54">
        <f>+VLOOKUP(C818,'Anexo_GL '!$B$9:$O$1882,12,0)</f>
        <v>2675.8379199999999</v>
      </c>
      <c r="R818" s="54">
        <f>+VLOOKUP(C818,'Anexo_GL '!$B$9:$O$1882,13,0)</f>
        <v>6986.1352300000008</v>
      </c>
      <c r="S818" s="54" t="str">
        <f>+VLOOKUP(C818,'Anexo_GL '!$B$9:$O$1882,14,0)</f>
        <v>Si Cumple</v>
      </c>
    </row>
    <row r="819" spans="1:19" x14ac:dyDescent="0.25">
      <c r="A819" s="54" t="s">
        <v>4935</v>
      </c>
      <c r="B819" s="54">
        <v>792</v>
      </c>
      <c r="C819" s="55" t="s">
        <v>2025</v>
      </c>
      <c r="D819" s="55" t="s">
        <v>27</v>
      </c>
      <c r="E819" s="55" t="s">
        <v>2026</v>
      </c>
      <c r="F819" s="54">
        <f>+VLOOKUP(C819,'Anexo_GL '!$B$9:$O$1882,4,0)</f>
        <v>296.54295999999994</v>
      </c>
      <c r="G819" s="54"/>
      <c r="H819" s="54">
        <f>+VLOOKUP(C819,'Anexo_GL '!$B$9:$O$1882,5,0)</f>
        <v>7754.6005299999997</v>
      </c>
      <c r="I819" s="54">
        <f>+VLOOKUP(C819,'Anexo_GL '!$B$9:$O$1882,6,0)</f>
        <v>9590.9989400000013</v>
      </c>
      <c r="J819" s="54">
        <f>+VLOOKUP(C819,'Anexo_GL '!$B$9:$O$1882,7,0)</f>
        <v>0</v>
      </c>
      <c r="K819" s="54"/>
      <c r="L819" s="56">
        <f>+VLOOKUP(C819,'Anexo_GL '!$B$9:$O$1882,8,0)</f>
        <v>3.0918881532062801</v>
      </c>
      <c r="M819" s="54"/>
      <c r="N819" s="56" t="str">
        <f>+VLOOKUP(C819,'Anexo_GL '!$B$9:$O$1882,9,0)</f>
        <v>Si Cumple</v>
      </c>
      <c r="O819" s="54"/>
      <c r="P819" s="54">
        <f>+VLOOKUP(C819,'Anexo_GL '!$B$9:$O$1882,11,0)</f>
        <v>6669.0248300000003</v>
      </c>
      <c r="Q819" s="54">
        <f>+VLOOKUP(C819,'Anexo_GL '!$B$9:$O$1882,12,0)</f>
        <v>1989.6981700000001</v>
      </c>
      <c r="R819" s="54">
        <f>+VLOOKUP(C819,'Anexo_GL '!$B$9:$O$1882,13,0)</f>
        <v>4679.3266599999997</v>
      </c>
      <c r="S819" s="54" t="str">
        <f>+VLOOKUP(C819,'Anexo_GL '!$B$9:$O$1882,14,0)</f>
        <v>Si Cumple</v>
      </c>
    </row>
    <row r="820" spans="1:19" x14ac:dyDescent="0.25">
      <c r="A820" s="54" t="s">
        <v>4936</v>
      </c>
      <c r="B820" s="54">
        <v>793</v>
      </c>
      <c r="C820" s="55" t="s">
        <v>2027</v>
      </c>
      <c r="D820" s="55" t="s">
        <v>27</v>
      </c>
      <c r="E820" s="55" t="s">
        <v>2028</v>
      </c>
      <c r="F820" s="54">
        <f>+VLOOKUP(C820,'Anexo_GL '!$B$9:$O$1882,4,0)</f>
        <v>528.19378000000006</v>
      </c>
      <c r="G820" s="54"/>
      <c r="H820" s="54">
        <f>+VLOOKUP(C820,'Anexo_GL '!$B$9:$O$1882,5,0)</f>
        <v>8942.7910075</v>
      </c>
      <c r="I820" s="54">
        <f>+VLOOKUP(C820,'Anexo_GL '!$B$9:$O$1882,6,0)</f>
        <v>13781.882680000004</v>
      </c>
      <c r="J820" s="54">
        <f>+VLOOKUP(C820,'Anexo_GL '!$B$9:$O$1882,7,0)</f>
        <v>0</v>
      </c>
      <c r="K820" s="54"/>
      <c r="L820" s="56">
        <f>+VLOOKUP(C820,'Anexo_GL '!$B$9:$O$1882,8,0)</f>
        <v>3.8325226840488522</v>
      </c>
      <c r="M820" s="54"/>
      <c r="N820" s="56" t="str">
        <f>+VLOOKUP(C820,'Anexo_GL '!$B$9:$O$1882,9,0)</f>
        <v>Si Cumple</v>
      </c>
      <c r="O820" s="54"/>
      <c r="P820" s="54">
        <f>+VLOOKUP(C820,'Anexo_GL '!$B$9:$O$1882,11,0)</f>
        <v>8666.4843099999998</v>
      </c>
      <c r="Q820" s="54">
        <f>+VLOOKUP(C820,'Anexo_GL '!$B$9:$O$1882,12,0)</f>
        <v>1878.2497599999999</v>
      </c>
      <c r="R820" s="54">
        <f>+VLOOKUP(C820,'Anexo_GL '!$B$9:$O$1882,13,0)</f>
        <v>6788.234550000001</v>
      </c>
      <c r="S820" s="54" t="str">
        <f>+VLOOKUP(C820,'Anexo_GL '!$B$9:$O$1882,14,0)</f>
        <v>Si Cumple</v>
      </c>
    </row>
    <row r="821" spans="1:19" x14ac:dyDescent="0.25">
      <c r="A821" s="54" t="s">
        <v>4937</v>
      </c>
      <c r="B821" s="54">
        <v>794</v>
      </c>
      <c r="C821" s="55" t="s">
        <v>2029</v>
      </c>
      <c r="D821" s="55" t="s">
        <v>27</v>
      </c>
      <c r="E821" s="55" t="s">
        <v>2030</v>
      </c>
      <c r="F821" s="54">
        <f>+VLOOKUP(C821,'Anexo_GL '!$B$9:$O$1882,4,0)</f>
        <v>4202.0341500000004</v>
      </c>
      <c r="G821" s="54"/>
      <c r="H821" s="54">
        <f>+VLOOKUP(C821,'Anexo_GL '!$B$9:$O$1882,5,0)</f>
        <v>36743.276977499998</v>
      </c>
      <c r="I821" s="54">
        <f>+VLOOKUP(C821,'Anexo_GL '!$B$9:$O$1882,6,0)</f>
        <v>63163.131860000001</v>
      </c>
      <c r="J821" s="54">
        <f>+VLOOKUP(C821,'Anexo_GL '!$B$9:$O$1882,7,0)</f>
        <v>0</v>
      </c>
      <c r="K821" s="54"/>
      <c r="L821" s="56">
        <f>+VLOOKUP(C821,'Anexo_GL '!$B$9:$O$1882,8,0)</f>
        <v>6.652669090750182</v>
      </c>
      <c r="M821" s="54"/>
      <c r="N821" s="56" t="str">
        <f>+VLOOKUP(C821,'Anexo_GL '!$B$9:$O$1882,9,0)</f>
        <v>Si Cumple</v>
      </c>
      <c r="O821" s="54"/>
      <c r="P821" s="54">
        <f>+VLOOKUP(C821,'Anexo_GL '!$B$9:$O$1882,11,0)</f>
        <v>28266.397939999999</v>
      </c>
      <c r="Q821" s="54">
        <f>+VLOOKUP(C821,'Anexo_GL '!$B$9:$O$1882,12,0)</f>
        <v>6582.7278800000004</v>
      </c>
      <c r="R821" s="54">
        <f>+VLOOKUP(C821,'Anexo_GL '!$B$9:$O$1882,13,0)</f>
        <v>21683.670059999997</v>
      </c>
      <c r="S821" s="54" t="str">
        <f>+VLOOKUP(C821,'Anexo_GL '!$B$9:$O$1882,14,0)</f>
        <v>Si Cumple</v>
      </c>
    </row>
    <row r="822" spans="1:19" x14ac:dyDescent="0.25">
      <c r="A822" s="54" t="s">
        <v>4938</v>
      </c>
      <c r="B822" s="54">
        <v>795</v>
      </c>
      <c r="C822" s="55" t="s">
        <v>2031</v>
      </c>
      <c r="D822" s="55" t="s">
        <v>27</v>
      </c>
      <c r="E822" s="55" t="s">
        <v>2032</v>
      </c>
      <c r="F822" s="54">
        <f>+VLOOKUP(C822,'Anexo_GL '!$B$9:$O$1882,4,0)</f>
        <v>855.07987999999989</v>
      </c>
      <c r="G822" s="54"/>
      <c r="H822" s="54">
        <f>+VLOOKUP(C822,'Anexo_GL '!$B$9:$O$1882,5,0)</f>
        <v>11183.879580000001</v>
      </c>
      <c r="I822" s="54">
        <f>+VLOOKUP(C822,'Anexo_GL '!$B$9:$O$1882,6,0)</f>
        <v>19158.44095</v>
      </c>
      <c r="J822" s="54">
        <f>+VLOOKUP(C822,'Anexo_GL '!$B$9:$O$1882,7,0)</f>
        <v>0</v>
      </c>
      <c r="K822" s="54"/>
      <c r="L822" s="56">
        <f>+VLOOKUP(C822,'Anexo_GL '!$B$9:$O$1882,8,0)</f>
        <v>4.4632017930456911</v>
      </c>
      <c r="M822" s="54"/>
      <c r="N822" s="56" t="str">
        <f>+VLOOKUP(C822,'Anexo_GL '!$B$9:$O$1882,9,0)</f>
        <v>Si Cumple</v>
      </c>
      <c r="O822" s="54"/>
      <c r="P822" s="54">
        <f>+VLOOKUP(C822,'Anexo_GL '!$B$9:$O$1882,11,0)</f>
        <v>7897.2072300000009</v>
      </c>
      <c r="Q822" s="54">
        <f>+VLOOKUP(C822,'Anexo_GL '!$B$9:$O$1882,12,0)</f>
        <v>2494.7725300000002</v>
      </c>
      <c r="R822" s="54">
        <f>+VLOOKUP(C822,'Anexo_GL '!$B$9:$O$1882,13,0)</f>
        <v>5402.4346999999998</v>
      </c>
      <c r="S822" s="54" t="str">
        <f>+VLOOKUP(C822,'Anexo_GL '!$B$9:$O$1882,14,0)</f>
        <v>Si Cumple</v>
      </c>
    </row>
    <row r="823" spans="1:19" x14ac:dyDescent="0.25">
      <c r="A823" s="54" t="s">
        <v>4939</v>
      </c>
      <c r="B823" s="54">
        <v>796</v>
      </c>
      <c r="C823" s="55" t="s">
        <v>2033</v>
      </c>
      <c r="D823" s="55" t="s">
        <v>27</v>
      </c>
      <c r="E823" s="55" t="s">
        <v>2034</v>
      </c>
      <c r="F823" s="54">
        <f>+VLOOKUP(C823,'Anexo_GL '!$B$9:$O$1882,4,0)</f>
        <v>852.14720999999997</v>
      </c>
      <c r="G823" s="54"/>
      <c r="H823" s="54">
        <f>+VLOOKUP(C823,'Anexo_GL '!$B$9:$O$1882,5,0)</f>
        <v>9266.8168275000007</v>
      </c>
      <c r="I823" s="54">
        <f>+VLOOKUP(C823,'Anexo_GL '!$B$9:$O$1882,6,0)</f>
        <v>15254.761610000001</v>
      </c>
      <c r="J823" s="54">
        <f>+VLOOKUP(C823,'Anexo_GL '!$B$9:$O$1882,7,0)</f>
        <v>0</v>
      </c>
      <c r="K823" s="54"/>
      <c r="L823" s="56">
        <f>+VLOOKUP(C823,'Anexo_GL '!$B$9:$O$1882,8,0)</f>
        <v>5.5861063698392321</v>
      </c>
      <c r="M823" s="54"/>
      <c r="N823" s="56" t="str">
        <f>+VLOOKUP(C823,'Anexo_GL '!$B$9:$O$1882,9,0)</f>
        <v>Si Cumple</v>
      </c>
      <c r="O823" s="54"/>
      <c r="P823" s="54">
        <f>+VLOOKUP(C823,'Anexo_GL '!$B$9:$O$1882,11,0)</f>
        <v>7224.4455599999992</v>
      </c>
      <c r="Q823" s="54">
        <f>+VLOOKUP(C823,'Anexo_GL '!$B$9:$O$1882,12,0)</f>
        <v>2365.2560199999998</v>
      </c>
      <c r="R823" s="54">
        <f>+VLOOKUP(C823,'Anexo_GL '!$B$9:$O$1882,13,0)</f>
        <v>4859.1895399999994</v>
      </c>
      <c r="S823" s="54" t="str">
        <f>+VLOOKUP(C823,'Anexo_GL '!$B$9:$O$1882,14,0)</f>
        <v>Si Cumple</v>
      </c>
    </row>
    <row r="824" spans="1:19" x14ac:dyDescent="0.25">
      <c r="A824" s="54" t="s">
        <v>4940</v>
      </c>
      <c r="B824" s="54">
        <v>797</v>
      </c>
      <c r="C824" s="55" t="s">
        <v>2035</v>
      </c>
      <c r="D824" s="55" t="s">
        <v>27</v>
      </c>
      <c r="E824" s="55" t="s">
        <v>1086</v>
      </c>
      <c r="F824" s="54">
        <f>+VLOOKUP(C824,'Anexo_GL '!$B$9:$O$1882,4,0)</f>
        <v>895.75453000000005</v>
      </c>
      <c r="G824" s="54"/>
      <c r="H824" s="54">
        <f>+VLOOKUP(C824,'Anexo_GL '!$B$9:$O$1882,5,0)</f>
        <v>9050.4938000000002</v>
      </c>
      <c r="I824" s="54">
        <f>+VLOOKUP(C824,'Anexo_GL '!$B$9:$O$1882,6,0)</f>
        <v>15095.906140000001</v>
      </c>
      <c r="J824" s="54">
        <f>+VLOOKUP(C824,'Anexo_GL '!$B$9:$O$1882,7,0)</f>
        <v>0</v>
      </c>
      <c r="K824" s="54"/>
      <c r="L824" s="56">
        <f>+VLOOKUP(C824,'Anexo_GL '!$B$9:$O$1882,8,0)</f>
        <v>5.9337579453180149</v>
      </c>
      <c r="M824" s="54"/>
      <c r="N824" s="56" t="str">
        <f>+VLOOKUP(C824,'Anexo_GL '!$B$9:$O$1882,9,0)</f>
        <v>Si Cumple</v>
      </c>
      <c r="O824" s="54"/>
      <c r="P824" s="54">
        <f>+VLOOKUP(C824,'Anexo_GL '!$B$9:$O$1882,11,0)</f>
        <v>7407.4516100000001</v>
      </c>
      <c r="Q824" s="54">
        <f>+VLOOKUP(C824,'Anexo_GL '!$B$9:$O$1882,12,0)</f>
        <v>1641.9036299999998</v>
      </c>
      <c r="R824" s="54">
        <f>+VLOOKUP(C824,'Anexo_GL '!$B$9:$O$1882,13,0)</f>
        <v>5765.5479800000003</v>
      </c>
      <c r="S824" s="54" t="str">
        <f>+VLOOKUP(C824,'Anexo_GL '!$B$9:$O$1882,14,0)</f>
        <v>Si Cumple</v>
      </c>
    </row>
    <row r="825" spans="1:19" x14ac:dyDescent="0.25">
      <c r="A825" s="54" t="s">
        <v>4941</v>
      </c>
      <c r="B825" s="54">
        <v>798</v>
      </c>
      <c r="C825" s="55" t="s">
        <v>2036</v>
      </c>
      <c r="D825" s="55" t="s">
        <v>27</v>
      </c>
      <c r="E825" s="55" t="s">
        <v>2037</v>
      </c>
      <c r="F825" s="54">
        <f>+VLOOKUP(C825,'Anexo_GL '!$B$9:$O$1882,4,0)</f>
        <v>1632.7373700000001</v>
      </c>
      <c r="G825" s="54"/>
      <c r="H825" s="54">
        <f>+VLOOKUP(C825,'Anexo_GL '!$B$9:$O$1882,5,0)</f>
        <v>18817.738227500002</v>
      </c>
      <c r="I825" s="54">
        <f>+VLOOKUP(C825,'Anexo_GL '!$B$9:$O$1882,6,0)</f>
        <v>33778.924910000009</v>
      </c>
      <c r="J825" s="54">
        <f>+VLOOKUP(C825,'Anexo_GL '!$B$9:$O$1882,7,0)</f>
        <v>0</v>
      </c>
      <c r="K825" s="54"/>
      <c r="L825" s="56">
        <f>+VLOOKUP(C825,'Anexo_GL '!$B$9:$O$1882,8,0)</f>
        <v>4.8335977961117402</v>
      </c>
      <c r="M825" s="54"/>
      <c r="N825" s="56" t="str">
        <f>+VLOOKUP(C825,'Anexo_GL '!$B$9:$O$1882,9,0)</f>
        <v>Si Cumple</v>
      </c>
      <c r="O825" s="54"/>
      <c r="P825" s="54">
        <f>+VLOOKUP(C825,'Anexo_GL '!$B$9:$O$1882,11,0)</f>
        <v>13586.647199999999</v>
      </c>
      <c r="Q825" s="54">
        <f>+VLOOKUP(C825,'Anexo_GL '!$B$9:$O$1882,12,0)</f>
        <v>2898.7406800000003</v>
      </c>
      <c r="R825" s="54">
        <f>+VLOOKUP(C825,'Anexo_GL '!$B$9:$O$1882,13,0)</f>
        <v>10687.90652</v>
      </c>
      <c r="S825" s="54" t="str">
        <f>+VLOOKUP(C825,'Anexo_GL '!$B$9:$O$1882,14,0)</f>
        <v>Si Cumple</v>
      </c>
    </row>
    <row r="826" spans="1:19" x14ac:dyDescent="0.25">
      <c r="A826" s="54" t="s">
        <v>4942</v>
      </c>
      <c r="B826" s="54">
        <v>799</v>
      </c>
      <c r="C826" s="55" t="s">
        <v>2038</v>
      </c>
      <c r="D826" s="55" t="s">
        <v>27</v>
      </c>
      <c r="E826" s="55" t="s">
        <v>2039</v>
      </c>
      <c r="F826" s="54">
        <f>+VLOOKUP(C826,'Anexo_GL '!$B$9:$O$1882,4,0)</f>
        <v>2183.7607400000002</v>
      </c>
      <c r="G826" s="54"/>
      <c r="H826" s="54">
        <f>+VLOOKUP(C826,'Anexo_GL '!$B$9:$O$1882,5,0)</f>
        <v>38547.238109999998</v>
      </c>
      <c r="I826" s="54">
        <f>+VLOOKUP(C826,'Anexo_GL '!$B$9:$O$1882,6,0)</f>
        <v>67872.431250000009</v>
      </c>
      <c r="J826" s="54">
        <f>+VLOOKUP(C826,'Anexo_GL '!$B$9:$O$1882,7,0)</f>
        <v>0</v>
      </c>
      <c r="K826" s="54"/>
      <c r="L826" s="56">
        <f>+VLOOKUP(C826,'Anexo_GL '!$B$9:$O$1882,8,0)</f>
        <v>3.2174488224186013</v>
      </c>
      <c r="M826" s="54"/>
      <c r="N826" s="56" t="str">
        <f>+VLOOKUP(C826,'Anexo_GL '!$B$9:$O$1882,9,0)</f>
        <v>Si Cumple</v>
      </c>
      <c r="O826" s="54"/>
      <c r="P826" s="54">
        <f>+VLOOKUP(C826,'Anexo_GL '!$B$9:$O$1882,11,0)</f>
        <v>29980.832039999998</v>
      </c>
      <c r="Q826" s="54">
        <f>+VLOOKUP(C826,'Anexo_GL '!$B$9:$O$1882,12,0)</f>
        <v>8666.7531299999991</v>
      </c>
      <c r="R826" s="54">
        <f>+VLOOKUP(C826,'Anexo_GL '!$B$9:$O$1882,13,0)</f>
        <v>21314.07891</v>
      </c>
      <c r="S826" s="54" t="str">
        <f>+VLOOKUP(C826,'Anexo_GL '!$B$9:$O$1882,14,0)</f>
        <v>Si Cumple</v>
      </c>
    </row>
    <row r="827" spans="1:19" x14ac:dyDescent="0.25">
      <c r="A827" s="54" t="s">
        <v>4943</v>
      </c>
      <c r="B827" s="54">
        <v>800</v>
      </c>
      <c r="C827" s="55" t="s">
        <v>2040</v>
      </c>
      <c r="D827" s="55" t="s">
        <v>27</v>
      </c>
      <c r="E827" s="55" t="s">
        <v>1065</v>
      </c>
      <c r="F827" s="54">
        <f>+VLOOKUP(C827,'Anexo_GL '!$B$9:$O$1882,4,0)</f>
        <v>1880.24944</v>
      </c>
      <c r="G827" s="54"/>
      <c r="H827" s="54">
        <f>+VLOOKUP(C827,'Anexo_GL '!$B$9:$O$1882,5,0)</f>
        <v>14586.866072500001</v>
      </c>
      <c r="I827" s="54">
        <f>+VLOOKUP(C827,'Anexo_GL '!$B$9:$O$1882,6,0)</f>
        <v>21323.484530000002</v>
      </c>
      <c r="J827" s="54">
        <f>+VLOOKUP(C827,'Anexo_GL '!$B$9:$O$1882,7,0)</f>
        <v>0</v>
      </c>
      <c r="K827" s="54"/>
      <c r="L827" s="56">
        <f>+VLOOKUP(C827,'Anexo_GL '!$B$9:$O$1882,8,0)</f>
        <v>8.8177400713034402</v>
      </c>
      <c r="M827" s="54"/>
      <c r="N827" s="56" t="str">
        <f>+VLOOKUP(C827,'Anexo_GL '!$B$9:$O$1882,9,0)</f>
        <v>Si Cumple</v>
      </c>
      <c r="O827" s="54"/>
      <c r="P827" s="54">
        <f>+VLOOKUP(C827,'Anexo_GL '!$B$9:$O$1882,11,0)</f>
        <v>11751.3958</v>
      </c>
      <c r="Q827" s="54">
        <f>+VLOOKUP(C827,'Anexo_GL '!$B$9:$O$1882,12,0)</f>
        <v>3794.1324799999998</v>
      </c>
      <c r="R827" s="54">
        <f>+VLOOKUP(C827,'Anexo_GL '!$B$9:$O$1882,13,0)</f>
        <v>7957.26332</v>
      </c>
      <c r="S827" s="54" t="str">
        <f>+VLOOKUP(C827,'Anexo_GL '!$B$9:$O$1882,14,0)</f>
        <v>Si Cumple</v>
      </c>
    </row>
    <row r="828" spans="1:19" x14ac:dyDescent="0.25">
      <c r="A828" s="54" t="s">
        <v>4944</v>
      </c>
      <c r="B828" s="54">
        <v>801</v>
      </c>
      <c r="C828" s="55" t="s">
        <v>2041</v>
      </c>
      <c r="D828" s="55" t="s">
        <v>27</v>
      </c>
      <c r="E828" s="55" t="s">
        <v>2042</v>
      </c>
      <c r="F828" s="54">
        <f>+VLOOKUP(C828,'Anexo_GL '!$B$9:$O$1882,4,0)</f>
        <v>1692.69913</v>
      </c>
      <c r="G828" s="54"/>
      <c r="H828" s="54">
        <f>+VLOOKUP(C828,'Anexo_GL '!$B$9:$O$1882,5,0)</f>
        <v>25554.896730000004</v>
      </c>
      <c r="I828" s="54">
        <f>+VLOOKUP(C828,'Anexo_GL '!$B$9:$O$1882,6,0)</f>
        <v>43918.397019999997</v>
      </c>
      <c r="J828" s="54">
        <f>+VLOOKUP(C828,'Anexo_GL '!$B$9:$O$1882,7,0)</f>
        <v>0</v>
      </c>
      <c r="K828" s="54"/>
      <c r="L828" s="56">
        <f>+VLOOKUP(C828,'Anexo_GL '!$B$9:$O$1882,8,0)</f>
        <v>3.8541915116554955</v>
      </c>
      <c r="M828" s="54"/>
      <c r="N828" s="56" t="str">
        <f>+VLOOKUP(C828,'Anexo_GL '!$B$9:$O$1882,9,0)</f>
        <v>Si Cumple</v>
      </c>
      <c r="O828" s="54"/>
      <c r="P828" s="54">
        <f>+VLOOKUP(C828,'Anexo_GL '!$B$9:$O$1882,11,0)</f>
        <v>18579.084850000003</v>
      </c>
      <c r="Q828" s="54">
        <f>+VLOOKUP(C828,'Anexo_GL '!$B$9:$O$1882,12,0)</f>
        <v>4182.6386900000007</v>
      </c>
      <c r="R828" s="54">
        <f>+VLOOKUP(C828,'Anexo_GL '!$B$9:$O$1882,13,0)</f>
        <v>14396.44616</v>
      </c>
      <c r="S828" s="54" t="str">
        <f>+VLOOKUP(C828,'Anexo_GL '!$B$9:$O$1882,14,0)</f>
        <v>Si Cumple</v>
      </c>
    </row>
    <row r="829" spans="1:19" x14ac:dyDescent="0.25">
      <c r="A829" s="54" t="s">
        <v>4945</v>
      </c>
      <c r="B829" s="54">
        <v>802</v>
      </c>
      <c r="C829" s="55" t="s">
        <v>2043</v>
      </c>
      <c r="D829" s="55" t="s">
        <v>27</v>
      </c>
      <c r="E829" s="55" t="s">
        <v>2044</v>
      </c>
      <c r="F829" s="54">
        <f>+VLOOKUP(C829,'Anexo_GL '!$B$9:$O$1882,4,0)</f>
        <v>4375.1990900000001</v>
      </c>
      <c r="G829" s="54"/>
      <c r="H829" s="54">
        <f>+VLOOKUP(C829,'Anexo_GL '!$B$9:$O$1882,5,0)</f>
        <v>40216.684557499997</v>
      </c>
      <c r="I829" s="54">
        <f>+VLOOKUP(C829,'Anexo_GL '!$B$9:$O$1882,6,0)</f>
        <v>42656.710780000001</v>
      </c>
      <c r="J829" s="54">
        <f>+VLOOKUP(C829,'Anexo_GL '!$B$9:$O$1882,7,0)</f>
        <v>0</v>
      </c>
      <c r="K829" s="54"/>
      <c r="L829" s="56">
        <f>+VLOOKUP(C829,'Anexo_GL '!$B$9:$O$1882,8,0)</f>
        <v>10.256766192229131</v>
      </c>
      <c r="M829" s="54"/>
      <c r="N829" s="56" t="str">
        <f>+VLOOKUP(C829,'Anexo_GL '!$B$9:$O$1882,9,0)</f>
        <v>Si Cumple</v>
      </c>
      <c r="O829" s="54"/>
      <c r="P829" s="54">
        <f>+VLOOKUP(C829,'Anexo_GL '!$B$9:$O$1882,11,0)</f>
        <v>31928.753669999998</v>
      </c>
      <c r="Q829" s="54">
        <f>+VLOOKUP(C829,'Anexo_GL '!$B$9:$O$1882,12,0)</f>
        <v>13135.052810000001</v>
      </c>
      <c r="R829" s="54">
        <f>+VLOOKUP(C829,'Anexo_GL '!$B$9:$O$1882,13,0)</f>
        <v>18793.700860000001</v>
      </c>
      <c r="S829" s="54" t="str">
        <f>+VLOOKUP(C829,'Anexo_GL '!$B$9:$O$1882,14,0)</f>
        <v>Si Cumple</v>
      </c>
    </row>
    <row r="830" spans="1:19" x14ac:dyDescent="0.25">
      <c r="A830" s="54" t="s">
        <v>4946</v>
      </c>
      <c r="B830" s="54">
        <v>803</v>
      </c>
      <c r="C830" s="55" t="s">
        <v>2045</v>
      </c>
      <c r="D830" s="55" t="s">
        <v>27</v>
      </c>
      <c r="E830" s="55" t="s">
        <v>2046</v>
      </c>
      <c r="F830" s="54">
        <f>+VLOOKUP(C830,'Anexo_GL '!$B$9:$O$1882,4,0)</f>
        <v>2509.1455700000001</v>
      </c>
      <c r="G830" s="54"/>
      <c r="H830" s="54">
        <f>+VLOOKUP(C830,'Anexo_GL '!$B$9:$O$1882,5,0)</f>
        <v>13256.843167500001</v>
      </c>
      <c r="I830" s="54">
        <f>+VLOOKUP(C830,'Anexo_GL '!$B$9:$O$1882,6,0)</f>
        <v>18479.804979999997</v>
      </c>
      <c r="J830" s="54">
        <f>+VLOOKUP(C830,'Anexo_GL '!$B$9:$O$1882,7,0)</f>
        <v>0</v>
      </c>
      <c r="K830" s="54"/>
      <c r="L830" s="56">
        <f>+VLOOKUP(C830,'Anexo_GL '!$B$9:$O$1882,8,0)</f>
        <v>13.577770829917062</v>
      </c>
      <c r="M830" s="54"/>
      <c r="N830" s="56" t="str">
        <f>+VLOOKUP(C830,'Anexo_GL '!$B$9:$O$1882,9,0)</f>
        <v>Si Cumple</v>
      </c>
      <c r="O830" s="54"/>
      <c r="P830" s="54">
        <f>+VLOOKUP(C830,'Anexo_GL '!$B$9:$O$1882,11,0)</f>
        <v>10118.798409999999</v>
      </c>
      <c r="Q830" s="54">
        <f>+VLOOKUP(C830,'Anexo_GL '!$B$9:$O$1882,12,0)</f>
        <v>4210.8715000000002</v>
      </c>
      <c r="R830" s="54">
        <f>+VLOOKUP(C830,'Anexo_GL '!$B$9:$O$1882,13,0)</f>
        <v>5907.9269100000001</v>
      </c>
      <c r="S830" s="54" t="str">
        <f>+VLOOKUP(C830,'Anexo_GL '!$B$9:$O$1882,14,0)</f>
        <v>Si Cumple</v>
      </c>
    </row>
    <row r="831" spans="1:19" x14ac:dyDescent="0.25">
      <c r="A831" s="54" t="s">
        <v>4947</v>
      </c>
      <c r="B831" s="54">
        <v>804</v>
      </c>
      <c r="C831" s="55" t="s">
        <v>2047</v>
      </c>
      <c r="D831" s="55" t="s">
        <v>27</v>
      </c>
      <c r="E831" s="55" t="s">
        <v>974</v>
      </c>
      <c r="F831" s="54">
        <f>+VLOOKUP(C831,'Anexo_GL '!$B$9:$O$1882,4,0)</f>
        <v>754.63642000000004</v>
      </c>
      <c r="G831" s="54"/>
      <c r="H831" s="54">
        <f>+VLOOKUP(C831,'Anexo_GL '!$B$9:$O$1882,5,0)</f>
        <v>7675.7127249999994</v>
      </c>
      <c r="I831" s="54">
        <f>+VLOOKUP(C831,'Anexo_GL '!$B$9:$O$1882,6,0)</f>
        <v>10392.954330000002</v>
      </c>
      <c r="J831" s="54">
        <f>+VLOOKUP(C831,'Anexo_GL '!$B$9:$O$1882,7,0)</f>
        <v>0</v>
      </c>
      <c r="K831" s="54"/>
      <c r="L831" s="56">
        <f>+VLOOKUP(C831,'Anexo_GL '!$B$9:$O$1882,8,0)</f>
        <v>7.2610385462936984</v>
      </c>
      <c r="M831" s="54"/>
      <c r="N831" s="56" t="str">
        <f>+VLOOKUP(C831,'Anexo_GL '!$B$9:$O$1882,9,0)</f>
        <v>Si Cumple</v>
      </c>
      <c r="O831" s="54"/>
      <c r="P831" s="54">
        <f>+VLOOKUP(C831,'Anexo_GL '!$B$9:$O$1882,11,0)</f>
        <v>6154.3748500000002</v>
      </c>
      <c r="Q831" s="54">
        <f>+VLOOKUP(C831,'Anexo_GL '!$B$9:$O$1882,12,0)</f>
        <v>2329.9022099999997</v>
      </c>
      <c r="R831" s="54">
        <f>+VLOOKUP(C831,'Anexo_GL '!$B$9:$O$1882,13,0)</f>
        <v>3824.4726400000004</v>
      </c>
      <c r="S831" s="54" t="str">
        <f>+VLOOKUP(C831,'Anexo_GL '!$B$9:$O$1882,14,0)</f>
        <v>Si Cumple</v>
      </c>
    </row>
    <row r="832" spans="1:19" x14ac:dyDescent="0.25">
      <c r="A832" s="54" t="s">
        <v>4948</v>
      </c>
      <c r="B832" s="54">
        <v>805</v>
      </c>
      <c r="C832" s="55" t="s">
        <v>2048</v>
      </c>
      <c r="D832" s="55" t="s">
        <v>27</v>
      </c>
      <c r="E832" s="55" t="s">
        <v>2049</v>
      </c>
      <c r="F832" s="54">
        <f>+VLOOKUP(C832,'Anexo_GL '!$B$9:$O$1882,4,0)</f>
        <v>5570.2794999999996</v>
      </c>
      <c r="G832" s="54"/>
      <c r="H832" s="54">
        <f>+VLOOKUP(C832,'Anexo_GL '!$B$9:$O$1882,5,0)</f>
        <v>26629.473460000001</v>
      </c>
      <c r="I832" s="54">
        <f>+VLOOKUP(C832,'Anexo_GL '!$B$9:$O$1882,6,0)</f>
        <v>14999.206350000002</v>
      </c>
      <c r="J832" s="54">
        <f>+VLOOKUP(C832,'Anexo_GL '!$B$9:$O$1882,7,0)</f>
        <v>0</v>
      </c>
      <c r="K832" s="54"/>
      <c r="L832" s="56">
        <f>+VLOOKUP(C832,'Anexo_GL '!$B$9:$O$1882,8,0)</f>
        <v>20.917723019822713</v>
      </c>
      <c r="M832" s="54"/>
      <c r="N832" s="56" t="str">
        <f>+VLOOKUP(C832,'Anexo_GL '!$B$9:$O$1882,9,0)</f>
        <v>Si Cumple</v>
      </c>
      <c r="O832" s="54"/>
      <c r="P832" s="54">
        <f>+VLOOKUP(C832,'Anexo_GL '!$B$9:$O$1882,11,0)</f>
        <v>30225.139369999997</v>
      </c>
      <c r="Q832" s="54">
        <f>+VLOOKUP(C832,'Anexo_GL '!$B$9:$O$1882,12,0)</f>
        <v>12095.327150000001</v>
      </c>
      <c r="R832" s="54">
        <f>+VLOOKUP(C832,'Anexo_GL '!$B$9:$O$1882,13,0)</f>
        <v>18129.81222</v>
      </c>
      <c r="S832" s="54" t="str">
        <f>+VLOOKUP(C832,'Anexo_GL '!$B$9:$O$1882,14,0)</f>
        <v>Si Cumple</v>
      </c>
    </row>
    <row r="833" spans="1:19" x14ac:dyDescent="0.25">
      <c r="A833" s="54" t="s">
        <v>4949</v>
      </c>
      <c r="B833" s="54">
        <v>806</v>
      </c>
      <c r="C833" s="55" t="s">
        <v>2050</v>
      </c>
      <c r="D833" s="55" t="s">
        <v>27</v>
      </c>
      <c r="E833" s="55" t="s">
        <v>2051</v>
      </c>
      <c r="F833" s="54">
        <f>+VLOOKUP(C833,'Anexo_GL '!$B$9:$O$1882,4,0)</f>
        <v>1324.20072</v>
      </c>
      <c r="G833" s="54"/>
      <c r="H833" s="54">
        <f>+VLOOKUP(C833,'Anexo_GL '!$B$9:$O$1882,5,0)</f>
        <v>17576.629645000001</v>
      </c>
      <c r="I833" s="54">
        <f>+VLOOKUP(C833,'Anexo_GL '!$B$9:$O$1882,6,0)</f>
        <v>26075.157420000003</v>
      </c>
      <c r="J833" s="54">
        <f>+VLOOKUP(C833,'Anexo_GL '!$B$9:$O$1882,7,0)</f>
        <v>0</v>
      </c>
      <c r="K833" s="54"/>
      <c r="L833" s="56">
        <f>+VLOOKUP(C833,'Anexo_GL '!$B$9:$O$1882,8,0)</f>
        <v>5.0783997146046751</v>
      </c>
      <c r="M833" s="54"/>
      <c r="N833" s="56" t="str">
        <f>+VLOOKUP(C833,'Anexo_GL '!$B$9:$O$1882,9,0)</f>
        <v>Si Cumple</v>
      </c>
      <c r="O833" s="54"/>
      <c r="P833" s="54">
        <f>+VLOOKUP(C833,'Anexo_GL '!$B$9:$O$1882,11,0)</f>
        <v>15076.215910000001</v>
      </c>
      <c r="Q833" s="54">
        <f>+VLOOKUP(C833,'Anexo_GL '!$B$9:$O$1882,12,0)</f>
        <v>3911.1490400000002</v>
      </c>
      <c r="R833" s="54">
        <f>+VLOOKUP(C833,'Anexo_GL '!$B$9:$O$1882,13,0)</f>
        <v>11165.066870000001</v>
      </c>
      <c r="S833" s="54" t="str">
        <f>+VLOOKUP(C833,'Anexo_GL '!$B$9:$O$1882,14,0)</f>
        <v>Si Cumple</v>
      </c>
    </row>
    <row r="834" spans="1:19" x14ac:dyDescent="0.25">
      <c r="A834" s="54" t="s">
        <v>4950</v>
      </c>
      <c r="B834" s="54">
        <v>807</v>
      </c>
      <c r="C834" s="55" t="s">
        <v>2052</v>
      </c>
      <c r="D834" s="55" t="s">
        <v>27</v>
      </c>
      <c r="E834" s="55" t="s">
        <v>2053</v>
      </c>
      <c r="F834" s="54">
        <f>+VLOOKUP(C834,'Anexo_GL '!$B$9:$O$1882,4,0)</f>
        <v>3711.3673399999998</v>
      </c>
      <c r="G834" s="54"/>
      <c r="H834" s="54">
        <f>+VLOOKUP(C834,'Anexo_GL '!$B$9:$O$1882,5,0)</f>
        <v>27367.036164999998</v>
      </c>
      <c r="I834" s="54">
        <f>+VLOOKUP(C834,'Anexo_GL '!$B$9:$O$1882,6,0)</f>
        <v>41825.445459999995</v>
      </c>
      <c r="J834" s="54">
        <f>+VLOOKUP(C834,'Anexo_GL '!$B$9:$O$1882,7,0)</f>
        <v>0</v>
      </c>
      <c r="K834" s="54"/>
      <c r="L834" s="56">
        <f>+VLOOKUP(C834,'Anexo_GL '!$B$9:$O$1882,8,0)</f>
        <v>8.8734675726272592</v>
      </c>
      <c r="M834" s="54"/>
      <c r="N834" s="56" t="str">
        <f>+VLOOKUP(C834,'Anexo_GL '!$B$9:$O$1882,9,0)</f>
        <v>Si Cumple</v>
      </c>
      <c r="O834" s="54"/>
      <c r="P834" s="54">
        <f>+VLOOKUP(C834,'Anexo_GL '!$B$9:$O$1882,11,0)</f>
        <v>23582.378350000003</v>
      </c>
      <c r="Q834" s="54">
        <f>+VLOOKUP(C834,'Anexo_GL '!$B$9:$O$1882,12,0)</f>
        <v>7972.3900899999999</v>
      </c>
      <c r="R834" s="54">
        <f>+VLOOKUP(C834,'Anexo_GL '!$B$9:$O$1882,13,0)</f>
        <v>15609.988260000002</v>
      </c>
      <c r="S834" s="54" t="str">
        <f>+VLOOKUP(C834,'Anexo_GL '!$B$9:$O$1882,14,0)</f>
        <v>Si Cumple</v>
      </c>
    </row>
    <row r="835" spans="1:19" x14ac:dyDescent="0.25">
      <c r="A835" s="54" t="s">
        <v>4951</v>
      </c>
      <c r="B835" s="54">
        <v>808</v>
      </c>
      <c r="C835" s="55" t="s">
        <v>2054</v>
      </c>
      <c r="D835" s="55" t="s">
        <v>27</v>
      </c>
      <c r="E835" s="55" t="s">
        <v>2055</v>
      </c>
      <c r="F835" s="54">
        <f>+VLOOKUP(C835,'Anexo_GL '!$B$9:$O$1882,4,0)</f>
        <v>273.84555000000006</v>
      </c>
      <c r="G835" s="54"/>
      <c r="H835" s="54">
        <f>+VLOOKUP(C835,'Anexo_GL '!$B$9:$O$1882,5,0)</f>
        <v>3789.7475225000003</v>
      </c>
      <c r="I835" s="54">
        <f>+VLOOKUP(C835,'Anexo_GL '!$B$9:$O$1882,6,0)</f>
        <v>4805.1820800000005</v>
      </c>
      <c r="J835" s="54">
        <f>+VLOOKUP(C835,'Anexo_GL '!$B$9:$O$1882,7,0)</f>
        <v>0</v>
      </c>
      <c r="K835" s="54"/>
      <c r="L835" s="56">
        <f>+VLOOKUP(C835,'Anexo_GL '!$B$9:$O$1882,8,0)</f>
        <v>5.698963024518731</v>
      </c>
      <c r="M835" s="54"/>
      <c r="N835" s="56" t="str">
        <f>+VLOOKUP(C835,'Anexo_GL '!$B$9:$O$1882,9,0)</f>
        <v>Si Cumple</v>
      </c>
      <c r="O835" s="54"/>
      <c r="P835" s="54">
        <f>+VLOOKUP(C835,'Anexo_GL '!$B$9:$O$1882,11,0)</f>
        <v>2407.2824000000001</v>
      </c>
      <c r="Q835" s="54">
        <f>+VLOOKUP(C835,'Anexo_GL '!$B$9:$O$1882,12,0)</f>
        <v>1046.57725</v>
      </c>
      <c r="R835" s="54">
        <f>+VLOOKUP(C835,'Anexo_GL '!$B$9:$O$1882,13,0)</f>
        <v>1360.70515</v>
      </c>
      <c r="S835" s="54" t="str">
        <f>+VLOOKUP(C835,'Anexo_GL '!$B$9:$O$1882,14,0)</f>
        <v>Si Cumple</v>
      </c>
    </row>
    <row r="836" spans="1:19" x14ac:dyDescent="0.25">
      <c r="A836" s="54" t="s">
        <v>4952</v>
      </c>
      <c r="B836" s="54">
        <v>809</v>
      </c>
      <c r="C836" s="55" t="s">
        <v>2056</v>
      </c>
      <c r="D836" s="55" t="s">
        <v>30</v>
      </c>
      <c r="E836" s="55" t="s">
        <v>2057</v>
      </c>
      <c r="F836" s="54">
        <f>+VLOOKUP(C836,'Anexo_GL '!$B$9:$O$1882,4,0)</f>
        <v>5294.9907500000008</v>
      </c>
      <c r="G836" s="54"/>
      <c r="H836" s="54">
        <f>+VLOOKUP(C836,'Anexo_GL '!$B$9:$O$1882,5,0)</f>
        <v>51317.283315000001</v>
      </c>
      <c r="I836" s="54">
        <f>+VLOOKUP(C836,'Anexo_GL '!$B$9:$O$1882,6,0)</f>
        <v>27964.647160000004</v>
      </c>
      <c r="J836" s="54">
        <f>+VLOOKUP(C836,'Anexo_GL '!$B$9:$O$1882,7,0)</f>
        <v>0</v>
      </c>
      <c r="K836" s="54"/>
      <c r="L836" s="56">
        <f>+VLOOKUP(C836,'Anexo_GL '!$B$9:$O$1882,8,0)</f>
        <v>10.318143143895304</v>
      </c>
      <c r="M836" s="54"/>
      <c r="N836" s="56" t="str">
        <f>+VLOOKUP(C836,'Anexo_GL '!$B$9:$O$1882,9,0)</f>
        <v>Si Cumple</v>
      </c>
      <c r="O836" s="54"/>
      <c r="P836" s="54">
        <f>+VLOOKUP(C836,'Anexo_GL '!$B$9:$O$1882,11,0)</f>
        <v>34118.465160000007</v>
      </c>
      <c r="Q836" s="54">
        <f>+VLOOKUP(C836,'Anexo_GL '!$B$9:$O$1882,12,0)</f>
        <v>23868.423409999996</v>
      </c>
      <c r="R836" s="54">
        <f>+VLOOKUP(C836,'Anexo_GL '!$B$9:$O$1882,13,0)</f>
        <v>10250.041750000008</v>
      </c>
      <c r="S836" s="54" t="str">
        <f>+VLOOKUP(C836,'Anexo_GL '!$B$9:$O$1882,14,0)</f>
        <v>Si Cumple</v>
      </c>
    </row>
    <row r="837" spans="1:19" x14ac:dyDescent="0.25">
      <c r="A837" s="54" t="s">
        <v>4953</v>
      </c>
      <c r="B837" s="54">
        <v>810</v>
      </c>
      <c r="C837" s="55" t="s">
        <v>2058</v>
      </c>
      <c r="D837" s="55" t="s">
        <v>30</v>
      </c>
      <c r="E837" s="55" t="s">
        <v>2059</v>
      </c>
      <c r="F837" s="54">
        <f>+VLOOKUP(C837,'Anexo_GL '!$B$9:$O$1882,4,0)</f>
        <v>1919.32872</v>
      </c>
      <c r="G837" s="54"/>
      <c r="H837" s="54">
        <f>+VLOOKUP(C837,'Anexo_GL '!$B$9:$O$1882,5,0)</f>
        <v>3730.3527000000004</v>
      </c>
      <c r="I837" s="54">
        <f>+VLOOKUP(C837,'Anexo_GL '!$B$9:$O$1882,6,0)</f>
        <v>1179.5905500000003</v>
      </c>
      <c r="J837" s="54">
        <f>+VLOOKUP(C837,'Anexo_GL '!$B$9:$O$1882,7,0)</f>
        <v>0</v>
      </c>
      <c r="K837" s="54"/>
      <c r="L837" s="56">
        <f>+VLOOKUP(C837,'Anexo_GL '!$B$9:$O$1882,8,0)</f>
        <v>51.451668899833514</v>
      </c>
      <c r="M837" s="54"/>
      <c r="N837" s="56" t="str">
        <f>+VLOOKUP(C837,'Anexo_GL '!$B$9:$O$1882,9,0)</f>
        <v>Si Cumple</v>
      </c>
      <c r="O837" s="54"/>
      <c r="P837" s="54">
        <f>+VLOOKUP(C837,'Anexo_GL '!$B$9:$O$1882,11,0)</f>
        <v>1727.65417</v>
      </c>
      <c r="Q837" s="54">
        <f>+VLOOKUP(C837,'Anexo_GL '!$B$9:$O$1882,12,0)</f>
        <v>1552.3134</v>
      </c>
      <c r="R837" s="54">
        <f>+VLOOKUP(C837,'Anexo_GL '!$B$9:$O$1882,13,0)</f>
        <v>175.34077000000002</v>
      </c>
      <c r="S837" s="54" t="str">
        <f>+VLOOKUP(C837,'Anexo_GL '!$B$9:$O$1882,14,0)</f>
        <v>Si Cumple</v>
      </c>
    </row>
    <row r="838" spans="1:19" x14ac:dyDescent="0.25">
      <c r="A838" s="54" t="s">
        <v>4954</v>
      </c>
      <c r="B838" s="54">
        <v>811</v>
      </c>
      <c r="C838" s="55" t="s">
        <v>2060</v>
      </c>
      <c r="D838" s="55" t="s">
        <v>30</v>
      </c>
      <c r="E838" s="55" t="s">
        <v>2061</v>
      </c>
      <c r="F838" s="54">
        <f>+VLOOKUP(C838,'Anexo_GL '!$B$9:$O$1882,4,0)</f>
        <v>7450.2657700000009</v>
      </c>
      <c r="G838" s="54"/>
      <c r="H838" s="54">
        <f>+VLOOKUP(C838,'Anexo_GL '!$B$9:$O$1882,5,0)</f>
        <v>20325.499775000004</v>
      </c>
      <c r="I838" s="54">
        <f>+VLOOKUP(C838,'Anexo_GL '!$B$9:$O$1882,6,0)</f>
        <v>14222.243310000002</v>
      </c>
      <c r="J838" s="54">
        <f>+VLOOKUP(C838,'Anexo_GL '!$B$9:$O$1882,7,0)</f>
        <v>0</v>
      </c>
      <c r="K838" s="54"/>
      <c r="L838" s="56">
        <f>+VLOOKUP(C838,'Anexo_GL '!$B$9:$O$1882,8,0)</f>
        <v>36.654772834484952</v>
      </c>
      <c r="M838" s="54"/>
      <c r="N838" s="56" t="str">
        <f>+VLOOKUP(C838,'Anexo_GL '!$B$9:$O$1882,9,0)</f>
        <v>Si Cumple</v>
      </c>
      <c r="O838" s="54"/>
      <c r="P838" s="54">
        <f>+VLOOKUP(C838,'Anexo_GL '!$B$9:$O$1882,11,0)</f>
        <v>13437.515100000001</v>
      </c>
      <c r="Q838" s="54">
        <f>+VLOOKUP(C838,'Anexo_GL '!$B$9:$O$1882,12,0)</f>
        <v>8728.9240800000007</v>
      </c>
      <c r="R838" s="54">
        <f>+VLOOKUP(C838,'Anexo_GL '!$B$9:$O$1882,13,0)</f>
        <v>4708.5910199999998</v>
      </c>
      <c r="S838" s="54" t="str">
        <f>+VLOOKUP(C838,'Anexo_GL '!$B$9:$O$1882,14,0)</f>
        <v>Si Cumple</v>
      </c>
    </row>
    <row r="839" spans="1:19" x14ac:dyDescent="0.25">
      <c r="A839" s="54" t="s">
        <v>4955</v>
      </c>
      <c r="B839" s="54">
        <v>812</v>
      </c>
      <c r="C839" s="55" t="s">
        <v>2062</v>
      </c>
      <c r="D839" s="55" t="s">
        <v>30</v>
      </c>
      <c r="E839" s="55" t="s">
        <v>2063</v>
      </c>
      <c r="F839" s="54">
        <f>+VLOOKUP(C839,'Anexo_GL '!$B$9:$O$1882,4,0)</f>
        <v>452.27976000000001</v>
      </c>
      <c r="G839" s="54"/>
      <c r="H839" s="54">
        <f>+VLOOKUP(C839,'Anexo_GL '!$B$9:$O$1882,5,0)</f>
        <v>1258.02613</v>
      </c>
      <c r="I839" s="54">
        <f>+VLOOKUP(C839,'Anexo_GL '!$B$9:$O$1882,6,0)</f>
        <v>388.9393</v>
      </c>
      <c r="J839" s="54">
        <f>+VLOOKUP(C839,'Anexo_GL '!$B$9:$O$1882,7,0)</f>
        <v>0</v>
      </c>
      <c r="K839" s="54"/>
      <c r="L839" s="56">
        <f>+VLOOKUP(C839,'Anexo_GL '!$B$9:$O$1882,8,0)</f>
        <v>35.951539416752823</v>
      </c>
      <c r="M839" s="54"/>
      <c r="N839" s="56" t="str">
        <f>+VLOOKUP(C839,'Anexo_GL '!$B$9:$O$1882,9,0)</f>
        <v>Si Cumple</v>
      </c>
      <c r="O839" s="54"/>
      <c r="P839" s="54">
        <f>+VLOOKUP(C839,'Anexo_GL '!$B$9:$O$1882,11,0)</f>
        <v>717.75651000000005</v>
      </c>
      <c r="Q839" s="54">
        <f>+VLOOKUP(C839,'Anexo_GL '!$B$9:$O$1882,12,0)</f>
        <v>514.19563000000005</v>
      </c>
      <c r="R839" s="54">
        <f>+VLOOKUP(C839,'Anexo_GL '!$B$9:$O$1882,13,0)</f>
        <v>203.56088</v>
      </c>
      <c r="S839" s="54" t="str">
        <f>+VLOOKUP(C839,'Anexo_GL '!$B$9:$O$1882,14,0)</f>
        <v>Si Cumple</v>
      </c>
    </row>
    <row r="840" spans="1:19" x14ac:dyDescent="0.25">
      <c r="A840" s="54" t="s">
        <v>4956</v>
      </c>
      <c r="B840" s="54">
        <v>813</v>
      </c>
      <c r="C840" s="55" t="s">
        <v>2064</v>
      </c>
      <c r="D840" s="55" t="s">
        <v>30</v>
      </c>
      <c r="E840" s="55" t="s">
        <v>2065</v>
      </c>
      <c r="F840" s="54">
        <f>+VLOOKUP(C840,'Anexo_GL '!$B$9:$O$1882,4,0)</f>
        <v>642.69259000000011</v>
      </c>
      <c r="G840" s="54"/>
      <c r="H840" s="54">
        <f>+VLOOKUP(C840,'Anexo_GL '!$B$9:$O$1882,5,0)</f>
        <v>1725.7693499999996</v>
      </c>
      <c r="I840" s="54">
        <f>+VLOOKUP(C840,'Anexo_GL '!$B$9:$O$1882,6,0)</f>
        <v>477.77724000000006</v>
      </c>
      <c r="J840" s="54">
        <f>+VLOOKUP(C840,'Anexo_GL '!$B$9:$O$1882,7,0)</f>
        <v>0</v>
      </c>
      <c r="K840" s="54"/>
      <c r="L840" s="56">
        <f>+VLOOKUP(C840,'Anexo_GL '!$B$9:$O$1882,8,0)</f>
        <v>37.240931993606225</v>
      </c>
      <c r="M840" s="54"/>
      <c r="N840" s="56" t="str">
        <f>+VLOOKUP(C840,'Anexo_GL '!$B$9:$O$1882,9,0)</f>
        <v>Si Cumple</v>
      </c>
      <c r="O840" s="54"/>
      <c r="P840" s="54">
        <f>+VLOOKUP(C840,'Anexo_GL '!$B$9:$O$1882,11,0)</f>
        <v>1094.3617999999999</v>
      </c>
      <c r="Q840" s="54">
        <f>+VLOOKUP(C840,'Anexo_GL '!$B$9:$O$1882,12,0)</f>
        <v>637.42033000000004</v>
      </c>
      <c r="R840" s="54">
        <f>+VLOOKUP(C840,'Anexo_GL '!$B$9:$O$1882,13,0)</f>
        <v>456.94146999999975</v>
      </c>
      <c r="S840" s="54" t="str">
        <f>+VLOOKUP(C840,'Anexo_GL '!$B$9:$O$1882,14,0)</f>
        <v>Si Cumple</v>
      </c>
    </row>
    <row r="841" spans="1:19" x14ac:dyDescent="0.25">
      <c r="A841" s="54" t="s">
        <v>4957</v>
      </c>
      <c r="B841" s="54">
        <v>814</v>
      </c>
      <c r="C841" s="55" t="s">
        <v>2066</v>
      </c>
      <c r="D841" s="55" t="s">
        <v>30</v>
      </c>
      <c r="E841" s="55" t="s">
        <v>2067</v>
      </c>
      <c r="F841" s="54">
        <f>+VLOOKUP(C841,'Anexo_GL '!$B$9:$O$1882,4,0)</f>
        <v>1454.6566499999999</v>
      </c>
      <c r="G841" s="54"/>
      <c r="H841" s="54">
        <f>+VLOOKUP(C841,'Anexo_GL '!$B$9:$O$1882,5,0)</f>
        <v>3388.1990900000001</v>
      </c>
      <c r="I841" s="54">
        <f>+VLOOKUP(C841,'Anexo_GL '!$B$9:$O$1882,6,0)</f>
        <v>2856.9636399999995</v>
      </c>
      <c r="J841" s="54">
        <f>+VLOOKUP(C841,'Anexo_GL '!$B$9:$O$1882,7,0)</f>
        <v>0</v>
      </c>
      <c r="K841" s="54"/>
      <c r="L841" s="56">
        <f>+VLOOKUP(C841,'Anexo_GL '!$B$9:$O$1882,8,0)</f>
        <v>42.933033489481282</v>
      </c>
      <c r="M841" s="54"/>
      <c r="N841" s="56" t="str">
        <f>+VLOOKUP(C841,'Anexo_GL '!$B$9:$O$1882,9,0)</f>
        <v>Si Cumple</v>
      </c>
      <c r="O841" s="54"/>
      <c r="P841" s="54">
        <f>+VLOOKUP(C841,'Anexo_GL '!$B$9:$O$1882,11,0)</f>
        <v>1963.54964</v>
      </c>
      <c r="Q841" s="54">
        <f>+VLOOKUP(C841,'Anexo_GL '!$B$9:$O$1882,12,0)</f>
        <v>1852.1590000000001</v>
      </c>
      <c r="R841" s="54">
        <f>+VLOOKUP(C841,'Anexo_GL '!$B$9:$O$1882,13,0)</f>
        <v>111.39063999999989</v>
      </c>
      <c r="S841" s="54" t="str">
        <f>+VLOOKUP(C841,'Anexo_GL '!$B$9:$O$1882,14,0)</f>
        <v>Si Cumple</v>
      </c>
    </row>
    <row r="842" spans="1:19" x14ac:dyDescent="0.25">
      <c r="A842" s="54" t="s">
        <v>4958</v>
      </c>
      <c r="B842" s="54">
        <v>815</v>
      </c>
      <c r="C842" s="55" t="s">
        <v>2068</v>
      </c>
      <c r="D842" s="55" t="s">
        <v>30</v>
      </c>
      <c r="E842" s="55" t="s">
        <v>2069</v>
      </c>
      <c r="F842" s="54">
        <f>+VLOOKUP(C842,'Anexo_GL '!$B$9:$O$1882,4,0)</f>
        <v>291.95157</v>
      </c>
      <c r="G842" s="54"/>
      <c r="H842" s="54">
        <f>+VLOOKUP(C842,'Anexo_GL '!$B$9:$O$1882,5,0)</f>
        <v>1615.9856425</v>
      </c>
      <c r="I842" s="54">
        <f>+VLOOKUP(C842,'Anexo_GL '!$B$9:$O$1882,6,0)</f>
        <v>236.39133999999996</v>
      </c>
      <c r="J842" s="54">
        <f>+VLOOKUP(C842,'Anexo_GL '!$B$9:$O$1882,7,0)</f>
        <v>0</v>
      </c>
      <c r="K842" s="54"/>
      <c r="L842" s="56">
        <f>+VLOOKUP(C842,'Anexo_GL '!$B$9:$O$1882,8,0)</f>
        <v>18.06647053796457</v>
      </c>
      <c r="M842" s="54"/>
      <c r="N842" s="56" t="str">
        <f>+VLOOKUP(C842,'Anexo_GL '!$B$9:$O$1882,9,0)</f>
        <v>Si Cumple</v>
      </c>
      <c r="O842" s="54"/>
      <c r="P842" s="54">
        <f>+VLOOKUP(C842,'Anexo_GL '!$B$9:$O$1882,11,0)</f>
        <v>807.77239999999995</v>
      </c>
      <c r="Q842" s="54">
        <f>+VLOOKUP(C842,'Anexo_GL '!$B$9:$O$1882,12,0)</f>
        <v>622.16627000000005</v>
      </c>
      <c r="R842" s="54">
        <f>+VLOOKUP(C842,'Anexo_GL '!$B$9:$O$1882,13,0)</f>
        <v>185.60612999999989</v>
      </c>
      <c r="S842" s="54" t="str">
        <f>+VLOOKUP(C842,'Anexo_GL '!$B$9:$O$1882,14,0)</f>
        <v>Si Cumple</v>
      </c>
    </row>
    <row r="843" spans="1:19" x14ac:dyDescent="0.25">
      <c r="A843" s="54" t="s">
        <v>4959</v>
      </c>
      <c r="B843" s="54">
        <v>816</v>
      </c>
      <c r="C843" s="55" t="s">
        <v>2070</v>
      </c>
      <c r="D843" s="55" t="s">
        <v>30</v>
      </c>
      <c r="E843" s="55" t="s">
        <v>2071</v>
      </c>
      <c r="F843" s="54">
        <f>+VLOOKUP(C843,'Anexo_GL '!$B$9:$O$1882,4,0)</f>
        <v>176.20441999999997</v>
      </c>
      <c r="G843" s="54"/>
      <c r="H843" s="54">
        <f>+VLOOKUP(C843,'Anexo_GL '!$B$9:$O$1882,5,0)</f>
        <v>1235.7233249999999</v>
      </c>
      <c r="I843" s="54">
        <f>+VLOOKUP(C843,'Anexo_GL '!$B$9:$O$1882,6,0)</f>
        <v>517.84270000000004</v>
      </c>
      <c r="J843" s="54">
        <f>+VLOOKUP(C843,'Anexo_GL '!$B$9:$O$1882,7,0)</f>
        <v>0</v>
      </c>
      <c r="K843" s="54"/>
      <c r="L843" s="56">
        <f>+VLOOKUP(C843,'Anexo_GL '!$B$9:$O$1882,8,0)</f>
        <v>14.259212918878909</v>
      </c>
      <c r="M843" s="54"/>
      <c r="N843" s="56" t="str">
        <f>+VLOOKUP(C843,'Anexo_GL '!$B$9:$O$1882,9,0)</f>
        <v>Si Cumple</v>
      </c>
      <c r="O843" s="54"/>
      <c r="P843" s="54">
        <f>+VLOOKUP(C843,'Anexo_GL '!$B$9:$O$1882,11,0)</f>
        <v>931.45489999999995</v>
      </c>
      <c r="Q843" s="54">
        <f>+VLOOKUP(C843,'Anexo_GL '!$B$9:$O$1882,12,0)</f>
        <v>550.53155000000004</v>
      </c>
      <c r="R843" s="54">
        <f>+VLOOKUP(C843,'Anexo_GL '!$B$9:$O$1882,13,0)</f>
        <v>380.92334999999986</v>
      </c>
      <c r="S843" s="54" t="str">
        <f>+VLOOKUP(C843,'Anexo_GL '!$B$9:$O$1882,14,0)</f>
        <v>Si Cumple</v>
      </c>
    </row>
    <row r="844" spans="1:19" x14ac:dyDescent="0.25">
      <c r="A844" s="54" t="s">
        <v>4960</v>
      </c>
      <c r="B844" s="54">
        <v>817</v>
      </c>
      <c r="C844" s="55" t="s">
        <v>2072</v>
      </c>
      <c r="D844" s="55" t="s">
        <v>30</v>
      </c>
      <c r="E844" s="55" t="s">
        <v>2073</v>
      </c>
      <c r="F844" s="54">
        <f>+VLOOKUP(C844,'Anexo_GL '!$B$9:$O$1882,4,0)</f>
        <v>51.934350000000009</v>
      </c>
      <c r="G844" s="54"/>
      <c r="H844" s="54">
        <f>+VLOOKUP(C844,'Anexo_GL '!$B$9:$O$1882,5,0)</f>
        <v>1388.8359075000003</v>
      </c>
      <c r="I844" s="54">
        <f>+VLOOKUP(C844,'Anexo_GL '!$B$9:$O$1882,6,0)</f>
        <v>218.65395999999998</v>
      </c>
      <c r="J844" s="54">
        <f>+VLOOKUP(C844,'Anexo_GL '!$B$9:$O$1882,7,0)</f>
        <v>0</v>
      </c>
      <c r="K844" s="54"/>
      <c r="L844" s="56">
        <f>+VLOOKUP(C844,'Anexo_GL '!$B$9:$O$1882,8,0)</f>
        <v>3.7394158460005107</v>
      </c>
      <c r="M844" s="54"/>
      <c r="N844" s="56" t="str">
        <f>+VLOOKUP(C844,'Anexo_GL '!$B$9:$O$1882,9,0)</f>
        <v>Si Cumple</v>
      </c>
      <c r="O844" s="54"/>
      <c r="P844" s="54">
        <f>+VLOOKUP(C844,'Anexo_GL '!$B$9:$O$1882,11,0)</f>
        <v>840.72703000000001</v>
      </c>
      <c r="Q844" s="54">
        <f>+VLOOKUP(C844,'Anexo_GL '!$B$9:$O$1882,12,0)</f>
        <v>851.21236999999996</v>
      </c>
      <c r="R844" s="54">
        <f>+VLOOKUP(C844,'Anexo_GL '!$B$9:$O$1882,13,0)</f>
        <v>-10.485339999999967</v>
      </c>
      <c r="S844" s="54" t="str">
        <f>+VLOOKUP(C844,'Anexo_GL '!$B$9:$O$1882,14,0)</f>
        <v>No Cumple</v>
      </c>
    </row>
    <row r="845" spans="1:19" x14ac:dyDescent="0.25">
      <c r="A845" s="54" t="s">
        <v>4961</v>
      </c>
      <c r="B845" s="54">
        <v>818</v>
      </c>
      <c r="C845" s="55" t="s">
        <v>2074</v>
      </c>
      <c r="D845" s="55" t="s">
        <v>30</v>
      </c>
      <c r="E845" s="55" t="s">
        <v>2075</v>
      </c>
      <c r="F845" s="54">
        <f>+VLOOKUP(C845,'Anexo_GL '!$B$9:$O$1882,4,0)</f>
        <v>181.72399999999999</v>
      </c>
      <c r="G845" s="54"/>
      <c r="H845" s="54">
        <f>+VLOOKUP(C845,'Anexo_GL '!$B$9:$O$1882,5,0)</f>
        <v>1929.3795249999998</v>
      </c>
      <c r="I845" s="54">
        <f>+VLOOKUP(C845,'Anexo_GL '!$B$9:$O$1882,6,0)</f>
        <v>597.92458000000011</v>
      </c>
      <c r="J845" s="54">
        <f>+VLOOKUP(C845,'Anexo_GL '!$B$9:$O$1882,7,0)</f>
        <v>0</v>
      </c>
      <c r="K845" s="54"/>
      <c r="L845" s="56">
        <f>+VLOOKUP(C845,'Anexo_GL '!$B$9:$O$1882,8,0)</f>
        <v>9.4187793352891536</v>
      </c>
      <c r="M845" s="54"/>
      <c r="N845" s="56" t="str">
        <f>+VLOOKUP(C845,'Anexo_GL '!$B$9:$O$1882,9,0)</f>
        <v>Si Cumple</v>
      </c>
      <c r="O845" s="54"/>
      <c r="P845" s="54">
        <f>+VLOOKUP(C845,'Anexo_GL '!$B$9:$O$1882,11,0)</f>
        <v>1149.3284699999999</v>
      </c>
      <c r="Q845" s="54">
        <f>+VLOOKUP(C845,'Anexo_GL '!$B$9:$O$1882,12,0)</f>
        <v>714.08587999999997</v>
      </c>
      <c r="R845" s="54">
        <f>+VLOOKUP(C845,'Anexo_GL '!$B$9:$O$1882,13,0)</f>
        <v>435.24258999999995</v>
      </c>
      <c r="S845" s="54" t="str">
        <f>+VLOOKUP(C845,'Anexo_GL '!$B$9:$O$1882,14,0)</f>
        <v>Si Cumple</v>
      </c>
    </row>
    <row r="846" spans="1:19" x14ac:dyDescent="0.25">
      <c r="A846" s="54" t="s">
        <v>4962</v>
      </c>
      <c r="B846" s="54">
        <v>819</v>
      </c>
      <c r="C846" s="55" t="s">
        <v>2076</v>
      </c>
      <c r="D846" s="55" t="s">
        <v>30</v>
      </c>
      <c r="E846" s="55" t="s">
        <v>2077</v>
      </c>
      <c r="F846" s="54">
        <f>+VLOOKUP(C846,'Anexo_GL '!$B$9:$O$1882,4,0)</f>
        <v>359.1705</v>
      </c>
      <c r="G846" s="54"/>
      <c r="H846" s="54">
        <f>+VLOOKUP(C846,'Anexo_GL '!$B$9:$O$1882,5,0)</f>
        <v>1101.4387575000001</v>
      </c>
      <c r="I846" s="54">
        <f>+VLOOKUP(C846,'Anexo_GL '!$B$9:$O$1882,6,0)</f>
        <v>252.72505000000004</v>
      </c>
      <c r="J846" s="54">
        <f>+VLOOKUP(C846,'Anexo_GL '!$B$9:$O$1882,7,0)</f>
        <v>0</v>
      </c>
      <c r="K846" s="54"/>
      <c r="L846" s="56">
        <f>+VLOOKUP(C846,'Anexo_GL '!$B$9:$O$1882,8,0)</f>
        <v>32.609212046907658</v>
      </c>
      <c r="M846" s="54"/>
      <c r="N846" s="56" t="str">
        <f>+VLOOKUP(C846,'Anexo_GL '!$B$9:$O$1882,9,0)</f>
        <v>Si Cumple</v>
      </c>
      <c r="O846" s="54"/>
      <c r="P846" s="54">
        <f>+VLOOKUP(C846,'Anexo_GL '!$B$9:$O$1882,11,0)</f>
        <v>708.04101000000003</v>
      </c>
      <c r="Q846" s="54">
        <f>+VLOOKUP(C846,'Anexo_GL '!$B$9:$O$1882,12,0)</f>
        <v>805.64456000000007</v>
      </c>
      <c r="R846" s="54">
        <f>+VLOOKUP(C846,'Anexo_GL '!$B$9:$O$1882,13,0)</f>
        <v>-97.603550000000041</v>
      </c>
      <c r="S846" s="54" t="str">
        <f>+VLOOKUP(C846,'Anexo_GL '!$B$9:$O$1882,14,0)</f>
        <v>No Cumple</v>
      </c>
    </row>
    <row r="847" spans="1:19" x14ac:dyDescent="0.25">
      <c r="A847" s="54" t="s">
        <v>4963</v>
      </c>
      <c r="B847" s="54">
        <v>820</v>
      </c>
      <c r="C847" s="55" t="s">
        <v>2078</v>
      </c>
      <c r="D847" s="55" t="s">
        <v>30</v>
      </c>
      <c r="E847" s="55" t="s">
        <v>2079</v>
      </c>
      <c r="F847" s="54">
        <f>+VLOOKUP(C847,'Anexo_GL '!$B$9:$O$1882,4,0)</f>
        <v>671.18061999999998</v>
      </c>
      <c r="G847" s="54"/>
      <c r="H847" s="54">
        <f>+VLOOKUP(C847,'Anexo_GL '!$B$9:$O$1882,5,0)</f>
        <v>1626.6465700000003</v>
      </c>
      <c r="I847" s="54">
        <f>+VLOOKUP(C847,'Anexo_GL '!$B$9:$O$1882,6,0)</f>
        <v>423.71820000000008</v>
      </c>
      <c r="J847" s="54">
        <f>+VLOOKUP(C847,'Anexo_GL '!$B$9:$O$1882,7,0)</f>
        <v>0</v>
      </c>
      <c r="K847" s="54"/>
      <c r="L847" s="56">
        <f>+VLOOKUP(C847,'Anexo_GL '!$B$9:$O$1882,8,0)</f>
        <v>41.261613455466225</v>
      </c>
      <c r="M847" s="54"/>
      <c r="N847" s="56" t="str">
        <f>+VLOOKUP(C847,'Anexo_GL '!$B$9:$O$1882,9,0)</f>
        <v>Si Cumple</v>
      </c>
      <c r="O847" s="54"/>
      <c r="P847" s="54">
        <f>+VLOOKUP(C847,'Anexo_GL '!$B$9:$O$1882,11,0)</f>
        <v>1145.04286</v>
      </c>
      <c r="Q847" s="54">
        <f>+VLOOKUP(C847,'Anexo_GL '!$B$9:$O$1882,12,0)</f>
        <v>1111.8184700000002</v>
      </c>
      <c r="R847" s="54">
        <f>+VLOOKUP(C847,'Anexo_GL '!$B$9:$O$1882,13,0)</f>
        <v>33.2243899999999</v>
      </c>
      <c r="S847" s="54" t="str">
        <f>+VLOOKUP(C847,'Anexo_GL '!$B$9:$O$1882,14,0)</f>
        <v>Si Cumple</v>
      </c>
    </row>
    <row r="848" spans="1:19" x14ac:dyDescent="0.25">
      <c r="A848" s="54" t="s">
        <v>4964</v>
      </c>
      <c r="B848" s="54">
        <v>821</v>
      </c>
      <c r="C848" s="55" t="s">
        <v>2080</v>
      </c>
      <c r="D848" s="55" t="s">
        <v>30</v>
      </c>
      <c r="E848" s="55" t="s">
        <v>2081</v>
      </c>
      <c r="F848" s="54">
        <f>+VLOOKUP(C848,'Anexo_GL '!$B$9:$O$1882,4,0)</f>
        <v>130.79784000000001</v>
      </c>
      <c r="G848" s="54"/>
      <c r="H848" s="54">
        <f>+VLOOKUP(C848,'Anexo_GL '!$B$9:$O$1882,5,0)</f>
        <v>2529.6971025000007</v>
      </c>
      <c r="I848" s="54">
        <f>+VLOOKUP(C848,'Anexo_GL '!$B$9:$O$1882,6,0)</f>
        <v>1186.6108399999998</v>
      </c>
      <c r="J848" s="54">
        <f>+VLOOKUP(C848,'Anexo_GL '!$B$9:$O$1882,7,0)</f>
        <v>0</v>
      </c>
      <c r="K848" s="54"/>
      <c r="L848" s="56">
        <f>+VLOOKUP(C848,'Anexo_GL '!$B$9:$O$1882,8,0)</f>
        <v>5.1704941224282397</v>
      </c>
      <c r="M848" s="54"/>
      <c r="N848" s="56" t="str">
        <f>+VLOOKUP(C848,'Anexo_GL '!$B$9:$O$1882,9,0)</f>
        <v>Si Cumple</v>
      </c>
      <c r="O848" s="54"/>
      <c r="P848" s="54">
        <f>+VLOOKUP(C848,'Anexo_GL '!$B$9:$O$1882,11,0)</f>
        <v>1149.4633799999999</v>
      </c>
      <c r="Q848" s="54">
        <f>+VLOOKUP(C848,'Anexo_GL '!$B$9:$O$1882,12,0)</f>
        <v>855.82338000000016</v>
      </c>
      <c r="R848" s="54">
        <f>+VLOOKUP(C848,'Anexo_GL '!$B$9:$O$1882,13,0)</f>
        <v>293.63999999999976</v>
      </c>
      <c r="S848" s="54" t="str">
        <f>+VLOOKUP(C848,'Anexo_GL '!$B$9:$O$1882,14,0)</f>
        <v>Si Cumple</v>
      </c>
    </row>
    <row r="849" spans="1:19" x14ac:dyDescent="0.25">
      <c r="A849" s="54" t="s">
        <v>4965</v>
      </c>
      <c r="B849" s="54">
        <v>822</v>
      </c>
      <c r="C849" s="55" t="s">
        <v>2082</v>
      </c>
      <c r="D849" s="55" t="s">
        <v>30</v>
      </c>
      <c r="E849" s="55" t="s">
        <v>2083</v>
      </c>
      <c r="F849" s="54">
        <f>+VLOOKUP(C849,'Anexo_GL '!$B$9:$O$1882,4,0)</f>
        <v>854.99510999999995</v>
      </c>
      <c r="G849" s="54"/>
      <c r="H849" s="54">
        <f>+VLOOKUP(C849,'Anexo_GL '!$B$9:$O$1882,5,0)</f>
        <v>2714.3298924999999</v>
      </c>
      <c r="I849" s="54">
        <f>+VLOOKUP(C849,'Anexo_GL '!$B$9:$O$1882,6,0)</f>
        <v>1162.6081000000001</v>
      </c>
      <c r="J849" s="54">
        <f>+VLOOKUP(C849,'Anexo_GL '!$B$9:$O$1882,7,0)</f>
        <v>0</v>
      </c>
      <c r="K849" s="54"/>
      <c r="L849" s="56">
        <f>+VLOOKUP(C849,'Anexo_GL '!$B$9:$O$1882,8,0)</f>
        <v>31.499307153579526</v>
      </c>
      <c r="M849" s="54"/>
      <c r="N849" s="56" t="str">
        <f>+VLOOKUP(C849,'Anexo_GL '!$B$9:$O$1882,9,0)</f>
        <v>Si Cumple</v>
      </c>
      <c r="O849" s="54"/>
      <c r="P849" s="54">
        <f>+VLOOKUP(C849,'Anexo_GL '!$B$9:$O$1882,11,0)</f>
        <v>1399.2612300000001</v>
      </c>
      <c r="Q849" s="54">
        <f>+VLOOKUP(C849,'Anexo_GL '!$B$9:$O$1882,12,0)</f>
        <v>1154.81069</v>
      </c>
      <c r="R849" s="54">
        <f>+VLOOKUP(C849,'Anexo_GL '!$B$9:$O$1882,13,0)</f>
        <v>244.45054000000005</v>
      </c>
      <c r="S849" s="54" t="str">
        <f>+VLOOKUP(C849,'Anexo_GL '!$B$9:$O$1882,14,0)</f>
        <v>Si Cumple</v>
      </c>
    </row>
    <row r="850" spans="1:19" x14ac:dyDescent="0.25">
      <c r="A850" s="54" t="s">
        <v>4966</v>
      </c>
      <c r="B850" s="54">
        <v>823</v>
      </c>
      <c r="C850" s="55" t="s">
        <v>2084</v>
      </c>
      <c r="D850" s="55" t="s">
        <v>30</v>
      </c>
      <c r="E850" s="55" t="s">
        <v>2085</v>
      </c>
      <c r="F850" s="54">
        <f>+VLOOKUP(C850,'Anexo_GL '!$B$9:$O$1882,4,0)</f>
        <v>224.22008</v>
      </c>
      <c r="G850" s="54"/>
      <c r="H850" s="54">
        <f>+VLOOKUP(C850,'Anexo_GL '!$B$9:$O$1882,5,0)</f>
        <v>1280.4407975000001</v>
      </c>
      <c r="I850" s="54">
        <f>+VLOOKUP(C850,'Anexo_GL '!$B$9:$O$1882,6,0)</f>
        <v>225.00231999999997</v>
      </c>
      <c r="J850" s="54">
        <f>+VLOOKUP(C850,'Anexo_GL '!$B$9:$O$1882,7,0)</f>
        <v>0</v>
      </c>
      <c r="K850" s="54"/>
      <c r="L850" s="56">
        <f>+VLOOKUP(C850,'Anexo_GL '!$B$9:$O$1882,8,0)</f>
        <v>17.511163377313427</v>
      </c>
      <c r="M850" s="54"/>
      <c r="N850" s="56" t="str">
        <f>+VLOOKUP(C850,'Anexo_GL '!$B$9:$O$1882,9,0)</f>
        <v>Si Cumple</v>
      </c>
      <c r="O850" s="54"/>
      <c r="P850" s="54">
        <f>+VLOOKUP(C850,'Anexo_GL '!$B$9:$O$1882,11,0)</f>
        <v>757.91021999999998</v>
      </c>
      <c r="Q850" s="54">
        <f>+VLOOKUP(C850,'Anexo_GL '!$B$9:$O$1882,12,0)</f>
        <v>455.62714999999997</v>
      </c>
      <c r="R850" s="54">
        <f>+VLOOKUP(C850,'Anexo_GL '!$B$9:$O$1882,13,0)</f>
        <v>302.28307000000001</v>
      </c>
      <c r="S850" s="54" t="str">
        <f>+VLOOKUP(C850,'Anexo_GL '!$B$9:$O$1882,14,0)</f>
        <v>Si Cumple</v>
      </c>
    </row>
    <row r="851" spans="1:19" x14ac:dyDescent="0.25">
      <c r="A851" s="54" t="s">
        <v>4967</v>
      </c>
      <c r="B851" s="54">
        <v>824</v>
      </c>
      <c r="C851" s="55" t="s">
        <v>2086</v>
      </c>
      <c r="D851" s="55" t="s">
        <v>30</v>
      </c>
      <c r="E851" s="55" t="s">
        <v>2087</v>
      </c>
      <c r="F851" s="54">
        <f>+VLOOKUP(C851,'Anexo_GL '!$B$9:$O$1882,4,0)</f>
        <v>200.40998999999999</v>
      </c>
      <c r="G851" s="54"/>
      <c r="H851" s="54">
        <f>+VLOOKUP(C851,'Anexo_GL '!$B$9:$O$1882,5,0)</f>
        <v>2365.1670475000005</v>
      </c>
      <c r="I851" s="54">
        <f>+VLOOKUP(C851,'Anexo_GL '!$B$9:$O$1882,6,0)</f>
        <v>944.78485000000001</v>
      </c>
      <c r="J851" s="54">
        <f>+VLOOKUP(C851,'Anexo_GL '!$B$9:$O$1882,7,0)</f>
        <v>0</v>
      </c>
      <c r="K851" s="54"/>
      <c r="L851" s="56">
        <f>+VLOOKUP(C851,'Anexo_GL '!$B$9:$O$1882,8,0)</f>
        <v>8.4733968457676134</v>
      </c>
      <c r="M851" s="54"/>
      <c r="N851" s="56" t="str">
        <f>+VLOOKUP(C851,'Anexo_GL '!$B$9:$O$1882,9,0)</f>
        <v>Si Cumple</v>
      </c>
      <c r="O851" s="54"/>
      <c r="P851" s="54">
        <f>+VLOOKUP(C851,'Anexo_GL '!$B$9:$O$1882,11,0)</f>
        <v>1240.8002099999999</v>
      </c>
      <c r="Q851" s="54">
        <f>+VLOOKUP(C851,'Anexo_GL '!$B$9:$O$1882,12,0)</f>
        <v>896.28261999999984</v>
      </c>
      <c r="R851" s="54">
        <f>+VLOOKUP(C851,'Anexo_GL '!$B$9:$O$1882,13,0)</f>
        <v>344.5175900000001</v>
      </c>
      <c r="S851" s="54" t="str">
        <f>+VLOOKUP(C851,'Anexo_GL '!$B$9:$O$1882,14,0)</f>
        <v>Si Cumple</v>
      </c>
    </row>
    <row r="852" spans="1:19" x14ac:dyDescent="0.25">
      <c r="A852" s="54" t="s">
        <v>4968</v>
      </c>
      <c r="B852" s="54">
        <v>825</v>
      </c>
      <c r="C852" s="55" t="s">
        <v>2088</v>
      </c>
      <c r="D852" s="55" t="s">
        <v>30</v>
      </c>
      <c r="E852" s="55" t="s">
        <v>2089</v>
      </c>
      <c r="F852" s="54">
        <f>+VLOOKUP(C852,'Anexo_GL '!$B$9:$O$1882,4,0)</f>
        <v>3248.9290900000005</v>
      </c>
      <c r="G852" s="54"/>
      <c r="H852" s="54">
        <f>+VLOOKUP(C852,'Anexo_GL '!$B$9:$O$1882,5,0)</f>
        <v>22143.645487499998</v>
      </c>
      <c r="I852" s="54">
        <f>+VLOOKUP(C852,'Anexo_GL '!$B$9:$O$1882,6,0)</f>
        <v>20232.011289999999</v>
      </c>
      <c r="J852" s="54">
        <f>+VLOOKUP(C852,'Anexo_GL '!$B$9:$O$1882,7,0)</f>
        <v>0</v>
      </c>
      <c r="K852" s="54"/>
      <c r="L852" s="56">
        <f>+VLOOKUP(C852,'Anexo_GL '!$B$9:$O$1882,8,0)</f>
        <v>14.672060622691996</v>
      </c>
      <c r="M852" s="54"/>
      <c r="N852" s="56" t="str">
        <f>+VLOOKUP(C852,'Anexo_GL '!$B$9:$O$1882,9,0)</f>
        <v>Si Cumple</v>
      </c>
      <c r="O852" s="54"/>
      <c r="P852" s="54">
        <f>+VLOOKUP(C852,'Anexo_GL '!$B$9:$O$1882,11,0)</f>
        <v>14557.13249</v>
      </c>
      <c r="Q852" s="54">
        <f>+VLOOKUP(C852,'Anexo_GL '!$B$9:$O$1882,12,0)</f>
        <v>6680.9264700000003</v>
      </c>
      <c r="R852" s="54">
        <f>+VLOOKUP(C852,'Anexo_GL '!$B$9:$O$1882,13,0)</f>
        <v>7876.2060199999996</v>
      </c>
      <c r="S852" s="54" t="str">
        <f>+VLOOKUP(C852,'Anexo_GL '!$B$9:$O$1882,14,0)</f>
        <v>Si Cumple</v>
      </c>
    </row>
    <row r="853" spans="1:19" x14ac:dyDescent="0.25">
      <c r="A853" s="54" t="s">
        <v>4969</v>
      </c>
      <c r="B853" s="54">
        <v>826</v>
      </c>
      <c r="C853" s="55" t="s">
        <v>2090</v>
      </c>
      <c r="D853" s="55" t="s">
        <v>30</v>
      </c>
      <c r="E853" s="55" t="s">
        <v>2091</v>
      </c>
      <c r="F853" s="54">
        <f>+VLOOKUP(C853,'Anexo_GL '!$B$9:$O$1882,4,0)</f>
        <v>1306.33869</v>
      </c>
      <c r="G853" s="54"/>
      <c r="H853" s="54">
        <f>+VLOOKUP(C853,'Anexo_GL '!$B$9:$O$1882,5,0)</f>
        <v>10011.313289999998</v>
      </c>
      <c r="I853" s="54">
        <f>+VLOOKUP(C853,'Anexo_GL '!$B$9:$O$1882,6,0)</f>
        <v>8103.4778400000005</v>
      </c>
      <c r="J853" s="54">
        <f>+VLOOKUP(C853,'Anexo_GL '!$B$9:$O$1882,7,0)</f>
        <v>0</v>
      </c>
      <c r="K853" s="54"/>
      <c r="L853" s="56">
        <f>+VLOOKUP(C853,'Anexo_GL '!$B$9:$O$1882,8,0)</f>
        <v>13.048624612565691</v>
      </c>
      <c r="M853" s="54"/>
      <c r="N853" s="56" t="str">
        <f>+VLOOKUP(C853,'Anexo_GL '!$B$9:$O$1882,9,0)</f>
        <v>Si Cumple</v>
      </c>
      <c r="O853" s="54"/>
      <c r="P853" s="54">
        <f>+VLOOKUP(C853,'Anexo_GL '!$B$9:$O$1882,11,0)</f>
        <v>7316.31322</v>
      </c>
      <c r="Q853" s="54">
        <f>+VLOOKUP(C853,'Anexo_GL '!$B$9:$O$1882,12,0)</f>
        <v>4103.3222900000001</v>
      </c>
      <c r="R853" s="54">
        <f>+VLOOKUP(C853,'Anexo_GL '!$B$9:$O$1882,13,0)</f>
        <v>3212.9909299999995</v>
      </c>
      <c r="S853" s="54" t="str">
        <f>+VLOOKUP(C853,'Anexo_GL '!$B$9:$O$1882,14,0)</f>
        <v>Si Cumple</v>
      </c>
    </row>
    <row r="854" spans="1:19" x14ac:dyDescent="0.25">
      <c r="A854" s="54" t="s">
        <v>4970</v>
      </c>
      <c r="B854" s="54">
        <v>827</v>
      </c>
      <c r="C854" s="55" t="s">
        <v>2092</v>
      </c>
      <c r="D854" s="55" t="s">
        <v>30</v>
      </c>
      <c r="E854" s="55" t="s">
        <v>2093</v>
      </c>
      <c r="F854" s="54">
        <f>+VLOOKUP(C854,'Anexo_GL '!$B$9:$O$1882,4,0)</f>
        <v>663.25808999999992</v>
      </c>
      <c r="G854" s="54"/>
      <c r="H854" s="54">
        <f>+VLOOKUP(C854,'Anexo_GL '!$B$9:$O$1882,5,0)</f>
        <v>6297.2936449999997</v>
      </c>
      <c r="I854" s="54">
        <f>+VLOOKUP(C854,'Anexo_GL '!$B$9:$O$1882,6,0)</f>
        <v>3331.9433899999995</v>
      </c>
      <c r="J854" s="54">
        <f>+VLOOKUP(C854,'Anexo_GL '!$B$9:$O$1882,7,0)</f>
        <v>0</v>
      </c>
      <c r="K854" s="54"/>
      <c r="L854" s="56">
        <f>+VLOOKUP(C854,'Anexo_GL '!$B$9:$O$1882,8,0)</f>
        <v>10.53243071373401</v>
      </c>
      <c r="M854" s="54"/>
      <c r="N854" s="56" t="str">
        <f>+VLOOKUP(C854,'Anexo_GL '!$B$9:$O$1882,9,0)</f>
        <v>Si Cumple</v>
      </c>
      <c r="O854" s="54"/>
      <c r="P854" s="54">
        <f>+VLOOKUP(C854,'Anexo_GL '!$B$9:$O$1882,11,0)</f>
        <v>4222.8296700000001</v>
      </c>
      <c r="Q854" s="54">
        <f>+VLOOKUP(C854,'Anexo_GL '!$B$9:$O$1882,12,0)</f>
        <v>1928.1218199999998</v>
      </c>
      <c r="R854" s="54">
        <f>+VLOOKUP(C854,'Anexo_GL '!$B$9:$O$1882,13,0)</f>
        <v>2294.7078500000002</v>
      </c>
      <c r="S854" s="54" t="str">
        <f>+VLOOKUP(C854,'Anexo_GL '!$B$9:$O$1882,14,0)</f>
        <v>Si Cumple</v>
      </c>
    </row>
    <row r="855" spans="1:19" x14ac:dyDescent="0.25">
      <c r="A855" s="54" t="s">
        <v>4971</v>
      </c>
      <c r="B855" s="54">
        <v>828</v>
      </c>
      <c r="C855" s="55" t="s">
        <v>2094</v>
      </c>
      <c r="D855" s="55" t="s">
        <v>30</v>
      </c>
      <c r="E855" s="55" t="s">
        <v>2095</v>
      </c>
      <c r="F855" s="54">
        <f>+VLOOKUP(C855,'Anexo_GL '!$B$9:$O$1882,4,0)</f>
        <v>8058.4023399999996</v>
      </c>
      <c r="G855" s="54"/>
      <c r="H855" s="54">
        <f>+VLOOKUP(C855,'Anexo_GL '!$B$9:$O$1882,5,0)</f>
        <v>11139.967135000001</v>
      </c>
      <c r="I855" s="54">
        <f>+VLOOKUP(C855,'Anexo_GL '!$B$9:$O$1882,6,0)</f>
        <v>5075.9526499999984</v>
      </c>
      <c r="J855" s="54">
        <f>+VLOOKUP(C855,'Anexo_GL '!$B$9:$O$1882,7,0)</f>
        <v>0</v>
      </c>
      <c r="K855" s="54"/>
      <c r="L855" s="56">
        <f>+VLOOKUP(C855,'Anexo_GL '!$B$9:$O$1882,8,0)</f>
        <v>72.337756856407438</v>
      </c>
      <c r="M855" s="54"/>
      <c r="N855" s="56" t="str">
        <f>+VLOOKUP(C855,'Anexo_GL '!$B$9:$O$1882,9,0)</f>
        <v>Si Cumple</v>
      </c>
      <c r="O855" s="54"/>
      <c r="P855" s="54">
        <f>+VLOOKUP(C855,'Anexo_GL '!$B$9:$O$1882,11,0)</f>
        <v>9306.9931399999987</v>
      </c>
      <c r="Q855" s="54">
        <f>+VLOOKUP(C855,'Anexo_GL '!$B$9:$O$1882,12,0)</f>
        <v>8313.66561</v>
      </c>
      <c r="R855" s="54">
        <f>+VLOOKUP(C855,'Anexo_GL '!$B$9:$O$1882,13,0)</f>
        <v>993.32752999999934</v>
      </c>
      <c r="S855" s="54" t="str">
        <f>+VLOOKUP(C855,'Anexo_GL '!$B$9:$O$1882,14,0)</f>
        <v>Si Cumple</v>
      </c>
    </row>
    <row r="856" spans="1:19" x14ac:dyDescent="0.25">
      <c r="A856" s="54" t="s">
        <v>4972</v>
      </c>
      <c r="B856" s="54">
        <v>829</v>
      </c>
      <c r="C856" s="55" t="s">
        <v>2096</v>
      </c>
      <c r="D856" s="55" t="s">
        <v>30</v>
      </c>
      <c r="E856" s="55" t="s">
        <v>1819</v>
      </c>
      <c r="F856" s="54">
        <f>+VLOOKUP(C856,'Anexo_GL '!$B$9:$O$1882,4,0)</f>
        <v>1736.3507500000003</v>
      </c>
      <c r="G856" s="54"/>
      <c r="H856" s="54">
        <f>+VLOOKUP(C856,'Anexo_GL '!$B$9:$O$1882,5,0)</f>
        <v>3190.4313250000005</v>
      </c>
      <c r="I856" s="54">
        <f>+VLOOKUP(C856,'Anexo_GL '!$B$9:$O$1882,6,0)</f>
        <v>1121.5385800000001</v>
      </c>
      <c r="J856" s="54">
        <f>+VLOOKUP(C856,'Anexo_GL '!$B$9:$O$1882,7,0)</f>
        <v>0</v>
      </c>
      <c r="K856" s="54"/>
      <c r="L856" s="56">
        <f>+VLOOKUP(C856,'Anexo_GL '!$B$9:$O$1882,8,0)</f>
        <v>54.42369927834131</v>
      </c>
      <c r="M856" s="54"/>
      <c r="N856" s="56" t="str">
        <f>+VLOOKUP(C856,'Anexo_GL '!$B$9:$O$1882,9,0)</f>
        <v>Si Cumple</v>
      </c>
      <c r="O856" s="54"/>
      <c r="P856" s="54">
        <f>+VLOOKUP(C856,'Anexo_GL '!$B$9:$O$1882,11,0)</f>
        <v>1918.3402900000001</v>
      </c>
      <c r="Q856" s="54">
        <f>+VLOOKUP(C856,'Anexo_GL '!$B$9:$O$1882,12,0)</f>
        <v>1403.26046</v>
      </c>
      <c r="R856" s="54">
        <f>+VLOOKUP(C856,'Anexo_GL '!$B$9:$O$1882,13,0)</f>
        <v>515.07983000000013</v>
      </c>
      <c r="S856" s="54" t="str">
        <f>+VLOOKUP(C856,'Anexo_GL '!$B$9:$O$1882,14,0)</f>
        <v>Si Cumple</v>
      </c>
    </row>
    <row r="857" spans="1:19" x14ac:dyDescent="0.25">
      <c r="A857" s="54" t="s">
        <v>4973</v>
      </c>
      <c r="B857" s="54">
        <v>830</v>
      </c>
      <c r="C857" s="55" t="s">
        <v>2097</v>
      </c>
      <c r="D857" s="55" t="s">
        <v>30</v>
      </c>
      <c r="E857" s="55" t="s">
        <v>757</v>
      </c>
      <c r="F857" s="54">
        <f>+VLOOKUP(C857,'Anexo_GL '!$B$9:$O$1882,4,0)</f>
        <v>1054.6891099999998</v>
      </c>
      <c r="G857" s="54"/>
      <c r="H857" s="54">
        <f>+VLOOKUP(C857,'Anexo_GL '!$B$9:$O$1882,5,0)</f>
        <v>4626.5089724999998</v>
      </c>
      <c r="I857" s="54">
        <f>+VLOOKUP(C857,'Anexo_GL '!$B$9:$O$1882,6,0)</f>
        <v>1351.5269800000001</v>
      </c>
      <c r="J857" s="54">
        <f>+VLOOKUP(C857,'Anexo_GL '!$B$9:$O$1882,7,0)</f>
        <v>0</v>
      </c>
      <c r="K857" s="54"/>
      <c r="L857" s="56">
        <f>+VLOOKUP(C857,'Anexo_GL '!$B$9:$O$1882,8,0)</f>
        <v>22.796651130886787</v>
      </c>
      <c r="M857" s="54"/>
      <c r="N857" s="56" t="str">
        <f>+VLOOKUP(C857,'Anexo_GL '!$B$9:$O$1882,9,0)</f>
        <v>Si Cumple</v>
      </c>
      <c r="O857" s="54"/>
      <c r="P857" s="54">
        <f>+VLOOKUP(C857,'Anexo_GL '!$B$9:$O$1882,11,0)</f>
        <v>2241.01892</v>
      </c>
      <c r="Q857" s="54">
        <f>+VLOOKUP(C857,'Anexo_GL '!$B$9:$O$1882,12,0)</f>
        <v>1301.9347</v>
      </c>
      <c r="R857" s="54">
        <f>+VLOOKUP(C857,'Anexo_GL '!$B$9:$O$1882,13,0)</f>
        <v>939.08421999999996</v>
      </c>
      <c r="S857" s="54" t="str">
        <f>+VLOOKUP(C857,'Anexo_GL '!$B$9:$O$1882,14,0)</f>
        <v>Si Cumple</v>
      </c>
    </row>
    <row r="858" spans="1:19" x14ac:dyDescent="0.25">
      <c r="A858" s="54" t="s">
        <v>4974</v>
      </c>
      <c r="B858" s="54">
        <v>831</v>
      </c>
      <c r="C858" s="55" t="s">
        <v>2098</v>
      </c>
      <c r="D858" s="55" t="s">
        <v>30</v>
      </c>
      <c r="E858" s="55" t="s">
        <v>2099</v>
      </c>
      <c r="F858" s="54">
        <f>+VLOOKUP(C858,'Anexo_GL '!$B$9:$O$1882,4,0)</f>
        <v>7039.5299500000001</v>
      </c>
      <c r="G858" s="54"/>
      <c r="H858" s="54">
        <f>+VLOOKUP(C858,'Anexo_GL '!$B$9:$O$1882,5,0)</f>
        <v>1728.7774500000003</v>
      </c>
      <c r="I858" s="54">
        <f>+VLOOKUP(C858,'Anexo_GL '!$B$9:$O$1882,6,0)</f>
        <v>428.0316499999999</v>
      </c>
      <c r="J858" s="54">
        <f>+VLOOKUP(C858,'Anexo_GL '!$B$9:$O$1882,7,0)</f>
        <v>0</v>
      </c>
      <c r="K858" s="54"/>
      <c r="L858" s="56">
        <f>+VLOOKUP(C858,'Anexo_GL '!$B$9:$O$1882,8,0)</f>
        <v>407.19700213581564</v>
      </c>
      <c r="M858" s="54"/>
      <c r="N858" s="56" t="str">
        <f>+VLOOKUP(C858,'Anexo_GL '!$B$9:$O$1882,9,0)</f>
        <v>No Cumple</v>
      </c>
      <c r="O858" s="54"/>
      <c r="P858" s="54">
        <f>+VLOOKUP(C858,'Anexo_GL '!$B$9:$O$1882,11,0)</f>
        <v>1051.8983500000002</v>
      </c>
      <c r="Q858" s="54">
        <f>+VLOOKUP(C858,'Anexo_GL '!$B$9:$O$1882,12,0)</f>
        <v>844.81254000000013</v>
      </c>
      <c r="R858" s="54">
        <f>+VLOOKUP(C858,'Anexo_GL '!$B$9:$O$1882,13,0)</f>
        <v>207.08580999999995</v>
      </c>
      <c r="S858" s="54" t="str">
        <f>+VLOOKUP(C858,'Anexo_GL '!$B$9:$O$1882,14,0)</f>
        <v>Si Cumple</v>
      </c>
    </row>
    <row r="859" spans="1:19" x14ac:dyDescent="0.25">
      <c r="A859" s="54" t="s">
        <v>4975</v>
      </c>
      <c r="B859" s="54">
        <v>832</v>
      </c>
      <c r="C859" s="55" t="s">
        <v>2100</v>
      </c>
      <c r="D859" s="55" t="s">
        <v>30</v>
      </c>
      <c r="E859" s="55" t="s">
        <v>2101</v>
      </c>
      <c r="F859" s="54">
        <f>+VLOOKUP(C859,'Anexo_GL '!$B$9:$O$1882,4,0)</f>
        <v>381.02427</v>
      </c>
      <c r="G859" s="54"/>
      <c r="H859" s="54">
        <f>+VLOOKUP(C859,'Anexo_GL '!$B$9:$O$1882,5,0)</f>
        <v>1717.60139</v>
      </c>
      <c r="I859" s="54">
        <f>+VLOOKUP(C859,'Anexo_GL '!$B$9:$O$1882,6,0)</f>
        <v>323.91952000000003</v>
      </c>
      <c r="J859" s="54">
        <f>+VLOOKUP(C859,'Anexo_GL '!$B$9:$O$1882,7,0)</f>
        <v>0</v>
      </c>
      <c r="K859" s="54"/>
      <c r="L859" s="56">
        <f>+VLOOKUP(C859,'Anexo_GL '!$B$9:$O$1882,8,0)</f>
        <v>22.183509644225428</v>
      </c>
      <c r="M859" s="54"/>
      <c r="N859" s="56" t="str">
        <f>+VLOOKUP(C859,'Anexo_GL '!$B$9:$O$1882,9,0)</f>
        <v>Si Cumple</v>
      </c>
      <c r="O859" s="54"/>
      <c r="P859" s="54">
        <f>+VLOOKUP(C859,'Anexo_GL '!$B$9:$O$1882,11,0)</f>
        <v>1237.22146</v>
      </c>
      <c r="Q859" s="54">
        <f>+VLOOKUP(C859,'Anexo_GL '!$B$9:$O$1882,12,0)</f>
        <v>710.19179000000008</v>
      </c>
      <c r="R859" s="54">
        <f>+VLOOKUP(C859,'Anexo_GL '!$B$9:$O$1882,13,0)</f>
        <v>527.0296699999999</v>
      </c>
      <c r="S859" s="54" t="str">
        <f>+VLOOKUP(C859,'Anexo_GL '!$B$9:$O$1882,14,0)</f>
        <v>Si Cumple</v>
      </c>
    </row>
    <row r="860" spans="1:19" x14ac:dyDescent="0.25">
      <c r="A860" s="54" t="s">
        <v>4976</v>
      </c>
      <c r="B860" s="54">
        <v>833</v>
      </c>
      <c r="C860" s="55" t="s">
        <v>2102</v>
      </c>
      <c r="D860" s="55" t="s">
        <v>30</v>
      </c>
      <c r="E860" s="55" t="s">
        <v>2103</v>
      </c>
      <c r="F860" s="54">
        <f>+VLOOKUP(C860,'Anexo_GL '!$B$9:$O$1882,4,0)</f>
        <v>919.69921999999997</v>
      </c>
      <c r="G860" s="54"/>
      <c r="H860" s="54">
        <f>+VLOOKUP(C860,'Anexo_GL '!$B$9:$O$1882,5,0)</f>
        <v>13990.229512500004</v>
      </c>
      <c r="I860" s="54">
        <f>+VLOOKUP(C860,'Anexo_GL '!$B$9:$O$1882,6,0)</f>
        <v>3223.0451900000003</v>
      </c>
      <c r="J860" s="54">
        <f>+VLOOKUP(C860,'Anexo_GL '!$B$9:$O$1882,7,0)</f>
        <v>0</v>
      </c>
      <c r="K860" s="54"/>
      <c r="L860" s="56">
        <f>+VLOOKUP(C860,'Anexo_GL '!$B$9:$O$1882,8,0)</f>
        <v>6.5738679925033852</v>
      </c>
      <c r="M860" s="54"/>
      <c r="N860" s="56" t="str">
        <f>+VLOOKUP(C860,'Anexo_GL '!$B$9:$O$1882,9,0)</f>
        <v>Si Cumple</v>
      </c>
      <c r="O860" s="54"/>
      <c r="P860" s="54">
        <f>+VLOOKUP(C860,'Anexo_GL '!$B$9:$O$1882,11,0)</f>
        <v>8449.8570600000003</v>
      </c>
      <c r="Q860" s="54">
        <f>+VLOOKUP(C860,'Anexo_GL '!$B$9:$O$1882,12,0)</f>
        <v>4948.2389700000003</v>
      </c>
      <c r="R860" s="54">
        <f>+VLOOKUP(C860,'Anexo_GL '!$B$9:$O$1882,13,0)</f>
        <v>3501.6180899999999</v>
      </c>
      <c r="S860" s="54" t="str">
        <f>+VLOOKUP(C860,'Anexo_GL '!$B$9:$O$1882,14,0)</f>
        <v>Si Cumple</v>
      </c>
    </row>
    <row r="861" spans="1:19" x14ac:dyDescent="0.25">
      <c r="A861" s="54" t="s">
        <v>4977</v>
      </c>
      <c r="B861" s="54">
        <v>834</v>
      </c>
      <c r="C861" s="55" t="s">
        <v>2104</v>
      </c>
      <c r="D861" s="55" t="s">
        <v>30</v>
      </c>
      <c r="E861" s="55" t="s">
        <v>1039</v>
      </c>
      <c r="F861" s="54">
        <f>+VLOOKUP(C861,'Anexo_GL '!$B$9:$O$1882,4,0)</f>
        <v>401.14585</v>
      </c>
      <c r="G861" s="54"/>
      <c r="H861" s="54">
        <f>+VLOOKUP(C861,'Anexo_GL '!$B$9:$O$1882,5,0)</f>
        <v>2465.8714175000005</v>
      </c>
      <c r="I861" s="54">
        <f>+VLOOKUP(C861,'Anexo_GL '!$B$9:$O$1882,6,0)</f>
        <v>515.50957000000017</v>
      </c>
      <c r="J861" s="54">
        <f>+VLOOKUP(C861,'Anexo_GL '!$B$9:$O$1882,7,0)</f>
        <v>0</v>
      </c>
      <c r="K861" s="54"/>
      <c r="L861" s="56">
        <f>+VLOOKUP(C861,'Anexo_GL '!$B$9:$O$1882,8,0)</f>
        <v>16.26791434269909</v>
      </c>
      <c r="M861" s="54"/>
      <c r="N861" s="56" t="str">
        <f>+VLOOKUP(C861,'Anexo_GL '!$B$9:$O$1882,9,0)</f>
        <v>Si Cumple</v>
      </c>
      <c r="O861" s="54"/>
      <c r="P861" s="54">
        <f>+VLOOKUP(C861,'Anexo_GL '!$B$9:$O$1882,11,0)</f>
        <v>1177.8741800000003</v>
      </c>
      <c r="Q861" s="54">
        <f>+VLOOKUP(C861,'Anexo_GL '!$B$9:$O$1882,12,0)</f>
        <v>1330.8562400000001</v>
      </c>
      <c r="R861" s="54">
        <f>+VLOOKUP(C861,'Anexo_GL '!$B$9:$O$1882,13,0)</f>
        <v>-152.98205999999982</v>
      </c>
      <c r="S861" s="54" t="str">
        <f>+VLOOKUP(C861,'Anexo_GL '!$B$9:$O$1882,14,0)</f>
        <v>No Cumple</v>
      </c>
    </row>
    <row r="862" spans="1:19" x14ac:dyDescent="0.25">
      <c r="A862" s="54" t="s">
        <v>4978</v>
      </c>
      <c r="B862" s="54">
        <v>835</v>
      </c>
      <c r="C862" s="55" t="s">
        <v>2105</v>
      </c>
      <c r="D862" s="55" t="s">
        <v>30</v>
      </c>
      <c r="E862" s="55" t="s">
        <v>2106</v>
      </c>
      <c r="F862" s="54">
        <f>+VLOOKUP(C862,'Anexo_GL '!$B$9:$O$1882,4,0)</f>
        <v>1130.0708199999999</v>
      </c>
      <c r="G862" s="54"/>
      <c r="H862" s="54">
        <f>+VLOOKUP(C862,'Anexo_GL '!$B$9:$O$1882,5,0)</f>
        <v>4448.6209724999999</v>
      </c>
      <c r="I862" s="54">
        <f>+VLOOKUP(C862,'Anexo_GL '!$B$9:$O$1882,6,0)</f>
        <v>1888.8077900000001</v>
      </c>
      <c r="J862" s="54">
        <f>+VLOOKUP(C862,'Anexo_GL '!$B$9:$O$1882,7,0)</f>
        <v>0</v>
      </c>
      <c r="K862" s="54"/>
      <c r="L862" s="56">
        <f>+VLOOKUP(C862,'Anexo_GL '!$B$9:$O$1882,8,0)</f>
        <v>25.402722034215735</v>
      </c>
      <c r="M862" s="54"/>
      <c r="N862" s="56" t="str">
        <f>+VLOOKUP(C862,'Anexo_GL '!$B$9:$O$1882,9,0)</f>
        <v>Si Cumple</v>
      </c>
      <c r="O862" s="54"/>
      <c r="P862" s="54">
        <f>+VLOOKUP(C862,'Anexo_GL '!$B$9:$O$1882,11,0)</f>
        <v>2813.6328399999998</v>
      </c>
      <c r="Q862" s="54">
        <f>+VLOOKUP(C862,'Anexo_GL '!$B$9:$O$1882,12,0)</f>
        <v>1373.56</v>
      </c>
      <c r="R862" s="54">
        <f>+VLOOKUP(C862,'Anexo_GL '!$B$9:$O$1882,13,0)</f>
        <v>1440.0728399999998</v>
      </c>
      <c r="S862" s="54" t="str">
        <f>+VLOOKUP(C862,'Anexo_GL '!$B$9:$O$1882,14,0)</f>
        <v>Si Cumple</v>
      </c>
    </row>
    <row r="863" spans="1:19" x14ac:dyDescent="0.25">
      <c r="A863" s="54" t="s">
        <v>4979</v>
      </c>
      <c r="B863" s="54">
        <v>836</v>
      </c>
      <c r="C863" s="55" t="s">
        <v>2107</v>
      </c>
      <c r="D863" s="55" t="s">
        <v>30</v>
      </c>
      <c r="E863" s="55" t="s">
        <v>2108</v>
      </c>
      <c r="F863" s="54">
        <f>+VLOOKUP(C863,'Anexo_GL '!$B$9:$O$1882,4,0)</f>
        <v>8405.9930700000004</v>
      </c>
      <c r="G863" s="54"/>
      <c r="H863" s="54">
        <f>+VLOOKUP(C863,'Anexo_GL '!$B$9:$O$1882,5,0)</f>
        <v>37219.990112500003</v>
      </c>
      <c r="I863" s="54">
        <f>+VLOOKUP(C863,'Anexo_GL '!$B$9:$O$1882,6,0)</f>
        <v>15731.618619999997</v>
      </c>
      <c r="J863" s="54">
        <f>+VLOOKUP(C863,'Anexo_GL '!$B$9:$O$1882,7,0)</f>
        <v>0</v>
      </c>
      <c r="K863" s="54"/>
      <c r="L863" s="56">
        <f>+VLOOKUP(C863,'Anexo_GL '!$B$9:$O$1882,8,0)</f>
        <v>22.584619298909814</v>
      </c>
      <c r="M863" s="54"/>
      <c r="N863" s="56" t="str">
        <f>+VLOOKUP(C863,'Anexo_GL '!$B$9:$O$1882,9,0)</f>
        <v>Si Cumple</v>
      </c>
      <c r="O863" s="54"/>
      <c r="P863" s="54">
        <f>+VLOOKUP(C863,'Anexo_GL '!$B$9:$O$1882,11,0)</f>
        <v>19231.520189999999</v>
      </c>
      <c r="Q863" s="54">
        <f>+VLOOKUP(C863,'Anexo_GL '!$B$9:$O$1882,12,0)</f>
        <v>15824.504990000001</v>
      </c>
      <c r="R863" s="54">
        <f>+VLOOKUP(C863,'Anexo_GL '!$B$9:$O$1882,13,0)</f>
        <v>3407.0151999999957</v>
      </c>
      <c r="S863" s="54" t="str">
        <f>+VLOOKUP(C863,'Anexo_GL '!$B$9:$O$1882,14,0)</f>
        <v>Si Cumple</v>
      </c>
    </row>
    <row r="864" spans="1:19" x14ac:dyDescent="0.25">
      <c r="A864" s="54" t="s">
        <v>4980</v>
      </c>
      <c r="B864" s="54">
        <v>837</v>
      </c>
      <c r="C864" s="55" t="s">
        <v>2109</v>
      </c>
      <c r="D864" s="55" t="s">
        <v>30</v>
      </c>
      <c r="E864" s="55" t="s">
        <v>2110</v>
      </c>
      <c r="F864" s="54">
        <f>+VLOOKUP(C864,'Anexo_GL '!$B$9:$O$1882,4,0)</f>
        <v>864.66278999999997</v>
      </c>
      <c r="G864" s="54"/>
      <c r="H864" s="54">
        <f>+VLOOKUP(C864,'Anexo_GL '!$B$9:$O$1882,5,0)</f>
        <v>5454.6467825000009</v>
      </c>
      <c r="I864" s="54">
        <f>+VLOOKUP(C864,'Anexo_GL '!$B$9:$O$1882,6,0)</f>
        <v>2983.3244799999998</v>
      </c>
      <c r="J864" s="54">
        <f>+VLOOKUP(C864,'Anexo_GL '!$B$9:$O$1882,7,0)</f>
        <v>0</v>
      </c>
      <c r="K864" s="54"/>
      <c r="L864" s="56">
        <f>+VLOOKUP(C864,'Anexo_GL '!$B$9:$O$1882,8,0)</f>
        <v>15.851856673361045</v>
      </c>
      <c r="M864" s="54"/>
      <c r="N864" s="56" t="str">
        <f>+VLOOKUP(C864,'Anexo_GL '!$B$9:$O$1882,9,0)</f>
        <v>Si Cumple</v>
      </c>
      <c r="O864" s="54"/>
      <c r="P864" s="54">
        <f>+VLOOKUP(C864,'Anexo_GL '!$B$9:$O$1882,11,0)</f>
        <v>3508.1868300000001</v>
      </c>
      <c r="Q864" s="54">
        <f>+VLOOKUP(C864,'Anexo_GL '!$B$9:$O$1882,12,0)</f>
        <v>1709.9612799999998</v>
      </c>
      <c r="R864" s="54">
        <f>+VLOOKUP(C864,'Anexo_GL '!$B$9:$O$1882,13,0)</f>
        <v>1798.2255500000003</v>
      </c>
      <c r="S864" s="54" t="str">
        <f>+VLOOKUP(C864,'Anexo_GL '!$B$9:$O$1882,14,0)</f>
        <v>Si Cumple</v>
      </c>
    </row>
    <row r="865" spans="1:19" x14ac:dyDescent="0.25">
      <c r="A865" s="54" t="s">
        <v>4981</v>
      </c>
      <c r="B865" s="54">
        <v>838</v>
      </c>
      <c r="C865" s="55" t="s">
        <v>2111</v>
      </c>
      <c r="D865" s="55" t="s">
        <v>30</v>
      </c>
      <c r="E865" s="55" t="s">
        <v>2112</v>
      </c>
      <c r="F865" s="54">
        <f>+VLOOKUP(C865,'Anexo_GL '!$B$9:$O$1882,4,0)</f>
        <v>169.46244000000002</v>
      </c>
      <c r="G865" s="54"/>
      <c r="H865" s="54">
        <f>+VLOOKUP(C865,'Anexo_GL '!$B$9:$O$1882,5,0)</f>
        <v>1265.1570024999996</v>
      </c>
      <c r="I865" s="54">
        <f>+VLOOKUP(C865,'Anexo_GL '!$B$9:$O$1882,6,0)</f>
        <v>202.55181000000002</v>
      </c>
      <c r="J865" s="54">
        <f>+VLOOKUP(C865,'Anexo_GL '!$B$9:$O$1882,7,0)</f>
        <v>0</v>
      </c>
      <c r="K865" s="54"/>
      <c r="L865" s="56">
        <f>+VLOOKUP(C865,'Anexo_GL '!$B$9:$O$1882,8,0)</f>
        <v>13.394577879673083</v>
      </c>
      <c r="M865" s="54"/>
      <c r="N865" s="56" t="str">
        <f>+VLOOKUP(C865,'Anexo_GL '!$B$9:$O$1882,9,0)</f>
        <v>Si Cumple</v>
      </c>
      <c r="O865" s="54"/>
      <c r="P865" s="54">
        <f>+VLOOKUP(C865,'Anexo_GL '!$B$9:$O$1882,11,0)</f>
        <v>677.59632000000011</v>
      </c>
      <c r="Q865" s="54">
        <f>+VLOOKUP(C865,'Anexo_GL '!$B$9:$O$1882,12,0)</f>
        <v>370.20738</v>
      </c>
      <c r="R865" s="54">
        <f>+VLOOKUP(C865,'Anexo_GL '!$B$9:$O$1882,13,0)</f>
        <v>307.38894000000005</v>
      </c>
      <c r="S865" s="54" t="str">
        <f>+VLOOKUP(C865,'Anexo_GL '!$B$9:$O$1882,14,0)</f>
        <v>Si Cumple</v>
      </c>
    </row>
    <row r="866" spans="1:19" x14ac:dyDescent="0.25">
      <c r="A866" s="54" t="s">
        <v>4982</v>
      </c>
      <c r="B866" s="54">
        <v>839</v>
      </c>
      <c r="C866" s="55" t="s">
        <v>2113</v>
      </c>
      <c r="D866" s="55" t="s">
        <v>30</v>
      </c>
      <c r="E866" s="55" t="s">
        <v>2114</v>
      </c>
      <c r="F866" s="54">
        <f>+VLOOKUP(C866,'Anexo_GL '!$B$9:$O$1882,4,0)</f>
        <v>1398.82844</v>
      </c>
      <c r="G866" s="54"/>
      <c r="H866" s="54">
        <f>+VLOOKUP(C866,'Anexo_GL '!$B$9:$O$1882,5,0)</f>
        <v>2979.6783299999993</v>
      </c>
      <c r="I866" s="54">
        <f>+VLOOKUP(C866,'Anexo_GL '!$B$9:$O$1882,6,0)</f>
        <v>1744.0939499999999</v>
      </c>
      <c r="J866" s="54">
        <f>+VLOOKUP(C866,'Anexo_GL '!$B$9:$O$1882,7,0)</f>
        <v>0</v>
      </c>
      <c r="K866" s="54"/>
      <c r="L866" s="56">
        <f>+VLOOKUP(C866,'Anexo_GL '!$B$9:$O$1882,8,0)</f>
        <v>46.94561912661225</v>
      </c>
      <c r="M866" s="54"/>
      <c r="N866" s="56" t="str">
        <f>+VLOOKUP(C866,'Anexo_GL '!$B$9:$O$1882,9,0)</f>
        <v>Si Cumple</v>
      </c>
      <c r="O866" s="54"/>
      <c r="P866" s="54">
        <f>+VLOOKUP(C866,'Anexo_GL '!$B$9:$O$1882,11,0)</f>
        <v>1862.1140600000001</v>
      </c>
      <c r="Q866" s="54">
        <f>+VLOOKUP(C866,'Anexo_GL '!$B$9:$O$1882,12,0)</f>
        <v>1328.2288800000001</v>
      </c>
      <c r="R866" s="54">
        <f>+VLOOKUP(C866,'Anexo_GL '!$B$9:$O$1882,13,0)</f>
        <v>533.88517999999999</v>
      </c>
      <c r="S866" s="54" t="str">
        <f>+VLOOKUP(C866,'Anexo_GL '!$B$9:$O$1882,14,0)</f>
        <v>Si Cumple</v>
      </c>
    </row>
    <row r="867" spans="1:19" x14ac:dyDescent="0.25">
      <c r="A867" s="54" t="s">
        <v>4983</v>
      </c>
      <c r="B867" s="54">
        <v>840</v>
      </c>
      <c r="C867" s="55" t="s">
        <v>2115</v>
      </c>
      <c r="D867" s="55" t="s">
        <v>30</v>
      </c>
      <c r="E867" s="55" t="s">
        <v>2116</v>
      </c>
      <c r="F867" s="54">
        <f>+VLOOKUP(C867,'Anexo_GL '!$B$9:$O$1882,4,0)</f>
        <v>166.84085000000002</v>
      </c>
      <c r="G867" s="54"/>
      <c r="H867" s="54">
        <f>+VLOOKUP(C867,'Anexo_GL '!$B$9:$O$1882,5,0)</f>
        <v>1682.0737250000002</v>
      </c>
      <c r="I867" s="54">
        <f>+VLOOKUP(C867,'Anexo_GL '!$B$9:$O$1882,6,0)</f>
        <v>356.59958999999998</v>
      </c>
      <c r="J867" s="54">
        <f>+VLOOKUP(C867,'Anexo_GL '!$B$9:$O$1882,7,0)</f>
        <v>0</v>
      </c>
      <c r="K867" s="54"/>
      <c r="L867" s="56">
        <f>+VLOOKUP(C867,'Anexo_GL '!$B$9:$O$1882,8,0)</f>
        <v>9.9187596548421197</v>
      </c>
      <c r="M867" s="54"/>
      <c r="N867" s="56" t="str">
        <f>+VLOOKUP(C867,'Anexo_GL '!$B$9:$O$1882,9,0)</f>
        <v>Si Cumple</v>
      </c>
      <c r="O867" s="54"/>
      <c r="P867" s="54">
        <f>+VLOOKUP(C867,'Anexo_GL '!$B$9:$O$1882,11,0)</f>
        <v>1082.1476499999999</v>
      </c>
      <c r="Q867" s="54">
        <f>+VLOOKUP(C867,'Anexo_GL '!$B$9:$O$1882,12,0)</f>
        <v>840.22834999999998</v>
      </c>
      <c r="R867" s="54">
        <f>+VLOOKUP(C867,'Anexo_GL '!$B$9:$O$1882,13,0)</f>
        <v>241.91929999999994</v>
      </c>
      <c r="S867" s="54" t="str">
        <f>+VLOOKUP(C867,'Anexo_GL '!$B$9:$O$1882,14,0)</f>
        <v>Si Cumple</v>
      </c>
    </row>
    <row r="868" spans="1:19" x14ac:dyDescent="0.25">
      <c r="A868" s="54" t="s">
        <v>4984</v>
      </c>
      <c r="B868" s="54">
        <v>841</v>
      </c>
      <c r="C868" s="55" t="s">
        <v>2117</v>
      </c>
      <c r="D868" s="55" t="s">
        <v>30</v>
      </c>
      <c r="E868" s="55" t="s">
        <v>2118</v>
      </c>
      <c r="F868" s="54">
        <f>+VLOOKUP(C868,'Anexo_GL '!$B$9:$O$1882,4,0)</f>
        <v>657.22003000000007</v>
      </c>
      <c r="G868" s="54"/>
      <c r="H868" s="54">
        <f>+VLOOKUP(C868,'Anexo_GL '!$B$9:$O$1882,5,0)</f>
        <v>3509.0426574999997</v>
      </c>
      <c r="I868" s="54">
        <f>+VLOOKUP(C868,'Anexo_GL '!$B$9:$O$1882,6,0)</f>
        <v>1952.2300099999998</v>
      </c>
      <c r="J868" s="54">
        <f>+VLOOKUP(C868,'Anexo_GL '!$B$9:$O$1882,7,0)</f>
        <v>0</v>
      </c>
      <c r="K868" s="54"/>
      <c r="L868" s="56">
        <f>+VLOOKUP(C868,'Anexo_GL '!$B$9:$O$1882,8,0)</f>
        <v>18.729325749155564</v>
      </c>
      <c r="M868" s="54"/>
      <c r="N868" s="56" t="str">
        <f>+VLOOKUP(C868,'Anexo_GL '!$B$9:$O$1882,9,0)</f>
        <v>Si Cumple</v>
      </c>
      <c r="O868" s="54"/>
      <c r="P868" s="54">
        <f>+VLOOKUP(C868,'Anexo_GL '!$B$9:$O$1882,11,0)</f>
        <v>2235.22766</v>
      </c>
      <c r="Q868" s="54">
        <f>+VLOOKUP(C868,'Anexo_GL '!$B$9:$O$1882,12,0)</f>
        <v>1635.2462700000001</v>
      </c>
      <c r="R868" s="54">
        <f>+VLOOKUP(C868,'Anexo_GL '!$B$9:$O$1882,13,0)</f>
        <v>599.98139000000015</v>
      </c>
      <c r="S868" s="54" t="str">
        <f>+VLOOKUP(C868,'Anexo_GL '!$B$9:$O$1882,14,0)</f>
        <v>Si Cumple</v>
      </c>
    </row>
    <row r="869" spans="1:19" x14ac:dyDescent="0.25">
      <c r="A869" s="54" t="s">
        <v>4985</v>
      </c>
      <c r="B869" s="54">
        <v>842</v>
      </c>
      <c r="C869" s="55" t="s">
        <v>2119</v>
      </c>
      <c r="D869" s="55" t="s">
        <v>30</v>
      </c>
      <c r="E869" s="55" t="s">
        <v>2120</v>
      </c>
      <c r="F869" s="54">
        <f>+VLOOKUP(C869,'Anexo_GL '!$B$9:$O$1882,4,0)</f>
        <v>450.01320999999996</v>
      </c>
      <c r="G869" s="54"/>
      <c r="H869" s="54">
        <f>+VLOOKUP(C869,'Anexo_GL '!$B$9:$O$1882,5,0)</f>
        <v>1863.9279674999996</v>
      </c>
      <c r="I869" s="54">
        <f>+VLOOKUP(C869,'Anexo_GL '!$B$9:$O$1882,6,0)</f>
        <v>527.15307000000007</v>
      </c>
      <c r="J869" s="54">
        <f>+VLOOKUP(C869,'Anexo_GL '!$B$9:$O$1882,7,0)</f>
        <v>0</v>
      </c>
      <c r="K869" s="54"/>
      <c r="L869" s="56">
        <f>+VLOOKUP(C869,'Anexo_GL '!$B$9:$O$1882,8,0)</f>
        <v>24.143272585988495</v>
      </c>
      <c r="M869" s="54"/>
      <c r="N869" s="56" t="str">
        <f>+VLOOKUP(C869,'Anexo_GL '!$B$9:$O$1882,9,0)</f>
        <v>Si Cumple</v>
      </c>
      <c r="O869" s="54"/>
      <c r="P869" s="54">
        <f>+VLOOKUP(C869,'Anexo_GL '!$B$9:$O$1882,11,0)</f>
        <v>746.51939999999991</v>
      </c>
      <c r="Q869" s="54">
        <f>+VLOOKUP(C869,'Anexo_GL '!$B$9:$O$1882,12,0)</f>
        <v>751.77221999999995</v>
      </c>
      <c r="R869" s="54">
        <f>+VLOOKUP(C869,'Anexo_GL '!$B$9:$O$1882,13,0)</f>
        <v>-5.2528200000000655</v>
      </c>
      <c r="S869" s="54" t="str">
        <f>+VLOOKUP(C869,'Anexo_GL '!$B$9:$O$1882,14,0)</f>
        <v>No Cumple</v>
      </c>
    </row>
    <row r="870" spans="1:19" x14ac:dyDescent="0.25">
      <c r="A870" s="54" t="s">
        <v>4986</v>
      </c>
      <c r="B870" s="54">
        <v>843</v>
      </c>
      <c r="C870" s="55" t="s">
        <v>2121</v>
      </c>
      <c r="D870" s="55" t="s">
        <v>30</v>
      </c>
      <c r="E870" s="55" t="s">
        <v>2122</v>
      </c>
      <c r="F870" s="54">
        <f>+VLOOKUP(C870,'Anexo_GL '!$B$9:$O$1882,4,0)</f>
        <v>370.86063000000001</v>
      </c>
      <c r="G870" s="54"/>
      <c r="H870" s="54">
        <f>+VLOOKUP(C870,'Anexo_GL '!$B$9:$O$1882,5,0)</f>
        <v>1432.2197874999999</v>
      </c>
      <c r="I870" s="54">
        <f>+VLOOKUP(C870,'Anexo_GL '!$B$9:$O$1882,6,0)</f>
        <v>462.27810999999997</v>
      </c>
      <c r="J870" s="54">
        <f>+VLOOKUP(C870,'Anexo_GL '!$B$9:$O$1882,7,0)</f>
        <v>0</v>
      </c>
      <c r="K870" s="54"/>
      <c r="L870" s="56">
        <f>+VLOOKUP(C870,'Anexo_GL '!$B$9:$O$1882,8,0)</f>
        <v>25.894114383613768</v>
      </c>
      <c r="M870" s="54"/>
      <c r="N870" s="56" t="str">
        <f>+VLOOKUP(C870,'Anexo_GL '!$B$9:$O$1882,9,0)</f>
        <v>Si Cumple</v>
      </c>
      <c r="O870" s="54"/>
      <c r="P870" s="54">
        <f>+VLOOKUP(C870,'Anexo_GL '!$B$9:$O$1882,11,0)</f>
        <v>599.44573000000014</v>
      </c>
      <c r="Q870" s="54">
        <f>+VLOOKUP(C870,'Anexo_GL '!$B$9:$O$1882,12,0)</f>
        <v>695.73208</v>
      </c>
      <c r="R870" s="54">
        <f>+VLOOKUP(C870,'Anexo_GL '!$B$9:$O$1882,13,0)</f>
        <v>-96.286349999999857</v>
      </c>
      <c r="S870" s="54" t="str">
        <f>+VLOOKUP(C870,'Anexo_GL '!$B$9:$O$1882,14,0)</f>
        <v>No Cumple</v>
      </c>
    </row>
    <row r="871" spans="1:19" x14ac:dyDescent="0.25">
      <c r="A871" s="54" t="s">
        <v>4987</v>
      </c>
      <c r="B871" s="54">
        <v>844</v>
      </c>
      <c r="C871" s="55" t="s">
        <v>2123</v>
      </c>
      <c r="D871" s="55" t="s">
        <v>30</v>
      </c>
      <c r="E871" s="55" t="s">
        <v>2124</v>
      </c>
      <c r="F871" s="54">
        <f>+VLOOKUP(C871,'Anexo_GL '!$B$9:$O$1882,4,0)</f>
        <v>134.90871999999999</v>
      </c>
      <c r="G871" s="54"/>
      <c r="H871" s="54">
        <f>+VLOOKUP(C871,'Anexo_GL '!$B$9:$O$1882,5,0)</f>
        <v>1342.5556375000001</v>
      </c>
      <c r="I871" s="54">
        <f>+VLOOKUP(C871,'Anexo_GL '!$B$9:$O$1882,6,0)</f>
        <v>420.08812999999998</v>
      </c>
      <c r="J871" s="54">
        <f>+VLOOKUP(C871,'Anexo_GL '!$B$9:$O$1882,7,0)</f>
        <v>0</v>
      </c>
      <c r="K871" s="54"/>
      <c r="L871" s="56">
        <f>+VLOOKUP(C871,'Anexo_GL '!$B$9:$O$1882,8,0)</f>
        <v>10.048650218415993</v>
      </c>
      <c r="M871" s="54"/>
      <c r="N871" s="56" t="str">
        <f>+VLOOKUP(C871,'Anexo_GL '!$B$9:$O$1882,9,0)</f>
        <v>Si Cumple</v>
      </c>
      <c r="O871" s="54"/>
      <c r="P871" s="54">
        <f>+VLOOKUP(C871,'Anexo_GL '!$B$9:$O$1882,11,0)</f>
        <v>854.92849999999999</v>
      </c>
      <c r="Q871" s="54">
        <f>+VLOOKUP(C871,'Anexo_GL '!$B$9:$O$1882,12,0)</f>
        <v>855.64536999999984</v>
      </c>
      <c r="R871" s="54">
        <f>+VLOOKUP(C871,'Anexo_GL '!$B$9:$O$1882,13,0)</f>
        <v>-0.71686999999987888</v>
      </c>
      <c r="S871" s="54" t="str">
        <f>+VLOOKUP(C871,'Anexo_GL '!$B$9:$O$1882,14,0)</f>
        <v>No Cumple</v>
      </c>
    </row>
    <row r="872" spans="1:19" x14ac:dyDescent="0.25">
      <c r="A872" s="54" t="s">
        <v>4988</v>
      </c>
      <c r="B872" s="54">
        <v>845</v>
      </c>
      <c r="C872" s="55" t="s">
        <v>2125</v>
      </c>
      <c r="D872" s="55" t="s">
        <v>30</v>
      </c>
      <c r="E872" s="55" t="s">
        <v>2126</v>
      </c>
      <c r="F872" s="54">
        <f>+VLOOKUP(C872,'Anexo_GL '!$B$9:$O$1882,4,0)</f>
        <v>274.09298999999999</v>
      </c>
      <c r="G872" s="54"/>
      <c r="H872" s="54">
        <f>+VLOOKUP(C872,'Anexo_GL '!$B$9:$O$1882,5,0)</f>
        <v>3328.0796699999992</v>
      </c>
      <c r="I872" s="54">
        <f>+VLOOKUP(C872,'Anexo_GL '!$B$9:$O$1882,6,0)</f>
        <v>883.96576000000005</v>
      </c>
      <c r="J872" s="54">
        <f>+VLOOKUP(C872,'Anexo_GL '!$B$9:$O$1882,7,0)</f>
        <v>0</v>
      </c>
      <c r="K872" s="54"/>
      <c r="L872" s="56">
        <f>+VLOOKUP(C872,'Anexo_GL '!$B$9:$O$1882,8,0)</f>
        <v>8.2357700890015071</v>
      </c>
      <c r="M872" s="54"/>
      <c r="N872" s="56" t="str">
        <f>+VLOOKUP(C872,'Anexo_GL '!$B$9:$O$1882,9,0)</f>
        <v>Si Cumple</v>
      </c>
      <c r="O872" s="54"/>
      <c r="P872" s="54">
        <f>+VLOOKUP(C872,'Anexo_GL '!$B$9:$O$1882,11,0)</f>
        <v>1986.2149900000002</v>
      </c>
      <c r="Q872" s="54">
        <f>+VLOOKUP(C872,'Anexo_GL '!$B$9:$O$1882,12,0)</f>
        <v>1464.0136</v>
      </c>
      <c r="R872" s="54">
        <f>+VLOOKUP(C872,'Anexo_GL '!$B$9:$O$1882,13,0)</f>
        <v>522.20139000000017</v>
      </c>
      <c r="S872" s="54" t="str">
        <f>+VLOOKUP(C872,'Anexo_GL '!$B$9:$O$1882,14,0)</f>
        <v>Si Cumple</v>
      </c>
    </row>
    <row r="873" spans="1:19" x14ac:dyDescent="0.25">
      <c r="A873" s="54" t="s">
        <v>4989</v>
      </c>
      <c r="B873" s="54">
        <v>846</v>
      </c>
      <c r="C873" s="55" t="s">
        <v>2127</v>
      </c>
      <c r="D873" s="55" t="s">
        <v>30</v>
      </c>
      <c r="E873" s="55" t="s">
        <v>2128</v>
      </c>
      <c r="F873" s="54">
        <f>+VLOOKUP(C873,'Anexo_GL '!$B$9:$O$1882,4,0)</f>
        <v>311.27746000000002</v>
      </c>
      <c r="G873" s="54"/>
      <c r="H873" s="54">
        <f>+VLOOKUP(C873,'Anexo_GL '!$B$9:$O$1882,5,0)</f>
        <v>1974.117555</v>
      </c>
      <c r="I873" s="54">
        <f>+VLOOKUP(C873,'Anexo_GL '!$B$9:$O$1882,6,0)</f>
        <v>686.43243999999993</v>
      </c>
      <c r="J873" s="54">
        <f>+VLOOKUP(C873,'Anexo_GL '!$B$9:$O$1882,7,0)</f>
        <v>0</v>
      </c>
      <c r="K873" s="54"/>
      <c r="L873" s="56">
        <f>+VLOOKUP(C873,'Anexo_GL '!$B$9:$O$1882,8,0)</f>
        <v>15.767929281192176</v>
      </c>
      <c r="M873" s="54"/>
      <c r="N873" s="56" t="str">
        <f>+VLOOKUP(C873,'Anexo_GL '!$B$9:$O$1882,9,0)</f>
        <v>Si Cumple</v>
      </c>
      <c r="O873" s="54"/>
      <c r="P873" s="54">
        <f>+VLOOKUP(C873,'Anexo_GL '!$B$9:$O$1882,11,0)</f>
        <v>1273.4121400000001</v>
      </c>
      <c r="Q873" s="54">
        <f>+VLOOKUP(C873,'Anexo_GL '!$B$9:$O$1882,12,0)</f>
        <v>788.21632000000011</v>
      </c>
      <c r="R873" s="54">
        <f>+VLOOKUP(C873,'Anexo_GL '!$B$9:$O$1882,13,0)</f>
        <v>485.19582000000008</v>
      </c>
      <c r="S873" s="54" t="str">
        <f>+VLOOKUP(C873,'Anexo_GL '!$B$9:$O$1882,14,0)</f>
        <v>Si Cumple</v>
      </c>
    </row>
    <row r="874" spans="1:19" x14ac:dyDescent="0.25">
      <c r="A874" s="54" t="s">
        <v>4990</v>
      </c>
      <c r="B874" s="54">
        <v>847</v>
      </c>
      <c r="C874" s="55" t="s">
        <v>2129</v>
      </c>
      <c r="D874" s="55" t="s">
        <v>30</v>
      </c>
      <c r="E874" s="55" t="s">
        <v>2130</v>
      </c>
      <c r="F874" s="54">
        <f>+VLOOKUP(C874,'Anexo_GL '!$B$9:$O$1882,4,0)</f>
        <v>301.89184999999998</v>
      </c>
      <c r="G874" s="54"/>
      <c r="H874" s="54">
        <f>+VLOOKUP(C874,'Anexo_GL '!$B$9:$O$1882,5,0)</f>
        <v>2784.3096700000001</v>
      </c>
      <c r="I874" s="54">
        <f>+VLOOKUP(C874,'Anexo_GL '!$B$9:$O$1882,6,0)</f>
        <v>983.1407999999999</v>
      </c>
      <c r="J874" s="54">
        <f>+VLOOKUP(C874,'Anexo_GL '!$B$9:$O$1882,7,0)</f>
        <v>0</v>
      </c>
      <c r="K874" s="54"/>
      <c r="L874" s="56">
        <f>+VLOOKUP(C874,'Anexo_GL '!$B$9:$O$1882,8,0)</f>
        <v>10.842610405472607</v>
      </c>
      <c r="M874" s="54"/>
      <c r="N874" s="56" t="str">
        <f>+VLOOKUP(C874,'Anexo_GL '!$B$9:$O$1882,9,0)</f>
        <v>Si Cumple</v>
      </c>
      <c r="O874" s="54"/>
      <c r="P874" s="54">
        <f>+VLOOKUP(C874,'Anexo_GL '!$B$9:$O$1882,11,0)</f>
        <v>1442.77853</v>
      </c>
      <c r="Q874" s="54">
        <f>+VLOOKUP(C874,'Anexo_GL '!$B$9:$O$1882,12,0)</f>
        <v>1310.9131</v>
      </c>
      <c r="R874" s="54">
        <f>+VLOOKUP(C874,'Anexo_GL '!$B$9:$O$1882,13,0)</f>
        <v>131.86542999999995</v>
      </c>
      <c r="S874" s="54" t="str">
        <f>+VLOOKUP(C874,'Anexo_GL '!$B$9:$O$1882,14,0)</f>
        <v>Si Cumple</v>
      </c>
    </row>
    <row r="875" spans="1:19" x14ac:dyDescent="0.25">
      <c r="A875" s="54" t="s">
        <v>4991</v>
      </c>
      <c r="B875" s="54">
        <v>848</v>
      </c>
      <c r="C875" s="55" t="s">
        <v>2131</v>
      </c>
      <c r="D875" s="55" t="s">
        <v>30</v>
      </c>
      <c r="E875" s="55" t="s">
        <v>2132</v>
      </c>
      <c r="F875" s="54">
        <f>+VLOOKUP(C875,'Anexo_GL '!$B$9:$O$1882,4,0)</f>
        <v>2290.8751699999998</v>
      </c>
      <c r="G875" s="54"/>
      <c r="H875" s="54">
        <f>+VLOOKUP(C875,'Anexo_GL '!$B$9:$O$1882,5,0)</f>
        <v>16303.540122500002</v>
      </c>
      <c r="I875" s="54">
        <f>+VLOOKUP(C875,'Anexo_GL '!$B$9:$O$1882,6,0)</f>
        <v>3175.7801899999995</v>
      </c>
      <c r="J875" s="54">
        <f>+VLOOKUP(C875,'Anexo_GL '!$B$9:$O$1882,7,0)</f>
        <v>0</v>
      </c>
      <c r="K875" s="54"/>
      <c r="L875" s="56">
        <f>+VLOOKUP(C875,'Anexo_GL '!$B$9:$O$1882,8,0)</f>
        <v>14.051397136983981</v>
      </c>
      <c r="M875" s="54"/>
      <c r="N875" s="56" t="str">
        <f>+VLOOKUP(C875,'Anexo_GL '!$B$9:$O$1882,9,0)</f>
        <v>Si Cumple</v>
      </c>
      <c r="O875" s="54"/>
      <c r="P875" s="54">
        <f>+VLOOKUP(C875,'Anexo_GL '!$B$9:$O$1882,11,0)</f>
        <v>5366.6098300000003</v>
      </c>
      <c r="Q875" s="54">
        <f>+VLOOKUP(C875,'Anexo_GL '!$B$9:$O$1882,12,0)</f>
        <v>3525.9087199999999</v>
      </c>
      <c r="R875" s="54">
        <f>+VLOOKUP(C875,'Anexo_GL '!$B$9:$O$1882,13,0)</f>
        <v>1840.7011100000004</v>
      </c>
      <c r="S875" s="54" t="str">
        <f>+VLOOKUP(C875,'Anexo_GL '!$B$9:$O$1882,14,0)</f>
        <v>Si Cumple</v>
      </c>
    </row>
    <row r="876" spans="1:19" x14ac:dyDescent="0.25">
      <c r="A876" s="54" t="s">
        <v>4992</v>
      </c>
      <c r="B876" s="54">
        <v>849</v>
      </c>
      <c r="C876" s="55" t="s">
        <v>2133</v>
      </c>
      <c r="D876" s="55" t="s">
        <v>30</v>
      </c>
      <c r="E876" s="55" t="s">
        <v>2134</v>
      </c>
      <c r="F876" s="54">
        <f>+VLOOKUP(C876,'Anexo_GL '!$B$9:$O$1882,4,0)</f>
        <v>126.94114</v>
      </c>
      <c r="G876" s="54"/>
      <c r="H876" s="54">
        <f>+VLOOKUP(C876,'Anexo_GL '!$B$9:$O$1882,5,0)</f>
        <v>1290.6091675</v>
      </c>
      <c r="I876" s="54">
        <f>+VLOOKUP(C876,'Anexo_GL '!$B$9:$O$1882,6,0)</f>
        <v>461.98329999999999</v>
      </c>
      <c r="J876" s="54">
        <f>+VLOOKUP(C876,'Anexo_GL '!$B$9:$O$1882,7,0)</f>
        <v>0</v>
      </c>
      <c r="K876" s="54"/>
      <c r="L876" s="56">
        <f>+VLOOKUP(C876,'Anexo_GL '!$B$9:$O$1882,8,0)</f>
        <v>9.8357537817505083</v>
      </c>
      <c r="M876" s="54"/>
      <c r="N876" s="56" t="str">
        <f>+VLOOKUP(C876,'Anexo_GL '!$B$9:$O$1882,9,0)</f>
        <v>Si Cumple</v>
      </c>
      <c r="O876" s="54"/>
      <c r="P876" s="54">
        <f>+VLOOKUP(C876,'Anexo_GL '!$B$9:$O$1882,11,0)</f>
        <v>807.36901999999998</v>
      </c>
      <c r="Q876" s="54">
        <f>+VLOOKUP(C876,'Anexo_GL '!$B$9:$O$1882,12,0)</f>
        <v>702.21782000000007</v>
      </c>
      <c r="R876" s="54">
        <f>+VLOOKUP(C876,'Anexo_GL '!$B$9:$O$1882,13,0)</f>
        <v>105.15119999999996</v>
      </c>
      <c r="S876" s="54" t="str">
        <f>+VLOOKUP(C876,'Anexo_GL '!$B$9:$O$1882,14,0)</f>
        <v>Si Cumple</v>
      </c>
    </row>
    <row r="877" spans="1:19" x14ac:dyDescent="0.25">
      <c r="A877" s="54" t="s">
        <v>4993</v>
      </c>
      <c r="B877" s="54">
        <v>850</v>
      </c>
      <c r="C877" s="55" t="s">
        <v>2135</v>
      </c>
      <c r="D877" s="55" t="s">
        <v>30</v>
      </c>
      <c r="E877" s="55" t="s">
        <v>2136</v>
      </c>
      <c r="F877" s="54">
        <f>+VLOOKUP(C877,'Anexo_GL '!$B$9:$O$1882,4,0)</f>
        <v>154.21039000000002</v>
      </c>
      <c r="G877" s="54"/>
      <c r="H877" s="54">
        <f>+VLOOKUP(C877,'Anexo_GL '!$B$9:$O$1882,5,0)</f>
        <v>2489.3167450000001</v>
      </c>
      <c r="I877" s="54">
        <f>+VLOOKUP(C877,'Anexo_GL '!$B$9:$O$1882,6,0)</f>
        <v>744.88268999999968</v>
      </c>
      <c r="J877" s="54">
        <f>+VLOOKUP(C877,'Anexo_GL '!$B$9:$O$1882,7,0)</f>
        <v>0</v>
      </c>
      <c r="K877" s="54"/>
      <c r="L877" s="56">
        <f>+VLOOKUP(C877,'Anexo_GL '!$B$9:$O$1882,8,0)</f>
        <v>6.1948882282555813</v>
      </c>
      <c r="M877" s="54"/>
      <c r="N877" s="56" t="str">
        <f>+VLOOKUP(C877,'Anexo_GL '!$B$9:$O$1882,9,0)</f>
        <v>Si Cumple</v>
      </c>
      <c r="O877" s="54"/>
      <c r="P877" s="54">
        <f>+VLOOKUP(C877,'Anexo_GL '!$B$9:$O$1882,11,0)</f>
        <v>1407.1133900000002</v>
      </c>
      <c r="Q877" s="54">
        <f>+VLOOKUP(C877,'Anexo_GL '!$B$9:$O$1882,12,0)</f>
        <v>1098.35319</v>
      </c>
      <c r="R877" s="54">
        <f>+VLOOKUP(C877,'Anexo_GL '!$B$9:$O$1882,13,0)</f>
        <v>308.76020000000017</v>
      </c>
      <c r="S877" s="54" t="str">
        <f>+VLOOKUP(C877,'Anexo_GL '!$B$9:$O$1882,14,0)</f>
        <v>Si Cumple</v>
      </c>
    </row>
    <row r="878" spans="1:19" x14ac:dyDescent="0.25">
      <c r="A878" s="54" t="s">
        <v>4994</v>
      </c>
      <c r="B878" s="54">
        <v>851</v>
      </c>
      <c r="C878" s="55" t="s">
        <v>2137</v>
      </c>
      <c r="D878" s="55" t="s">
        <v>30</v>
      </c>
      <c r="E878" s="55" t="s">
        <v>2138</v>
      </c>
      <c r="F878" s="54">
        <f>+VLOOKUP(C878,'Anexo_GL '!$B$9:$O$1882,4,0)</f>
        <v>89.909440000000004</v>
      </c>
      <c r="G878" s="54"/>
      <c r="H878" s="54">
        <f>+VLOOKUP(C878,'Anexo_GL '!$B$9:$O$1882,5,0)</f>
        <v>1636.1813850000003</v>
      </c>
      <c r="I878" s="54">
        <f>+VLOOKUP(C878,'Anexo_GL '!$B$9:$O$1882,6,0)</f>
        <v>716.10511999999994</v>
      </c>
      <c r="J878" s="54">
        <f>+VLOOKUP(C878,'Anexo_GL '!$B$9:$O$1882,7,0)</f>
        <v>0</v>
      </c>
      <c r="K878" s="54"/>
      <c r="L878" s="56">
        <f>+VLOOKUP(C878,'Anexo_GL '!$B$9:$O$1882,8,0)</f>
        <v>5.4950777966466102</v>
      </c>
      <c r="M878" s="54"/>
      <c r="N878" s="56" t="str">
        <f>+VLOOKUP(C878,'Anexo_GL '!$B$9:$O$1882,9,0)</f>
        <v>Si Cumple</v>
      </c>
      <c r="O878" s="54"/>
      <c r="P878" s="54">
        <f>+VLOOKUP(C878,'Anexo_GL '!$B$9:$O$1882,11,0)</f>
        <v>1158.7458599999998</v>
      </c>
      <c r="Q878" s="54">
        <f>+VLOOKUP(C878,'Anexo_GL '!$B$9:$O$1882,12,0)</f>
        <v>506.67583000000002</v>
      </c>
      <c r="R878" s="54">
        <f>+VLOOKUP(C878,'Anexo_GL '!$B$9:$O$1882,13,0)</f>
        <v>652.07002999999975</v>
      </c>
      <c r="S878" s="54" t="str">
        <f>+VLOOKUP(C878,'Anexo_GL '!$B$9:$O$1882,14,0)</f>
        <v>Si Cumple</v>
      </c>
    </row>
    <row r="879" spans="1:19" x14ac:dyDescent="0.25">
      <c r="A879" s="54" t="s">
        <v>4995</v>
      </c>
      <c r="B879" s="54">
        <v>852</v>
      </c>
      <c r="C879" s="55" t="s">
        <v>2139</v>
      </c>
      <c r="D879" s="55" t="s">
        <v>30</v>
      </c>
      <c r="E879" s="55" t="s">
        <v>2140</v>
      </c>
      <c r="F879" s="54">
        <f>+VLOOKUP(C879,'Anexo_GL '!$B$9:$O$1882,4,0)</f>
        <v>260.38580999999999</v>
      </c>
      <c r="G879" s="54"/>
      <c r="H879" s="54">
        <f>+VLOOKUP(C879,'Anexo_GL '!$B$9:$O$1882,5,0)</f>
        <v>1503.2176250000002</v>
      </c>
      <c r="I879" s="54">
        <f>+VLOOKUP(C879,'Anexo_GL '!$B$9:$O$1882,6,0)</f>
        <v>291.26342000000005</v>
      </c>
      <c r="J879" s="54">
        <f>+VLOOKUP(C879,'Anexo_GL '!$B$9:$O$1882,7,0)</f>
        <v>0</v>
      </c>
      <c r="K879" s="54"/>
      <c r="L879" s="56">
        <f>+VLOOKUP(C879,'Anexo_GL '!$B$9:$O$1882,8,0)</f>
        <v>17.321897087256406</v>
      </c>
      <c r="M879" s="54"/>
      <c r="N879" s="56" t="str">
        <f>+VLOOKUP(C879,'Anexo_GL '!$B$9:$O$1882,9,0)</f>
        <v>Si Cumple</v>
      </c>
      <c r="O879" s="54"/>
      <c r="P879" s="54">
        <f>+VLOOKUP(C879,'Anexo_GL '!$B$9:$O$1882,11,0)</f>
        <v>1213.10996</v>
      </c>
      <c r="Q879" s="54">
        <f>+VLOOKUP(C879,'Anexo_GL '!$B$9:$O$1882,12,0)</f>
        <v>693.17556000000002</v>
      </c>
      <c r="R879" s="54">
        <f>+VLOOKUP(C879,'Anexo_GL '!$B$9:$O$1882,13,0)</f>
        <v>519.93439999999987</v>
      </c>
      <c r="S879" s="54" t="str">
        <f>+VLOOKUP(C879,'Anexo_GL '!$B$9:$O$1882,14,0)</f>
        <v>Si Cumple</v>
      </c>
    </row>
    <row r="880" spans="1:19" x14ac:dyDescent="0.25">
      <c r="A880" s="54" t="s">
        <v>4996</v>
      </c>
      <c r="B880" s="54">
        <v>853</v>
      </c>
      <c r="C880" s="55" t="s">
        <v>2141</v>
      </c>
      <c r="D880" s="55" t="s">
        <v>30</v>
      </c>
      <c r="E880" s="55" t="s">
        <v>2142</v>
      </c>
      <c r="F880" s="54">
        <f>+VLOOKUP(C880,'Anexo_GL '!$B$9:$O$1882,4,0)</f>
        <v>311.28320000000002</v>
      </c>
      <c r="G880" s="54"/>
      <c r="H880" s="54">
        <f>+VLOOKUP(C880,'Anexo_GL '!$B$9:$O$1882,5,0)</f>
        <v>1336.9993275000002</v>
      </c>
      <c r="I880" s="54">
        <f>+VLOOKUP(C880,'Anexo_GL '!$B$9:$O$1882,6,0)</f>
        <v>460.45795000000004</v>
      </c>
      <c r="J880" s="54">
        <f>+VLOOKUP(C880,'Anexo_GL '!$B$9:$O$1882,7,0)</f>
        <v>0</v>
      </c>
      <c r="K880" s="54"/>
      <c r="L880" s="56">
        <f>+VLOOKUP(C880,'Anexo_GL '!$B$9:$O$1882,8,0)</f>
        <v>23.282225622510644</v>
      </c>
      <c r="M880" s="54"/>
      <c r="N880" s="56" t="str">
        <f>+VLOOKUP(C880,'Anexo_GL '!$B$9:$O$1882,9,0)</f>
        <v>Si Cumple</v>
      </c>
      <c r="O880" s="54"/>
      <c r="P880" s="54">
        <f>+VLOOKUP(C880,'Anexo_GL '!$B$9:$O$1882,11,0)</f>
        <v>836.84915999999998</v>
      </c>
      <c r="Q880" s="54">
        <f>+VLOOKUP(C880,'Anexo_GL '!$B$9:$O$1882,12,0)</f>
        <v>600.91689999999994</v>
      </c>
      <c r="R880" s="54">
        <f>+VLOOKUP(C880,'Anexo_GL '!$B$9:$O$1882,13,0)</f>
        <v>235.93226000000013</v>
      </c>
      <c r="S880" s="54" t="str">
        <f>+VLOOKUP(C880,'Anexo_GL '!$B$9:$O$1882,14,0)</f>
        <v>Si Cumple</v>
      </c>
    </row>
    <row r="881" spans="1:19" x14ac:dyDescent="0.25">
      <c r="A881" s="54" t="s">
        <v>4997</v>
      </c>
      <c r="B881" s="54">
        <v>854</v>
      </c>
      <c r="C881" s="55" t="s">
        <v>2143</v>
      </c>
      <c r="D881" s="55" t="s">
        <v>30</v>
      </c>
      <c r="E881" s="55" t="s">
        <v>2144</v>
      </c>
      <c r="F881" s="54">
        <f>+VLOOKUP(C881,'Anexo_GL '!$B$9:$O$1882,4,0)</f>
        <v>79.865730000000013</v>
      </c>
      <c r="G881" s="54"/>
      <c r="H881" s="54">
        <f>+VLOOKUP(C881,'Anexo_GL '!$B$9:$O$1882,5,0)</f>
        <v>1572.1844100000001</v>
      </c>
      <c r="I881" s="54">
        <f>+VLOOKUP(C881,'Anexo_GL '!$B$9:$O$1882,6,0)</f>
        <v>501.00001999999989</v>
      </c>
      <c r="J881" s="54">
        <f>+VLOOKUP(C881,'Anexo_GL '!$B$9:$O$1882,7,0)</f>
        <v>0</v>
      </c>
      <c r="K881" s="54"/>
      <c r="L881" s="56">
        <f>+VLOOKUP(C881,'Anexo_GL '!$B$9:$O$1882,8,0)</f>
        <v>5.0799212542757628</v>
      </c>
      <c r="M881" s="54"/>
      <c r="N881" s="56" t="str">
        <f>+VLOOKUP(C881,'Anexo_GL '!$B$9:$O$1882,9,0)</f>
        <v>Si Cumple</v>
      </c>
      <c r="O881" s="54"/>
      <c r="P881" s="54">
        <f>+VLOOKUP(C881,'Anexo_GL '!$B$9:$O$1882,11,0)</f>
        <v>1027.7449299999998</v>
      </c>
      <c r="Q881" s="54">
        <f>+VLOOKUP(C881,'Anexo_GL '!$B$9:$O$1882,12,0)</f>
        <v>591.91794999999991</v>
      </c>
      <c r="R881" s="54">
        <f>+VLOOKUP(C881,'Anexo_GL '!$B$9:$O$1882,13,0)</f>
        <v>435.82697999999999</v>
      </c>
      <c r="S881" s="54" t="str">
        <f>+VLOOKUP(C881,'Anexo_GL '!$B$9:$O$1882,14,0)</f>
        <v>Si Cumple</v>
      </c>
    </row>
    <row r="882" spans="1:19" x14ac:dyDescent="0.25">
      <c r="A882" s="54" t="s">
        <v>4998</v>
      </c>
      <c r="B882" s="54">
        <v>855</v>
      </c>
      <c r="C882" s="55" t="s">
        <v>2145</v>
      </c>
      <c r="D882" s="55" t="s">
        <v>30</v>
      </c>
      <c r="E882" s="55" t="s">
        <v>2146</v>
      </c>
      <c r="F882" s="54">
        <f>+VLOOKUP(C882,'Anexo_GL '!$B$9:$O$1882,4,0)</f>
        <v>236.08931000000001</v>
      </c>
      <c r="G882" s="54"/>
      <c r="H882" s="54">
        <f>+VLOOKUP(C882,'Anexo_GL '!$B$9:$O$1882,5,0)</f>
        <v>1267.3383650000003</v>
      </c>
      <c r="I882" s="54">
        <f>+VLOOKUP(C882,'Anexo_GL '!$B$9:$O$1882,6,0)</f>
        <v>173.23599999999999</v>
      </c>
      <c r="J882" s="54">
        <f>+VLOOKUP(C882,'Anexo_GL '!$B$9:$O$1882,7,0)</f>
        <v>0</v>
      </c>
      <c r="K882" s="54"/>
      <c r="L882" s="56">
        <f>+VLOOKUP(C882,'Anexo_GL '!$B$9:$O$1882,8,0)</f>
        <v>18.628751130721113</v>
      </c>
      <c r="M882" s="54"/>
      <c r="N882" s="56" t="str">
        <f>+VLOOKUP(C882,'Anexo_GL '!$B$9:$O$1882,9,0)</f>
        <v>Si Cumple</v>
      </c>
      <c r="O882" s="54"/>
      <c r="P882" s="54">
        <f>+VLOOKUP(C882,'Anexo_GL '!$B$9:$O$1882,11,0)</f>
        <v>1032.4325600000002</v>
      </c>
      <c r="Q882" s="54">
        <f>+VLOOKUP(C882,'Anexo_GL '!$B$9:$O$1882,12,0)</f>
        <v>877.18981000000008</v>
      </c>
      <c r="R882" s="54">
        <f>+VLOOKUP(C882,'Anexo_GL '!$B$9:$O$1882,13,0)</f>
        <v>155.24275000000011</v>
      </c>
      <c r="S882" s="54" t="str">
        <f>+VLOOKUP(C882,'Anexo_GL '!$B$9:$O$1882,14,0)</f>
        <v>Si Cumple</v>
      </c>
    </row>
    <row r="883" spans="1:19" x14ac:dyDescent="0.25">
      <c r="A883" s="54" t="s">
        <v>4999</v>
      </c>
      <c r="B883" s="54">
        <v>856</v>
      </c>
      <c r="C883" s="55" t="s">
        <v>2147</v>
      </c>
      <c r="D883" s="55" t="s">
        <v>30</v>
      </c>
      <c r="E883" s="55" t="s">
        <v>2148</v>
      </c>
      <c r="F883" s="54">
        <f>+VLOOKUP(C883,'Anexo_GL '!$B$9:$O$1882,4,0)</f>
        <v>22.044359999999998</v>
      </c>
      <c r="G883" s="54"/>
      <c r="H883" s="54">
        <f>+VLOOKUP(C883,'Anexo_GL '!$B$9:$O$1882,5,0)</f>
        <v>1762.6665475</v>
      </c>
      <c r="I883" s="54">
        <f>+VLOOKUP(C883,'Anexo_GL '!$B$9:$O$1882,6,0)</f>
        <v>917.05690000000004</v>
      </c>
      <c r="J883" s="54">
        <f>+VLOOKUP(C883,'Anexo_GL '!$B$9:$O$1882,7,0)</f>
        <v>0</v>
      </c>
      <c r="K883" s="54"/>
      <c r="L883" s="56">
        <f>+VLOOKUP(C883,'Anexo_GL '!$B$9:$O$1882,8,0)</f>
        <v>1.2506256518719119</v>
      </c>
      <c r="M883" s="54"/>
      <c r="N883" s="56" t="str">
        <f>+VLOOKUP(C883,'Anexo_GL '!$B$9:$O$1882,9,0)</f>
        <v>Si Cumple</v>
      </c>
      <c r="O883" s="54"/>
      <c r="P883" s="54">
        <f>+VLOOKUP(C883,'Anexo_GL '!$B$9:$O$1882,11,0)</f>
        <v>635.31799000000001</v>
      </c>
      <c r="Q883" s="54">
        <f>+VLOOKUP(C883,'Anexo_GL '!$B$9:$O$1882,12,0)</f>
        <v>703.28507999999999</v>
      </c>
      <c r="R883" s="54">
        <f>+VLOOKUP(C883,'Anexo_GL '!$B$9:$O$1882,13,0)</f>
        <v>-67.96708999999997</v>
      </c>
      <c r="S883" s="54" t="str">
        <f>+VLOOKUP(C883,'Anexo_GL '!$B$9:$O$1882,14,0)</f>
        <v>No Cumple</v>
      </c>
    </row>
    <row r="884" spans="1:19" x14ac:dyDescent="0.25">
      <c r="A884" s="54" t="s">
        <v>5000</v>
      </c>
      <c r="B884" s="54">
        <v>857</v>
      </c>
      <c r="C884" s="55" t="s">
        <v>2149</v>
      </c>
      <c r="D884" s="55" t="s">
        <v>30</v>
      </c>
      <c r="E884" s="55" t="s">
        <v>980</v>
      </c>
      <c r="F884" s="54">
        <f>+VLOOKUP(C884,'Anexo_GL '!$B$9:$O$1882,4,0)</f>
        <v>31.162300000000002</v>
      </c>
      <c r="G884" s="54"/>
      <c r="H884" s="54">
        <f>+VLOOKUP(C884,'Anexo_GL '!$B$9:$O$1882,5,0)</f>
        <v>1223.3888324999998</v>
      </c>
      <c r="I884" s="54">
        <f>+VLOOKUP(C884,'Anexo_GL '!$B$9:$O$1882,6,0)</f>
        <v>345.40001000000001</v>
      </c>
      <c r="J884" s="54">
        <f>+VLOOKUP(C884,'Anexo_GL '!$B$9:$O$1882,7,0)</f>
        <v>0</v>
      </c>
      <c r="K884" s="54"/>
      <c r="L884" s="56">
        <f>+VLOOKUP(C884,'Anexo_GL '!$B$9:$O$1882,8,0)</f>
        <v>2.5472114157131647</v>
      </c>
      <c r="M884" s="54"/>
      <c r="N884" s="56" t="str">
        <f>+VLOOKUP(C884,'Anexo_GL '!$B$9:$O$1882,9,0)</f>
        <v>Si Cumple</v>
      </c>
      <c r="O884" s="54"/>
      <c r="P884" s="54">
        <f>+VLOOKUP(C884,'Anexo_GL '!$B$9:$O$1882,11,0)</f>
        <v>815.53174999999999</v>
      </c>
      <c r="Q884" s="54">
        <f>+VLOOKUP(C884,'Anexo_GL '!$B$9:$O$1882,12,0)</f>
        <v>668.74929000000009</v>
      </c>
      <c r="R884" s="54">
        <f>+VLOOKUP(C884,'Anexo_GL '!$B$9:$O$1882,13,0)</f>
        <v>146.78245999999996</v>
      </c>
      <c r="S884" s="54" t="str">
        <f>+VLOOKUP(C884,'Anexo_GL '!$B$9:$O$1882,14,0)</f>
        <v>Si Cumple</v>
      </c>
    </row>
    <row r="885" spans="1:19" x14ac:dyDescent="0.25">
      <c r="A885" s="54" t="s">
        <v>5001</v>
      </c>
      <c r="B885" s="54">
        <v>858</v>
      </c>
      <c r="C885" s="55" t="s">
        <v>2150</v>
      </c>
      <c r="D885" s="55" t="s">
        <v>30</v>
      </c>
      <c r="E885" s="55" t="s">
        <v>2151</v>
      </c>
      <c r="F885" s="54">
        <f>+VLOOKUP(C885,'Anexo_GL '!$B$9:$O$1882,4,0)</f>
        <v>275.39028999999999</v>
      </c>
      <c r="G885" s="54"/>
      <c r="H885" s="54">
        <f>+VLOOKUP(C885,'Anexo_GL '!$B$9:$O$1882,5,0)</f>
        <v>2980.2545449999993</v>
      </c>
      <c r="I885" s="54">
        <f>+VLOOKUP(C885,'Anexo_GL '!$B$9:$O$1882,6,0)</f>
        <v>640.28672000000006</v>
      </c>
      <c r="J885" s="54">
        <f>+VLOOKUP(C885,'Anexo_GL '!$B$9:$O$1882,7,0)</f>
        <v>0</v>
      </c>
      <c r="K885" s="54"/>
      <c r="L885" s="56">
        <f>+VLOOKUP(C885,'Anexo_GL '!$B$9:$O$1882,8,0)</f>
        <v>9.2404955966605211</v>
      </c>
      <c r="M885" s="54"/>
      <c r="N885" s="56" t="str">
        <f>+VLOOKUP(C885,'Anexo_GL '!$B$9:$O$1882,9,0)</f>
        <v>Si Cumple</v>
      </c>
      <c r="O885" s="54"/>
      <c r="P885" s="54">
        <f>+VLOOKUP(C885,'Anexo_GL '!$B$9:$O$1882,11,0)</f>
        <v>1015.14672</v>
      </c>
      <c r="Q885" s="54">
        <f>+VLOOKUP(C885,'Anexo_GL '!$B$9:$O$1882,12,0)</f>
        <v>499.18011999999999</v>
      </c>
      <c r="R885" s="54">
        <f>+VLOOKUP(C885,'Anexo_GL '!$B$9:$O$1882,13,0)</f>
        <v>515.96659999999997</v>
      </c>
      <c r="S885" s="54" t="str">
        <f>+VLOOKUP(C885,'Anexo_GL '!$B$9:$O$1882,14,0)</f>
        <v>Si Cumple</v>
      </c>
    </row>
    <row r="886" spans="1:19" x14ac:dyDescent="0.25">
      <c r="A886" s="54" t="s">
        <v>5002</v>
      </c>
      <c r="B886" s="54">
        <v>859</v>
      </c>
      <c r="C886" s="55" t="s">
        <v>2152</v>
      </c>
      <c r="D886" s="55" t="s">
        <v>30</v>
      </c>
      <c r="E886" s="55" t="s">
        <v>2153</v>
      </c>
      <c r="F886" s="54">
        <f>+VLOOKUP(C886,'Anexo_GL '!$B$9:$O$1882,4,0)</f>
        <v>40.635469999999998</v>
      </c>
      <c r="G886" s="54"/>
      <c r="H886" s="54">
        <f>+VLOOKUP(C886,'Anexo_GL '!$B$9:$O$1882,5,0)</f>
        <v>1204.2954599999998</v>
      </c>
      <c r="I886" s="54">
        <f>+VLOOKUP(C886,'Anexo_GL '!$B$9:$O$1882,6,0)</f>
        <v>273.85798</v>
      </c>
      <c r="J886" s="54">
        <f>+VLOOKUP(C886,'Anexo_GL '!$B$9:$O$1882,7,0)</f>
        <v>0</v>
      </c>
      <c r="K886" s="54"/>
      <c r="L886" s="56">
        <f>+VLOOKUP(C886,'Anexo_GL '!$B$9:$O$1882,8,0)</f>
        <v>3.3742110096470852</v>
      </c>
      <c r="M886" s="54"/>
      <c r="N886" s="56" t="str">
        <f>+VLOOKUP(C886,'Anexo_GL '!$B$9:$O$1882,9,0)</f>
        <v>Si Cumple</v>
      </c>
      <c r="O886" s="54"/>
      <c r="P886" s="54">
        <f>+VLOOKUP(C886,'Anexo_GL '!$B$9:$O$1882,11,0)</f>
        <v>761.71688000000006</v>
      </c>
      <c r="Q886" s="54">
        <f>+VLOOKUP(C886,'Anexo_GL '!$B$9:$O$1882,12,0)</f>
        <v>675.90080999999998</v>
      </c>
      <c r="R886" s="54">
        <f>+VLOOKUP(C886,'Anexo_GL '!$B$9:$O$1882,13,0)</f>
        <v>85.816070000000067</v>
      </c>
      <c r="S886" s="54" t="str">
        <f>+VLOOKUP(C886,'Anexo_GL '!$B$9:$O$1882,14,0)</f>
        <v>Si Cumple</v>
      </c>
    </row>
    <row r="887" spans="1:19" x14ac:dyDescent="0.25">
      <c r="A887" s="54" t="s">
        <v>5003</v>
      </c>
      <c r="B887" s="54">
        <v>860</v>
      </c>
      <c r="C887" s="55" t="s">
        <v>2154</v>
      </c>
      <c r="D887" s="55" t="s">
        <v>30</v>
      </c>
      <c r="E887" s="55" t="s">
        <v>2155</v>
      </c>
      <c r="F887" s="54">
        <f>+VLOOKUP(C887,'Anexo_GL '!$B$9:$O$1882,4,0)</f>
        <v>230.78209999999999</v>
      </c>
      <c r="G887" s="54"/>
      <c r="H887" s="54">
        <f>+VLOOKUP(C887,'Anexo_GL '!$B$9:$O$1882,5,0)</f>
        <v>1478.3549200000002</v>
      </c>
      <c r="I887" s="54">
        <f>+VLOOKUP(C887,'Anexo_GL '!$B$9:$O$1882,6,0)</f>
        <v>544.91665999999998</v>
      </c>
      <c r="J887" s="54">
        <f>+VLOOKUP(C887,'Anexo_GL '!$B$9:$O$1882,7,0)</f>
        <v>0</v>
      </c>
      <c r="K887" s="54"/>
      <c r="L887" s="56">
        <f>+VLOOKUP(C887,'Anexo_GL '!$B$9:$O$1882,8,0)</f>
        <v>15.610737102292049</v>
      </c>
      <c r="M887" s="54"/>
      <c r="N887" s="56" t="str">
        <f>+VLOOKUP(C887,'Anexo_GL '!$B$9:$O$1882,9,0)</f>
        <v>Si Cumple</v>
      </c>
      <c r="O887" s="54"/>
      <c r="P887" s="54">
        <f>+VLOOKUP(C887,'Anexo_GL '!$B$9:$O$1882,11,0)</f>
        <v>498.93791000000004</v>
      </c>
      <c r="Q887" s="54">
        <f>+VLOOKUP(C887,'Anexo_GL '!$B$9:$O$1882,12,0)</f>
        <v>682.97391000000005</v>
      </c>
      <c r="R887" s="54">
        <f>+VLOOKUP(C887,'Anexo_GL '!$B$9:$O$1882,13,0)</f>
        <v>-184.036</v>
      </c>
      <c r="S887" s="54" t="str">
        <f>+VLOOKUP(C887,'Anexo_GL '!$B$9:$O$1882,14,0)</f>
        <v>No Cumple</v>
      </c>
    </row>
    <row r="888" spans="1:19" x14ac:dyDescent="0.25">
      <c r="A888" s="54" t="s">
        <v>5004</v>
      </c>
      <c r="B888" s="54">
        <v>861</v>
      </c>
      <c r="C888" s="55" t="s">
        <v>2156</v>
      </c>
      <c r="D888" s="55" t="s">
        <v>30</v>
      </c>
      <c r="E888" s="55" t="s">
        <v>2157</v>
      </c>
      <c r="F888" s="54">
        <f>+VLOOKUP(C888,'Anexo_GL '!$B$9:$O$1882,4,0)</f>
        <v>1412.8150699999999</v>
      </c>
      <c r="G888" s="54"/>
      <c r="H888" s="54">
        <f>+VLOOKUP(C888,'Anexo_GL '!$B$9:$O$1882,5,0)</f>
        <v>16251.4242975</v>
      </c>
      <c r="I888" s="54">
        <f>+VLOOKUP(C888,'Anexo_GL '!$B$9:$O$1882,6,0)</f>
        <v>5375.4174199999998</v>
      </c>
      <c r="J888" s="54">
        <f>+VLOOKUP(C888,'Anexo_GL '!$B$9:$O$1882,7,0)</f>
        <v>0</v>
      </c>
      <c r="K888" s="54"/>
      <c r="L888" s="56">
        <f>+VLOOKUP(C888,'Anexo_GL '!$B$9:$O$1882,8,0)</f>
        <v>8.6934846087141846</v>
      </c>
      <c r="M888" s="54"/>
      <c r="N888" s="56" t="str">
        <f>+VLOOKUP(C888,'Anexo_GL '!$B$9:$O$1882,9,0)</f>
        <v>Si Cumple</v>
      </c>
      <c r="O888" s="54"/>
      <c r="P888" s="54">
        <f>+VLOOKUP(C888,'Anexo_GL '!$B$9:$O$1882,11,0)</f>
        <v>8046.0373899999986</v>
      </c>
      <c r="Q888" s="54">
        <f>+VLOOKUP(C888,'Anexo_GL '!$B$9:$O$1882,12,0)</f>
        <v>5641.9859300000007</v>
      </c>
      <c r="R888" s="54">
        <f>+VLOOKUP(C888,'Anexo_GL '!$B$9:$O$1882,13,0)</f>
        <v>2404.0514599999983</v>
      </c>
      <c r="S888" s="54" t="str">
        <f>+VLOOKUP(C888,'Anexo_GL '!$B$9:$O$1882,14,0)</f>
        <v>Si Cumple</v>
      </c>
    </row>
    <row r="889" spans="1:19" x14ac:dyDescent="0.25">
      <c r="A889" s="54" t="s">
        <v>5005</v>
      </c>
      <c r="B889" s="54">
        <v>862</v>
      </c>
      <c r="C889" s="55" t="s">
        <v>2158</v>
      </c>
      <c r="D889" s="55" t="s">
        <v>30</v>
      </c>
      <c r="E889" s="55" t="s">
        <v>1443</v>
      </c>
      <c r="F889" s="54">
        <f>+VLOOKUP(C889,'Anexo_GL '!$B$9:$O$1882,4,0)</f>
        <v>2995.4370600000002</v>
      </c>
      <c r="G889" s="54"/>
      <c r="H889" s="54">
        <f>+VLOOKUP(C889,'Anexo_GL '!$B$9:$O$1882,5,0)</f>
        <v>5112.6513450000002</v>
      </c>
      <c r="I889" s="54">
        <f>+VLOOKUP(C889,'Anexo_GL '!$B$9:$O$1882,6,0)</f>
        <v>2931.3233899999996</v>
      </c>
      <c r="J889" s="54">
        <f>+VLOOKUP(C889,'Anexo_GL '!$B$9:$O$1882,7,0)</f>
        <v>0</v>
      </c>
      <c r="K889" s="54"/>
      <c r="L889" s="56">
        <f>+VLOOKUP(C889,'Anexo_GL '!$B$9:$O$1882,8,0)</f>
        <v>58.588721543264157</v>
      </c>
      <c r="M889" s="54"/>
      <c r="N889" s="56" t="str">
        <f>+VLOOKUP(C889,'Anexo_GL '!$B$9:$O$1882,9,0)</f>
        <v>Si Cumple</v>
      </c>
      <c r="O889" s="54"/>
      <c r="P889" s="54">
        <f>+VLOOKUP(C889,'Anexo_GL '!$B$9:$O$1882,11,0)</f>
        <v>3894.7037799999998</v>
      </c>
      <c r="Q889" s="54">
        <f>+VLOOKUP(C889,'Anexo_GL '!$B$9:$O$1882,12,0)</f>
        <v>2532.6599000000006</v>
      </c>
      <c r="R889" s="54">
        <f>+VLOOKUP(C889,'Anexo_GL '!$B$9:$O$1882,13,0)</f>
        <v>1362.0438799999995</v>
      </c>
      <c r="S889" s="54" t="str">
        <f>+VLOOKUP(C889,'Anexo_GL '!$B$9:$O$1882,14,0)</f>
        <v>Si Cumple</v>
      </c>
    </row>
    <row r="890" spans="1:19" x14ac:dyDescent="0.25">
      <c r="A890" s="54" t="s">
        <v>5006</v>
      </c>
      <c r="B890" s="54">
        <v>863</v>
      </c>
      <c r="C890" s="55" t="s">
        <v>2159</v>
      </c>
      <c r="D890" s="55" t="s">
        <v>30</v>
      </c>
      <c r="E890" s="55" t="s">
        <v>2160</v>
      </c>
      <c r="F890" s="54">
        <f>+VLOOKUP(C890,'Anexo_GL '!$B$9:$O$1882,4,0)</f>
        <v>1115.7238000000002</v>
      </c>
      <c r="G890" s="54"/>
      <c r="H890" s="54">
        <f>+VLOOKUP(C890,'Anexo_GL '!$B$9:$O$1882,5,0)</f>
        <v>2426.4223349999997</v>
      </c>
      <c r="I890" s="54">
        <f>+VLOOKUP(C890,'Anexo_GL '!$B$9:$O$1882,6,0)</f>
        <v>711.46582000000012</v>
      </c>
      <c r="J890" s="54">
        <f>+VLOOKUP(C890,'Anexo_GL '!$B$9:$O$1882,7,0)</f>
        <v>0</v>
      </c>
      <c r="K890" s="54"/>
      <c r="L890" s="56">
        <f>+VLOOKUP(C890,'Anexo_GL '!$B$9:$O$1882,8,0)</f>
        <v>45.98225889640932</v>
      </c>
      <c r="M890" s="54"/>
      <c r="N890" s="56" t="str">
        <f>+VLOOKUP(C890,'Anexo_GL '!$B$9:$O$1882,9,0)</f>
        <v>Si Cumple</v>
      </c>
      <c r="O890" s="54"/>
      <c r="P890" s="54">
        <f>+VLOOKUP(C890,'Anexo_GL '!$B$9:$O$1882,11,0)</f>
        <v>1353.74973</v>
      </c>
      <c r="Q890" s="54">
        <f>+VLOOKUP(C890,'Anexo_GL '!$B$9:$O$1882,12,0)</f>
        <v>843.60817999999995</v>
      </c>
      <c r="R890" s="54">
        <f>+VLOOKUP(C890,'Anexo_GL '!$B$9:$O$1882,13,0)</f>
        <v>510.14155000000005</v>
      </c>
      <c r="S890" s="54" t="str">
        <f>+VLOOKUP(C890,'Anexo_GL '!$B$9:$O$1882,14,0)</f>
        <v>Si Cumple</v>
      </c>
    </row>
    <row r="891" spans="1:19" x14ac:dyDescent="0.25">
      <c r="A891" s="54" t="s">
        <v>5007</v>
      </c>
      <c r="B891" s="54">
        <v>864</v>
      </c>
      <c r="C891" s="55" t="s">
        <v>2161</v>
      </c>
      <c r="D891" s="55" t="s">
        <v>30</v>
      </c>
      <c r="E891" s="55" t="s">
        <v>2162</v>
      </c>
      <c r="F891" s="54">
        <f>+VLOOKUP(C891,'Anexo_GL '!$B$9:$O$1882,4,0)</f>
        <v>164.1593</v>
      </c>
      <c r="G891" s="54"/>
      <c r="H891" s="54">
        <f>+VLOOKUP(C891,'Anexo_GL '!$B$9:$O$1882,5,0)</f>
        <v>2437.2154650000002</v>
      </c>
      <c r="I891" s="54">
        <f>+VLOOKUP(C891,'Anexo_GL '!$B$9:$O$1882,6,0)</f>
        <v>1043.1838299999999</v>
      </c>
      <c r="J891" s="54">
        <f>+VLOOKUP(C891,'Anexo_GL '!$B$9:$O$1882,7,0)</f>
        <v>0</v>
      </c>
      <c r="K891" s="54"/>
      <c r="L891" s="56">
        <f>+VLOOKUP(C891,'Anexo_GL '!$B$9:$O$1882,8,0)</f>
        <v>6.7355267664034768</v>
      </c>
      <c r="M891" s="54"/>
      <c r="N891" s="56" t="str">
        <f>+VLOOKUP(C891,'Anexo_GL '!$B$9:$O$1882,9,0)</f>
        <v>Si Cumple</v>
      </c>
      <c r="O891" s="54"/>
      <c r="P891" s="54">
        <f>+VLOOKUP(C891,'Anexo_GL '!$B$9:$O$1882,11,0)</f>
        <v>1638.3682600000002</v>
      </c>
      <c r="Q891" s="54">
        <f>+VLOOKUP(C891,'Anexo_GL '!$B$9:$O$1882,12,0)</f>
        <v>1040.1070400000001</v>
      </c>
      <c r="R891" s="54">
        <f>+VLOOKUP(C891,'Anexo_GL '!$B$9:$O$1882,13,0)</f>
        <v>598.26122000000021</v>
      </c>
      <c r="S891" s="54" t="str">
        <f>+VLOOKUP(C891,'Anexo_GL '!$B$9:$O$1882,14,0)</f>
        <v>Si Cumple</v>
      </c>
    </row>
    <row r="892" spans="1:19" x14ac:dyDescent="0.25">
      <c r="A892" s="54" t="s">
        <v>5008</v>
      </c>
      <c r="B892" s="54">
        <v>865</v>
      </c>
      <c r="C892" s="55" t="s">
        <v>2163</v>
      </c>
      <c r="D892" s="55" t="s">
        <v>30</v>
      </c>
      <c r="E892" s="55" t="s">
        <v>701</v>
      </c>
      <c r="F892" s="54">
        <f>+VLOOKUP(C892,'Anexo_GL '!$B$9:$O$1882,4,0)</f>
        <v>173.05502999999999</v>
      </c>
      <c r="G892" s="54"/>
      <c r="H892" s="54">
        <f>+VLOOKUP(C892,'Anexo_GL '!$B$9:$O$1882,5,0)</f>
        <v>1079.8080274999998</v>
      </c>
      <c r="I892" s="54">
        <f>+VLOOKUP(C892,'Anexo_GL '!$B$9:$O$1882,6,0)</f>
        <v>318.04065000000003</v>
      </c>
      <c r="J892" s="54">
        <f>+VLOOKUP(C892,'Anexo_GL '!$B$9:$O$1882,7,0)</f>
        <v>0</v>
      </c>
      <c r="K892" s="54"/>
      <c r="L892" s="56">
        <f>+VLOOKUP(C892,'Anexo_GL '!$B$9:$O$1882,8,0)</f>
        <v>16.026462629719617</v>
      </c>
      <c r="M892" s="54"/>
      <c r="N892" s="56" t="str">
        <f>+VLOOKUP(C892,'Anexo_GL '!$B$9:$O$1882,9,0)</f>
        <v>Si Cumple</v>
      </c>
      <c r="O892" s="54"/>
      <c r="P892" s="54">
        <f>+VLOOKUP(C892,'Anexo_GL '!$B$9:$O$1882,11,0)</f>
        <v>658.8051200000001</v>
      </c>
      <c r="Q892" s="54">
        <f>+VLOOKUP(C892,'Anexo_GL '!$B$9:$O$1882,12,0)</f>
        <v>394.36626000000001</v>
      </c>
      <c r="R892" s="54">
        <f>+VLOOKUP(C892,'Anexo_GL '!$B$9:$O$1882,13,0)</f>
        <v>264.43886000000009</v>
      </c>
      <c r="S892" s="54" t="str">
        <f>+VLOOKUP(C892,'Anexo_GL '!$B$9:$O$1882,14,0)</f>
        <v>Si Cumple</v>
      </c>
    </row>
    <row r="893" spans="1:19" x14ac:dyDescent="0.25">
      <c r="A893" s="54" t="s">
        <v>5009</v>
      </c>
      <c r="B893" s="54">
        <v>866</v>
      </c>
      <c r="C893" s="55" t="s">
        <v>2164</v>
      </c>
      <c r="D893" s="55" t="s">
        <v>30</v>
      </c>
      <c r="E893" s="55" t="s">
        <v>2165</v>
      </c>
      <c r="F893" s="54">
        <f>+VLOOKUP(C893,'Anexo_GL '!$B$9:$O$1882,4,0)</f>
        <v>1200.5595600000001</v>
      </c>
      <c r="G893" s="54"/>
      <c r="H893" s="54">
        <f>+VLOOKUP(C893,'Anexo_GL '!$B$9:$O$1882,5,0)</f>
        <v>3360.9015425000007</v>
      </c>
      <c r="I893" s="54">
        <f>+VLOOKUP(C893,'Anexo_GL '!$B$9:$O$1882,6,0)</f>
        <v>1344.58592</v>
      </c>
      <c r="J893" s="54">
        <f>+VLOOKUP(C893,'Anexo_GL '!$B$9:$O$1882,7,0)</f>
        <v>0</v>
      </c>
      <c r="K893" s="54"/>
      <c r="L893" s="56">
        <f>+VLOOKUP(C893,'Anexo_GL '!$B$9:$O$1882,8,0)</f>
        <v>35.721354666848285</v>
      </c>
      <c r="M893" s="54"/>
      <c r="N893" s="56" t="str">
        <f>+VLOOKUP(C893,'Anexo_GL '!$B$9:$O$1882,9,0)</f>
        <v>Si Cumple</v>
      </c>
      <c r="O893" s="54"/>
      <c r="P893" s="54">
        <f>+VLOOKUP(C893,'Anexo_GL '!$B$9:$O$1882,11,0)</f>
        <v>1568.4235899999999</v>
      </c>
      <c r="Q893" s="54">
        <f>+VLOOKUP(C893,'Anexo_GL '!$B$9:$O$1882,12,0)</f>
        <v>1603.2924100000002</v>
      </c>
      <c r="R893" s="54">
        <f>+VLOOKUP(C893,'Anexo_GL '!$B$9:$O$1882,13,0)</f>
        <v>-34.868820000000298</v>
      </c>
      <c r="S893" s="54" t="str">
        <f>+VLOOKUP(C893,'Anexo_GL '!$B$9:$O$1882,14,0)</f>
        <v>No Cumple</v>
      </c>
    </row>
    <row r="894" spans="1:19" x14ac:dyDescent="0.25">
      <c r="A894" s="54" t="s">
        <v>5010</v>
      </c>
      <c r="B894" s="54">
        <v>867</v>
      </c>
      <c r="C894" s="55" t="s">
        <v>2166</v>
      </c>
      <c r="D894" s="55" t="s">
        <v>30</v>
      </c>
      <c r="E894" s="55" t="s">
        <v>2167</v>
      </c>
      <c r="F894" s="54">
        <f>+VLOOKUP(C894,'Anexo_GL '!$B$9:$O$1882,4,0)</f>
        <v>1412.8766699999999</v>
      </c>
      <c r="G894" s="54"/>
      <c r="H894" s="54">
        <f>+VLOOKUP(C894,'Anexo_GL '!$B$9:$O$1882,5,0)</f>
        <v>5318.04133</v>
      </c>
      <c r="I894" s="54">
        <f>+VLOOKUP(C894,'Anexo_GL '!$B$9:$O$1882,6,0)</f>
        <v>1726.5313900000001</v>
      </c>
      <c r="J894" s="54">
        <f>+VLOOKUP(C894,'Anexo_GL '!$B$9:$O$1882,7,0)</f>
        <v>0</v>
      </c>
      <c r="K894" s="54"/>
      <c r="L894" s="56">
        <f>+VLOOKUP(C894,'Anexo_GL '!$B$9:$O$1882,8,0)</f>
        <v>26.567613569110787</v>
      </c>
      <c r="M894" s="54"/>
      <c r="N894" s="56" t="str">
        <f>+VLOOKUP(C894,'Anexo_GL '!$B$9:$O$1882,9,0)</f>
        <v>Si Cumple</v>
      </c>
      <c r="O894" s="54"/>
      <c r="P894" s="54">
        <f>+VLOOKUP(C894,'Anexo_GL '!$B$9:$O$1882,11,0)</f>
        <v>3054.6161699999998</v>
      </c>
      <c r="Q894" s="54">
        <f>+VLOOKUP(C894,'Anexo_GL '!$B$9:$O$1882,12,0)</f>
        <v>1722.8080600000001</v>
      </c>
      <c r="R894" s="54">
        <f>+VLOOKUP(C894,'Anexo_GL '!$B$9:$O$1882,13,0)</f>
        <v>1331.8081099999999</v>
      </c>
      <c r="S894" s="54" t="str">
        <f>+VLOOKUP(C894,'Anexo_GL '!$B$9:$O$1882,14,0)</f>
        <v>Si Cumple</v>
      </c>
    </row>
    <row r="895" spans="1:19" x14ac:dyDescent="0.25">
      <c r="A895" s="54" t="s">
        <v>5011</v>
      </c>
      <c r="B895" s="54">
        <v>868</v>
      </c>
      <c r="C895" s="55" t="s">
        <v>2168</v>
      </c>
      <c r="D895" s="55" t="s">
        <v>30</v>
      </c>
      <c r="E895" s="55" t="s">
        <v>2169</v>
      </c>
      <c r="F895" s="54">
        <f>+VLOOKUP(C895,'Anexo_GL '!$B$9:$O$1882,4,0)</f>
        <v>191.32691</v>
      </c>
      <c r="G895" s="54"/>
      <c r="H895" s="54">
        <f>+VLOOKUP(C895,'Anexo_GL '!$B$9:$O$1882,5,0)</f>
        <v>1066.0661575000001</v>
      </c>
      <c r="I895" s="54">
        <f>+VLOOKUP(C895,'Anexo_GL '!$B$9:$O$1882,6,0)</f>
        <v>154.50564000000003</v>
      </c>
      <c r="J895" s="54">
        <f>+VLOOKUP(C895,'Anexo_GL '!$B$9:$O$1882,7,0)</f>
        <v>0</v>
      </c>
      <c r="K895" s="54"/>
      <c r="L895" s="56">
        <f>+VLOOKUP(C895,'Anexo_GL '!$B$9:$O$1882,8,0)</f>
        <v>17.947001567770897</v>
      </c>
      <c r="M895" s="54"/>
      <c r="N895" s="56" t="str">
        <f>+VLOOKUP(C895,'Anexo_GL '!$B$9:$O$1882,9,0)</f>
        <v>Si Cumple</v>
      </c>
      <c r="O895" s="54"/>
      <c r="P895" s="54">
        <f>+VLOOKUP(C895,'Anexo_GL '!$B$9:$O$1882,11,0)</f>
        <v>695.91056000000003</v>
      </c>
      <c r="Q895" s="54">
        <f>+VLOOKUP(C895,'Anexo_GL '!$B$9:$O$1882,12,0)</f>
        <v>406.59471000000002</v>
      </c>
      <c r="R895" s="54">
        <f>+VLOOKUP(C895,'Anexo_GL '!$B$9:$O$1882,13,0)</f>
        <v>289.31585000000001</v>
      </c>
      <c r="S895" s="54" t="str">
        <f>+VLOOKUP(C895,'Anexo_GL '!$B$9:$O$1882,14,0)</f>
        <v>Si Cumple</v>
      </c>
    </row>
    <row r="896" spans="1:19" x14ac:dyDescent="0.25">
      <c r="A896" s="54" t="s">
        <v>5012</v>
      </c>
      <c r="B896" s="54">
        <v>869</v>
      </c>
      <c r="C896" s="55" t="s">
        <v>2170</v>
      </c>
      <c r="D896" s="55" t="s">
        <v>30</v>
      </c>
      <c r="E896" s="55" t="s">
        <v>2171</v>
      </c>
      <c r="F896" s="54">
        <f>+VLOOKUP(C896,'Anexo_GL '!$B$9:$O$1882,4,0)</f>
        <v>384.75764000000004</v>
      </c>
      <c r="G896" s="54"/>
      <c r="H896" s="54">
        <f>+VLOOKUP(C896,'Anexo_GL '!$B$9:$O$1882,5,0)</f>
        <v>3769.4120175000007</v>
      </c>
      <c r="I896" s="54">
        <f>+VLOOKUP(C896,'Anexo_GL '!$B$9:$O$1882,6,0)</f>
        <v>1239.4286200000001</v>
      </c>
      <c r="J896" s="54">
        <f>+VLOOKUP(C896,'Anexo_GL '!$B$9:$O$1882,7,0)</f>
        <v>0</v>
      </c>
      <c r="K896" s="54"/>
      <c r="L896" s="56">
        <f>+VLOOKUP(C896,'Anexo_GL '!$B$9:$O$1882,8,0)</f>
        <v>10.207364920940218</v>
      </c>
      <c r="M896" s="54"/>
      <c r="N896" s="56" t="str">
        <f>+VLOOKUP(C896,'Anexo_GL '!$B$9:$O$1882,9,0)</f>
        <v>Si Cumple</v>
      </c>
      <c r="O896" s="54"/>
      <c r="P896" s="54">
        <f>+VLOOKUP(C896,'Anexo_GL '!$B$9:$O$1882,11,0)</f>
        <v>3226.6224900000002</v>
      </c>
      <c r="Q896" s="54">
        <f>+VLOOKUP(C896,'Anexo_GL '!$B$9:$O$1882,12,0)</f>
        <v>1073.31853</v>
      </c>
      <c r="R896" s="54">
        <f>+VLOOKUP(C896,'Anexo_GL '!$B$9:$O$1882,13,0)</f>
        <v>2153.3039600000002</v>
      </c>
      <c r="S896" s="54" t="str">
        <f>+VLOOKUP(C896,'Anexo_GL '!$B$9:$O$1882,14,0)</f>
        <v>Si Cumple</v>
      </c>
    </row>
    <row r="897" spans="1:19" x14ac:dyDescent="0.25">
      <c r="A897" s="54" t="s">
        <v>5013</v>
      </c>
      <c r="B897" s="54">
        <v>870</v>
      </c>
      <c r="C897" s="55" t="s">
        <v>2172</v>
      </c>
      <c r="D897" s="55" t="s">
        <v>30</v>
      </c>
      <c r="E897" s="55" t="s">
        <v>2173</v>
      </c>
      <c r="F897" s="54">
        <f>+VLOOKUP(C897,'Anexo_GL '!$B$9:$O$1882,4,0)</f>
        <v>447.83678000000003</v>
      </c>
      <c r="G897" s="54"/>
      <c r="H897" s="54">
        <f>+VLOOKUP(C897,'Anexo_GL '!$B$9:$O$1882,5,0)</f>
        <v>2408.5858950000002</v>
      </c>
      <c r="I897" s="54">
        <f>+VLOOKUP(C897,'Anexo_GL '!$B$9:$O$1882,6,0)</f>
        <v>878.92971999999997</v>
      </c>
      <c r="J897" s="54">
        <f>+VLOOKUP(C897,'Anexo_GL '!$B$9:$O$1882,7,0)</f>
        <v>0</v>
      </c>
      <c r="K897" s="54"/>
      <c r="L897" s="56">
        <f>+VLOOKUP(C897,'Anexo_GL '!$B$9:$O$1882,8,0)</f>
        <v>18.59334894095608</v>
      </c>
      <c r="M897" s="54"/>
      <c r="N897" s="56" t="str">
        <f>+VLOOKUP(C897,'Anexo_GL '!$B$9:$O$1882,9,0)</f>
        <v>Si Cumple</v>
      </c>
      <c r="O897" s="54"/>
      <c r="P897" s="54">
        <f>+VLOOKUP(C897,'Anexo_GL '!$B$9:$O$1882,11,0)</f>
        <v>1506.2219100000002</v>
      </c>
      <c r="Q897" s="54">
        <f>+VLOOKUP(C897,'Anexo_GL '!$B$9:$O$1882,12,0)</f>
        <v>933.81733999999994</v>
      </c>
      <c r="R897" s="54">
        <f>+VLOOKUP(C897,'Anexo_GL '!$B$9:$O$1882,13,0)</f>
        <v>572.40457000000015</v>
      </c>
      <c r="S897" s="54" t="str">
        <f>+VLOOKUP(C897,'Anexo_GL '!$B$9:$O$1882,14,0)</f>
        <v>Si Cumple</v>
      </c>
    </row>
    <row r="898" spans="1:19" x14ac:dyDescent="0.25">
      <c r="A898" s="54" t="s">
        <v>6001</v>
      </c>
      <c r="B898" s="54">
        <v>871</v>
      </c>
      <c r="C898" s="55" t="s">
        <v>4071</v>
      </c>
      <c r="D898" s="55" t="s">
        <v>30</v>
      </c>
      <c r="E898" s="55" t="s">
        <v>4072</v>
      </c>
      <c r="F898" s="54">
        <f>+VLOOKUP(C898,'Anexo_GL '!$B$9:$O$1882,4,0)</f>
        <v>776.72786999999983</v>
      </c>
      <c r="G898" s="54"/>
      <c r="H898" s="54">
        <f>+VLOOKUP(C898,'Anexo_GL '!$B$9:$O$1882,5,0)</f>
        <v>2941.471145</v>
      </c>
      <c r="I898" s="54">
        <f>+VLOOKUP(C898,'Anexo_GL '!$B$9:$O$1882,6,0)</f>
        <v>1023.3199299999999</v>
      </c>
      <c r="J898" s="54">
        <f>+VLOOKUP(C898,'Anexo_GL '!$B$9:$O$1882,7,0)</f>
        <v>0</v>
      </c>
      <c r="K898" s="54"/>
      <c r="L898" s="56">
        <f>+VLOOKUP(C898,'Anexo_GL '!$B$9:$O$1882,8,0)</f>
        <v>26.406101971127782</v>
      </c>
      <c r="M898" s="54"/>
      <c r="N898" s="56" t="str">
        <f>+VLOOKUP(C898,'Anexo_GL '!$B$9:$O$1882,9,0)</f>
        <v>Si Cumple</v>
      </c>
      <c r="O898" s="54"/>
      <c r="P898" s="54">
        <f>+VLOOKUP(C898,'Anexo_GL '!$B$9:$O$1882,11,0)</f>
        <v>2062.1184600000001</v>
      </c>
      <c r="Q898" s="54">
        <f>+VLOOKUP(C898,'Anexo_GL '!$B$9:$O$1882,12,0)</f>
        <v>1461.144</v>
      </c>
      <c r="R898" s="54">
        <f>+VLOOKUP(C898,'Anexo_GL '!$B$9:$O$1882,13,0)</f>
        <v>600.97445999999991</v>
      </c>
      <c r="S898" s="54" t="str">
        <f>+VLOOKUP(C898,'Anexo_GL '!$B$9:$O$1882,14,0)</f>
        <v>Si Cumple</v>
      </c>
    </row>
    <row r="899" spans="1:19" x14ac:dyDescent="0.25">
      <c r="A899" s="54" t="s">
        <v>5014</v>
      </c>
      <c r="B899" s="54">
        <v>872</v>
      </c>
      <c r="C899" s="55" t="s">
        <v>2174</v>
      </c>
      <c r="D899" s="55" t="s">
        <v>30</v>
      </c>
      <c r="E899" s="55" t="s">
        <v>2175</v>
      </c>
      <c r="F899" s="54">
        <f>+VLOOKUP(C899,'Anexo_GL '!$B$9:$O$1882,4,0)</f>
        <v>2513.7790499999996</v>
      </c>
      <c r="G899" s="54"/>
      <c r="H899" s="54">
        <f>+VLOOKUP(C899,'Anexo_GL '!$B$9:$O$1882,5,0)</f>
        <v>13075.852675</v>
      </c>
      <c r="I899" s="54">
        <f>+VLOOKUP(C899,'Anexo_GL '!$B$9:$O$1882,6,0)</f>
        <v>3669.8901799999999</v>
      </c>
      <c r="J899" s="54">
        <f>+VLOOKUP(C899,'Anexo_GL '!$B$9:$O$1882,7,0)</f>
        <v>0</v>
      </c>
      <c r="K899" s="54"/>
      <c r="L899" s="56">
        <f>+VLOOKUP(C899,'Anexo_GL '!$B$9:$O$1882,8,0)</f>
        <v>19.224589879374729</v>
      </c>
      <c r="M899" s="54"/>
      <c r="N899" s="56" t="str">
        <f>+VLOOKUP(C899,'Anexo_GL '!$B$9:$O$1882,9,0)</f>
        <v>Si Cumple</v>
      </c>
      <c r="O899" s="54"/>
      <c r="P899" s="54">
        <f>+VLOOKUP(C899,'Anexo_GL '!$B$9:$O$1882,11,0)</f>
        <v>5351.0432599999995</v>
      </c>
      <c r="Q899" s="54">
        <f>+VLOOKUP(C899,'Anexo_GL '!$B$9:$O$1882,12,0)</f>
        <v>4952.03928</v>
      </c>
      <c r="R899" s="54">
        <f>+VLOOKUP(C899,'Anexo_GL '!$B$9:$O$1882,13,0)</f>
        <v>399.0039799999995</v>
      </c>
      <c r="S899" s="54" t="str">
        <f>+VLOOKUP(C899,'Anexo_GL '!$B$9:$O$1882,14,0)</f>
        <v>Si Cumple</v>
      </c>
    </row>
    <row r="900" spans="1:19" x14ac:dyDescent="0.25">
      <c r="A900" s="54" t="s">
        <v>5015</v>
      </c>
      <c r="B900" s="54">
        <v>873</v>
      </c>
      <c r="C900" s="55" t="s">
        <v>2176</v>
      </c>
      <c r="D900" s="55" t="s">
        <v>30</v>
      </c>
      <c r="E900" s="55" t="s">
        <v>2177</v>
      </c>
      <c r="F900" s="54">
        <f>+VLOOKUP(C900,'Anexo_GL '!$B$9:$O$1882,4,0)</f>
        <v>73.750150000000005</v>
      </c>
      <c r="G900" s="54"/>
      <c r="H900" s="54">
        <f>+VLOOKUP(C900,'Anexo_GL '!$B$9:$O$1882,5,0)</f>
        <v>2352.9602725</v>
      </c>
      <c r="I900" s="54">
        <f>+VLOOKUP(C900,'Anexo_GL '!$B$9:$O$1882,6,0)</f>
        <v>2703.7200600000001</v>
      </c>
      <c r="J900" s="54">
        <f>+VLOOKUP(C900,'Anexo_GL '!$B$9:$O$1882,7,0)</f>
        <v>0</v>
      </c>
      <c r="K900" s="54"/>
      <c r="L900" s="56">
        <f>+VLOOKUP(C900,'Anexo_GL '!$B$9:$O$1882,8,0)</f>
        <v>2.7277287723345149</v>
      </c>
      <c r="M900" s="54"/>
      <c r="N900" s="56" t="str">
        <f>+VLOOKUP(C900,'Anexo_GL '!$B$9:$O$1882,9,0)</f>
        <v>Si Cumple</v>
      </c>
      <c r="O900" s="54"/>
      <c r="P900" s="54">
        <f>+VLOOKUP(C900,'Anexo_GL '!$B$9:$O$1882,11,0)</f>
        <v>1207.7435600000001</v>
      </c>
      <c r="Q900" s="54">
        <f>+VLOOKUP(C900,'Anexo_GL '!$B$9:$O$1882,12,0)</f>
        <v>782.18939999999986</v>
      </c>
      <c r="R900" s="54">
        <f>+VLOOKUP(C900,'Anexo_GL '!$B$9:$O$1882,13,0)</f>
        <v>425.55416000000014</v>
      </c>
      <c r="S900" s="54" t="str">
        <f>+VLOOKUP(C900,'Anexo_GL '!$B$9:$O$1882,14,0)</f>
        <v>Si Cumple</v>
      </c>
    </row>
    <row r="901" spans="1:19" x14ac:dyDescent="0.25">
      <c r="A901" s="54" t="s">
        <v>5016</v>
      </c>
      <c r="B901" s="54">
        <v>874</v>
      </c>
      <c r="C901" s="55" t="s">
        <v>2178</v>
      </c>
      <c r="D901" s="55" t="s">
        <v>30</v>
      </c>
      <c r="E901" s="55" t="s">
        <v>2179</v>
      </c>
      <c r="F901" s="54">
        <f>+VLOOKUP(C901,'Anexo_GL '!$B$9:$O$1882,4,0)</f>
        <v>818.38814000000002</v>
      </c>
      <c r="G901" s="54"/>
      <c r="H901" s="54">
        <f>+VLOOKUP(C901,'Anexo_GL '!$B$9:$O$1882,5,0)</f>
        <v>1642.0313875000002</v>
      </c>
      <c r="I901" s="54">
        <f>+VLOOKUP(C901,'Anexo_GL '!$B$9:$O$1882,6,0)</f>
        <v>547.72155999999995</v>
      </c>
      <c r="J901" s="54">
        <f>+VLOOKUP(C901,'Anexo_GL '!$B$9:$O$1882,7,0)</f>
        <v>0</v>
      </c>
      <c r="K901" s="54"/>
      <c r="L901" s="56">
        <f>+VLOOKUP(C901,'Anexo_GL '!$B$9:$O$1882,8,0)</f>
        <v>49.839981514969665</v>
      </c>
      <c r="M901" s="54"/>
      <c r="N901" s="56" t="str">
        <f>+VLOOKUP(C901,'Anexo_GL '!$B$9:$O$1882,9,0)</f>
        <v>Si Cumple</v>
      </c>
      <c r="O901" s="54"/>
      <c r="P901" s="54">
        <f>+VLOOKUP(C901,'Anexo_GL '!$B$9:$O$1882,11,0)</f>
        <v>730.24784</v>
      </c>
      <c r="Q901" s="54">
        <f>+VLOOKUP(C901,'Anexo_GL '!$B$9:$O$1882,12,0)</f>
        <v>780.98120999999992</v>
      </c>
      <c r="R901" s="54">
        <f>+VLOOKUP(C901,'Anexo_GL '!$B$9:$O$1882,13,0)</f>
        <v>-50.733369999999994</v>
      </c>
      <c r="S901" s="54" t="str">
        <f>+VLOOKUP(C901,'Anexo_GL '!$B$9:$O$1882,14,0)</f>
        <v>No Cumple</v>
      </c>
    </row>
    <row r="902" spans="1:19" x14ac:dyDescent="0.25">
      <c r="A902" s="54" t="s">
        <v>5017</v>
      </c>
      <c r="B902" s="54">
        <v>875</v>
      </c>
      <c r="C902" s="55" t="s">
        <v>2180</v>
      </c>
      <c r="D902" s="55" t="s">
        <v>30</v>
      </c>
      <c r="E902" s="55" t="s">
        <v>2181</v>
      </c>
      <c r="F902" s="54">
        <f>+VLOOKUP(C902,'Anexo_GL '!$B$9:$O$1882,4,0)</f>
        <v>65.092060000000004</v>
      </c>
      <c r="G902" s="54"/>
      <c r="H902" s="54">
        <f>+VLOOKUP(C902,'Anexo_GL '!$B$9:$O$1882,5,0)</f>
        <v>1093.96425</v>
      </c>
      <c r="I902" s="54">
        <f>+VLOOKUP(C902,'Anexo_GL '!$B$9:$O$1882,6,0)</f>
        <v>215.94307000000001</v>
      </c>
      <c r="J902" s="54">
        <f>+VLOOKUP(C902,'Anexo_GL '!$B$9:$O$1882,7,0)</f>
        <v>0</v>
      </c>
      <c r="K902" s="54"/>
      <c r="L902" s="56">
        <f>+VLOOKUP(C902,'Anexo_GL '!$B$9:$O$1882,8,0)</f>
        <v>5.9501085158861455</v>
      </c>
      <c r="M902" s="54"/>
      <c r="N902" s="56" t="str">
        <f>+VLOOKUP(C902,'Anexo_GL '!$B$9:$O$1882,9,0)</f>
        <v>Si Cumple</v>
      </c>
      <c r="O902" s="54"/>
      <c r="P902" s="54">
        <f>+VLOOKUP(C902,'Anexo_GL '!$B$9:$O$1882,11,0)</f>
        <v>772.70424000000003</v>
      </c>
      <c r="Q902" s="54">
        <f>+VLOOKUP(C902,'Anexo_GL '!$B$9:$O$1882,12,0)</f>
        <v>550.19200999999998</v>
      </c>
      <c r="R902" s="54">
        <f>+VLOOKUP(C902,'Anexo_GL '!$B$9:$O$1882,13,0)</f>
        <v>222.51222999999999</v>
      </c>
      <c r="S902" s="54" t="str">
        <f>+VLOOKUP(C902,'Anexo_GL '!$B$9:$O$1882,14,0)</f>
        <v>Si Cumple</v>
      </c>
    </row>
    <row r="903" spans="1:19" x14ac:dyDescent="0.25">
      <c r="A903" s="54" t="s">
        <v>5018</v>
      </c>
      <c r="B903" s="54">
        <v>876</v>
      </c>
      <c r="C903" s="55" t="s">
        <v>2182</v>
      </c>
      <c r="D903" s="55" t="s">
        <v>30</v>
      </c>
      <c r="E903" s="55" t="s">
        <v>2183</v>
      </c>
      <c r="F903" s="54">
        <f>+VLOOKUP(C903,'Anexo_GL '!$B$9:$O$1882,4,0)</f>
        <v>28.04786</v>
      </c>
      <c r="G903" s="54"/>
      <c r="H903" s="54">
        <f>+VLOOKUP(C903,'Anexo_GL '!$B$9:$O$1882,5,0)</f>
        <v>1377.4280649999998</v>
      </c>
      <c r="I903" s="54">
        <f>+VLOOKUP(C903,'Anexo_GL '!$B$9:$O$1882,6,0)</f>
        <v>336.28883000000002</v>
      </c>
      <c r="J903" s="54">
        <f>+VLOOKUP(C903,'Anexo_GL '!$B$9:$O$1882,7,0)</f>
        <v>0</v>
      </c>
      <c r="K903" s="54"/>
      <c r="L903" s="56">
        <f>+VLOOKUP(C903,'Anexo_GL '!$B$9:$O$1882,8,0)</f>
        <v>2.0362486225369603</v>
      </c>
      <c r="M903" s="54"/>
      <c r="N903" s="56" t="str">
        <f>+VLOOKUP(C903,'Anexo_GL '!$B$9:$O$1882,9,0)</f>
        <v>Si Cumple</v>
      </c>
      <c r="O903" s="54"/>
      <c r="P903" s="54">
        <f>+VLOOKUP(C903,'Anexo_GL '!$B$9:$O$1882,11,0)</f>
        <v>829.65409999999997</v>
      </c>
      <c r="Q903" s="54">
        <f>+VLOOKUP(C903,'Anexo_GL '!$B$9:$O$1882,12,0)</f>
        <v>622.03536999999994</v>
      </c>
      <c r="R903" s="54">
        <f>+VLOOKUP(C903,'Anexo_GL '!$B$9:$O$1882,13,0)</f>
        <v>207.61872999999997</v>
      </c>
      <c r="S903" s="54" t="str">
        <f>+VLOOKUP(C903,'Anexo_GL '!$B$9:$O$1882,14,0)</f>
        <v>Si Cumple</v>
      </c>
    </row>
    <row r="904" spans="1:19" x14ac:dyDescent="0.25">
      <c r="A904" s="54" t="s">
        <v>5019</v>
      </c>
      <c r="B904" s="54">
        <v>877</v>
      </c>
      <c r="C904" s="55" t="s">
        <v>2184</v>
      </c>
      <c r="D904" s="55" t="s">
        <v>30</v>
      </c>
      <c r="E904" s="55" t="s">
        <v>2185</v>
      </c>
      <c r="F904" s="54">
        <f>+VLOOKUP(C904,'Anexo_GL '!$B$9:$O$1882,4,0)</f>
        <v>47.486319999999999</v>
      </c>
      <c r="G904" s="54"/>
      <c r="H904" s="54">
        <f>+VLOOKUP(C904,'Anexo_GL '!$B$9:$O$1882,5,0)</f>
        <v>3275.9962750000004</v>
      </c>
      <c r="I904" s="54">
        <f>+VLOOKUP(C904,'Anexo_GL '!$B$9:$O$1882,6,0)</f>
        <v>861.81310000000008</v>
      </c>
      <c r="J904" s="54">
        <f>+VLOOKUP(C904,'Anexo_GL '!$B$9:$O$1882,7,0)</f>
        <v>0</v>
      </c>
      <c r="K904" s="54"/>
      <c r="L904" s="56">
        <f>+VLOOKUP(C904,'Anexo_GL '!$B$9:$O$1882,8,0)</f>
        <v>1.4495230157122201</v>
      </c>
      <c r="M904" s="54"/>
      <c r="N904" s="56" t="str">
        <f>+VLOOKUP(C904,'Anexo_GL '!$B$9:$O$1882,9,0)</f>
        <v>Si Cumple</v>
      </c>
      <c r="O904" s="54"/>
      <c r="P904" s="54">
        <f>+VLOOKUP(C904,'Anexo_GL '!$B$9:$O$1882,11,0)</f>
        <v>1479.6609100000001</v>
      </c>
      <c r="Q904" s="54">
        <f>+VLOOKUP(C904,'Anexo_GL '!$B$9:$O$1882,12,0)</f>
        <v>836.98669999999993</v>
      </c>
      <c r="R904" s="54">
        <f>+VLOOKUP(C904,'Anexo_GL '!$B$9:$O$1882,13,0)</f>
        <v>642.67421000000024</v>
      </c>
      <c r="S904" s="54" t="str">
        <f>+VLOOKUP(C904,'Anexo_GL '!$B$9:$O$1882,14,0)</f>
        <v>Si Cumple</v>
      </c>
    </row>
    <row r="905" spans="1:19" x14ac:dyDescent="0.25">
      <c r="A905" s="54" t="s">
        <v>5020</v>
      </c>
      <c r="B905" s="54">
        <v>878</v>
      </c>
      <c r="C905" s="55" t="s">
        <v>2186</v>
      </c>
      <c r="D905" s="55" t="s">
        <v>30</v>
      </c>
      <c r="E905" s="55" t="s">
        <v>2187</v>
      </c>
      <c r="F905" s="54">
        <f>+VLOOKUP(C905,'Anexo_GL '!$B$9:$O$1882,4,0)</f>
        <v>349.98678999999998</v>
      </c>
      <c r="G905" s="54"/>
      <c r="H905" s="54">
        <f>+VLOOKUP(C905,'Anexo_GL '!$B$9:$O$1882,5,0)</f>
        <v>6804.2731950000016</v>
      </c>
      <c r="I905" s="54">
        <f>+VLOOKUP(C905,'Anexo_GL '!$B$9:$O$1882,6,0)</f>
        <v>8771.4598700000006</v>
      </c>
      <c r="J905" s="54">
        <f>+VLOOKUP(C905,'Anexo_GL '!$B$9:$O$1882,7,0)</f>
        <v>0</v>
      </c>
      <c r="K905" s="54"/>
      <c r="L905" s="56">
        <f>+VLOOKUP(C905,'Anexo_GL '!$B$9:$O$1882,8,0)</f>
        <v>3.990063172916277</v>
      </c>
      <c r="M905" s="54"/>
      <c r="N905" s="56" t="str">
        <f>+VLOOKUP(C905,'Anexo_GL '!$B$9:$O$1882,9,0)</f>
        <v>Si Cumple</v>
      </c>
      <c r="O905" s="54"/>
      <c r="P905" s="54">
        <f>+VLOOKUP(C905,'Anexo_GL '!$B$9:$O$1882,11,0)</f>
        <v>3510.6771600000002</v>
      </c>
      <c r="Q905" s="54">
        <f>+VLOOKUP(C905,'Anexo_GL '!$B$9:$O$1882,12,0)</f>
        <v>1892.0028</v>
      </c>
      <c r="R905" s="54">
        <f>+VLOOKUP(C905,'Anexo_GL '!$B$9:$O$1882,13,0)</f>
        <v>1618.6743600000002</v>
      </c>
      <c r="S905" s="54" t="str">
        <f>+VLOOKUP(C905,'Anexo_GL '!$B$9:$O$1882,14,0)</f>
        <v>Si Cumple</v>
      </c>
    </row>
    <row r="906" spans="1:19" x14ac:dyDescent="0.25">
      <c r="A906" s="54" t="s">
        <v>5021</v>
      </c>
      <c r="B906" s="54">
        <v>879</v>
      </c>
      <c r="C906" s="55" t="s">
        <v>2188</v>
      </c>
      <c r="D906" s="55" t="s">
        <v>30</v>
      </c>
      <c r="E906" s="55" t="s">
        <v>2189</v>
      </c>
      <c r="F906" s="54">
        <f>+VLOOKUP(C906,'Anexo_GL '!$B$9:$O$1882,4,0)</f>
        <v>506.79469999999998</v>
      </c>
      <c r="G906" s="54"/>
      <c r="H906" s="54">
        <f>+VLOOKUP(C906,'Anexo_GL '!$B$9:$O$1882,5,0)</f>
        <v>1898.8444050000003</v>
      </c>
      <c r="I906" s="54">
        <f>+VLOOKUP(C906,'Anexo_GL '!$B$9:$O$1882,6,0)</f>
        <v>1171.4472499999999</v>
      </c>
      <c r="J906" s="54">
        <f>+VLOOKUP(C906,'Anexo_GL '!$B$9:$O$1882,7,0)</f>
        <v>0</v>
      </c>
      <c r="K906" s="54"/>
      <c r="L906" s="56">
        <f>+VLOOKUP(C906,'Anexo_GL '!$B$9:$O$1882,8,0)</f>
        <v>26.689638111765134</v>
      </c>
      <c r="M906" s="54"/>
      <c r="N906" s="56" t="str">
        <f>+VLOOKUP(C906,'Anexo_GL '!$B$9:$O$1882,9,0)</f>
        <v>Si Cumple</v>
      </c>
      <c r="O906" s="54"/>
      <c r="P906" s="54">
        <f>+VLOOKUP(C906,'Anexo_GL '!$B$9:$O$1882,11,0)</f>
        <v>1652.23794</v>
      </c>
      <c r="Q906" s="54">
        <f>+VLOOKUP(C906,'Anexo_GL '!$B$9:$O$1882,12,0)</f>
        <v>1000.22848</v>
      </c>
      <c r="R906" s="54">
        <f>+VLOOKUP(C906,'Anexo_GL '!$B$9:$O$1882,13,0)</f>
        <v>652.00945999999999</v>
      </c>
      <c r="S906" s="54" t="str">
        <f>+VLOOKUP(C906,'Anexo_GL '!$B$9:$O$1882,14,0)</f>
        <v>Si Cumple</v>
      </c>
    </row>
    <row r="907" spans="1:19" x14ac:dyDescent="0.25">
      <c r="A907" s="54" t="s">
        <v>5022</v>
      </c>
      <c r="B907" s="54">
        <v>880</v>
      </c>
      <c r="C907" s="55" t="s">
        <v>2190</v>
      </c>
      <c r="D907" s="55" t="s">
        <v>30</v>
      </c>
      <c r="E907" s="55" t="s">
        <v>2191</v>
      </c>
      <c r="F907" s="54">
        <f>+VLOOKUP(C907,'Anexo_GL '!$B$9:$O$1882,4,0)</f>
        <v>204.71715999999998</v>
      </c>
      <c r="G907" s="54"/>
      <c r="H907" s="54">
        <f>+VLOOKUP(C907,'Anexo_GL '!$B$9:$O$1882,5,0)</f>
        <v>1440.7163649999998</v>
      </c>
      <c r="I907" s="54">
        <f>+VLOOKUP(C907,'Anexo_GL '!$B$9:$O$1882,6,0)</f>
        <v>340.28524000000004</v>
      </c>
      <c r="J907" s="54">
        <f>+VLOOKUP(C907,'Anexo_GL '!$B$9:$O$1882,7,0)</f>
        <v>0</v>
      </c>
      <c r="K907" s="54"/>
      <c r="L907" s="56">
        <f>+VLOOKUP(C907,'Anexo_GL '!$B$9:$O$1882,8,0)</f>
        <v>14.209400613006851</v>
      </c>
      <c r="M907" s="54"/>
      <c r="N907" s="56" t="str">
        <f>+VLOOKUP(C907,'Anexo_GL '!$B$9:$O$1882,9,0)</f>
        <v>Si Cumple</v>
      </c>
      <c r="O907" s="54"/>
      <c r="P907" s="54">
        <f>+VLOOKUP(C907,'Anexo_GL '!$B$9:$O$1882,11,0)</f>
        <v>656.54611999999986</v>
      </c>
      <c r="Q907" s="54">
        <f>+VLOOKUP(C907,'Anexo_GL '!$B$9:$O$1882,12,0)</f>
        <v>730.16078000000005</v>
      </c>
      <c r="R907" s="54">
        <f>+VLOOKUP(C907,'Anexo_GL '!$B$9:$O$1882,13,0)</f>
        <v>-73.614660000000143</v>
      </c>
      <c r="S907" s="54" t="str">
        <f>+VLOOKUP(C907,'Anexo_GL '!$B$9:$O$1882,14,0)</f>
        <v>No Cumple</v>
      </c>
    </row>
    <row r="908" spans="1:19" x14ac:dyDescent="0.25">
      <c r="A908" s="54" t="s">
        <v>5023</v>
      </c>
      <c r="B908" s="54">
        <v>881</v>
      </c>
      <c r="C908" s="55" t="s">
        <v>2192</v>
      </c>
      <c r="D908" s="55" t="s">
        <v>30</v>
      </c>
      <c r="E908" s="55" t="s">
        <v>2193</v>
      </c>
      <c r="F908" s="54">
        <f>+VLOOKUP(C908,'Anexo_GL '!$B$9:$O$1882,4,0)</f>
        <v>206.67361</v>
      </c>
      <c r="G908" s="54"/>
      <c r="H908" s="54">
        <f>+VLOOKUP(C908,'Anexo_GL '!$B$9:$O$1882,5,0)</f>
        <v>1527.0262750000002</v>
      </c>
      <c r="I908" s="54">
        <f>+VLOOKUP(C908,'Anexo_GL '!$B$9:$O$1882,6,0)</f>
        <v>827.49679999999989</v>
      </c>
      <c r="J908" s="54">
        <f>+VLOOKUP(C908,'Anexo_GL '!$B$9:$O$1882,7,0)</f>
        <v>0</v>
      </c>
      <c r="K908" s="54"/>
      <c r="L908" s="56">
        <f>+VLOOKUP(C908,'Anexo_GL '!$B$9:$O$1882,8,0)</f>
        <v>13.534384665385012</v>
      </c>
      <c r="M908" s="54"/>
      <c r="N908" s="56" t="str">
        <f>+VLOOKUP(C908,'Anexo_GL '!$B$9:$O$1882,9,0)</f>
        <v>Si Cumple</v>
      </c>
      <c r="O908" s="54"/>
      <c r="P908" s="54">
        <f>+VLOOKUP(C908,'Anexo_GL '!$B$9:$O$1882,11,0)</f>
        <v>904.20239000000004</v>
      </c>
      <c r="Q908" s="54">
        <f>+VLOOKUP(C908,'Anexo_GL '!$B$9:$O$1882,12,0)</f>
        <v>753.0871800000001</v>
      </c>
      <c r="R908" s="54">
        <f>+VLOOKUP(C908,'Anexo_GL '!$B$9:$O$1882,13,0)</f>
        <v>151.11520999999996</v>
      </c>
      <c r="S908" s="54" t="str">
        <f>+VLOOKUP(C908,'Anexo_GL '!$B$9:$O$1882,14,0)</f>
        <v>Si Cumple</v>
      </c>
    </row>
    <row r="909" spans="1:19" x14ac:dyDescent="0.25">
      <c r="A909" s="54" t="s">
        <v>5024</v>
      </c>
      <c r="B909" s="54">
        <v>882</v>
      </c>
      <c r="C909" s="55" t="s">
        <v>2194</v>
      </c>
      <c r="D909" s="55" t="s">
        <v>30</v>
      </c>
      <c r="E909" s="55" t="s">
        <v>2195</v>
      </c>
      <c r="F909" s="54">
        <f>+VLOOKUP(C909,'Anexo_GL '!$B$9:$O$1882,4,0)</f>
        <v>154.44850999999997</v>
      </c>
      <c r="G909" s="54"/>
      <c r="H909" s="54">
        <f>+VLOOKUP(C909,'Anexo_GL '!$B$9:$O$1882,5,0)</f>
        <v>3899.5050750000005</v>
      </c>
      <c r="I909" s="54">
        <f>+VLOOKUP(C909,'Anexo_GL '!$B$9:$O$1882,6,0)</f>
        <v>816.76715000000013</v>
      </c>
      <c r="J909" s="54">
        <f>+VLOOKUP(C909,'Anexo_GL '!$B$9:$O$1882,7,0)</f>
        <v>0</v>
      </c>
      <c r="K909" s="54"/>
      <c r="L909" s="56">
        <f>+VLOOKUP(C909,'Anexo_GL '!$B$9:$O$1882,8,0)</f>
        <v>3.9607208358358132</v>
      </c>
      <c r="M909" s="54"/>
      <c r="N909" s="56" t="str">
        <f>+VLOOKUP(C909,'Anexo_GL '!$B$9:$O$1882,9,0)</f>
        <v>Si Cumple</v>
      </c>
      <c r="O909" s="54"/>
      <c r="P909" s="54">
        <f>+VLOOKUP(C909,'Anexo_GL '!$B$9:$O$1882,11,0)</f>
        <v>1027.2951399999999</v>
      </c>
      <c r="Q909" s="54">
        <f>+VLOOKUP(C909,'Anexo_GL '!$B$9:$O$1882,12,0)</f>
        <v>800.43091000000015</v>
      </c>
      <c r="R909" s="54">
        <f>+VLOOKUP(C909,'Anexo_GL '!$B$9:$O$1882,13,0)</f>
        <v>226.86422999999988</v>
      </c>
      <c r="S909" s="54" t="str">
        <f>+VLOOKUP(C909,'Anexo_GL '!$B$9:$O$1882,14,0)</f>
        <v>Si Cumple</v>
      </c>
    </row>
    <row r="910" spans="1:19" x14ac:dyDescent="0.25">
      <c r="A910" s="54" t="s">
        <v>5025</v>
      </c>
      <c r="B910" s="54">
        <v>883</v>
      </c>
      <c r="C910" s="55" t="s">
        <v>2196</v>
      </c>
      <c r="D910" s="55" t="s">
        <v>30</v>
      </c>
      <c r="E910" s="55" t="s">
        <v>2197</v>
      </c>
      <c r="F910" s="54">
        <f>+VLOOKUP(C910,'Anexo_GL '!$B$9:$O$1882,4,0)</f>
        <v>243.31088999999997</v>
      </c>
      <c r="G910" s="54"/>
      <c r="H910" s="54">
        <f>+VLOOKUP(C910,'Anexo_GL '!$B$9:$O$1882,5,0)</f>
        <v>1989.8274250000002</v>
      </c>
      <c r="I910" s="54">
        <f>+VLOOKUP(C910,'Anexo_GL '!$B$9:$O$1882,6,0)</f>
        <v>879.16107000000011</v>
      </c>
      <c r="J910" s="54">
        <f>+VLOOKUP(C910,'Anexo_GL '!$B$9:$O$1882,7,0)</f>
        <v>0</v>
      </c>
      <c r="K910" s="54"/>
      <c r="L910" s="56">
        <f>+VLOOKUP(C910,'Anexo_GL '!$B$9:$O$1882,8,0)</f>
        <v>12.227738292430056</v>
      </c>
      <c r="M910" s="54"/>
      <c r="N910" s="56" t="str">
        <f>+VLOOKUP(C910,'Anexo_GL '!$B$9:$O$1882,9,0)</f>
        <v>Si Cumple</v>
      </c>
      <c r="O910" s="54"/>
      <c r="P910" s="54">
        <f>+VLOOKUP(C910,'Anexo_GL '!$B$9:$O$1882,11,0)</f>
        <v>754.28033000000005</v>
      </c>
      <c r="Q910" s="54">
        <f>+VLOOKUP(C910,'Anexo_GL '!$B$9:$O$1882,12,0)</f>
        <v>779.41205999999988</v>
      </c>
      <c r="R910" s="54">
        <f>+VLOOKUP(C910,'Anexo_GL '!$B$9:$O$1882,13,0)</f>
        <v>-25.131729999999866</v>
      </c>
      <c r="S910" s="54" t="str">
        <f>+VLOOKUP(C910,'Anexo_GL '!$B$9:$O$1882,14,0)</f>
        <v>No Cumple</v>
      </c>
    </row>
    <row r="911" spans="1:19" x14ac:dyDescent="0.25">
      <c r="A911" s="54" t="s">
        <v>5026</v>
      </c>
      <c r="B911" s="54">
        <v>884</v>
      </c>
      <c r="C911" s="55" t="s">
        <v>2198</v>
      </c>
      <c r="D911" s="55" t="s">
        <v>30</v>
      </c>
      <c r="E911" s="55" t="s">
        <v>2199</v>
      </c>
      <c r="F911" s="54">
        <f>+VLOOKUP(C911,'Anexo_GL '!$B$9:$O$1882,4,0)</f>
        <v>72.081639999999993</v>
      </c>
      <c r="G911" s="54"/>
      <c r="H911" s="54">
        <f>+VLOOKUP(C911,'Anexo_GL '!$B$9:$O$1882,5,0)</f>
        <v>2624.519155</v>
      </c>
      <c r="I911" s="54">
        <f>+VLOOKUP(C911,'Anexo_GL '!$B$9:$O$1882,6,0)</f>
        <v>914.45571999999993</v>
      </c>
      <c r="J911" s="54">
        <f>+VLOOKUP(C911,'Anexo_GL '!$B$9:$O$1882,7,0)</f>
        <v>0</v>
      </c>
      <c r="K911" s="54"/>
      <c r="L911" s="56">
        <f>+VLOOKUP(C911,'Anexo_GL '!$B$9:$O$1882,8,0)</f>
        <v>2.7464703339153189</v>
      </c>
      <c r="M911" s="54"/>
      <c r="N911" s="56" t="str">
        <f>+VLOOKUP(C911,'Anexo_GL '!$B$9:$O$1882,9,0)</f>
        <v>Si Cumple</v>
      </c>
      <c r="O911" s="54"/>
      <c r="P911" s="54">
        <f>+VLOOKUP(C911,'Anexo_GL '!$B$9:$O$1882,11,0)</f>
        <v>1550.5294099999996</v>
      </c>
      <c r="Q911" s="54">
        <f>+VLOOKUP(C911,'Anexo_GL '!$B$9:$O$1882,12,0)</f>
        <v>1322.4498799999999</v>
      </c>
      <c r="R911" s="54">
        <f>+VLOOKUP(C911,'Anexo_GL '!$B$9:$O$1882,13,0)</f>
        <v>228.07952999999981</v>
      </c>
      <c r="S911" s="54" t="str">
        <f>+VLOOKUP(C911,'Anexo_GL '!$B$9:$O$1882,14,0)</f>
        <v>Si Cumple</v>
      </c>
    </row>
    <row r="912" spans="1:19" x14ac:dyDescent="0.25">
      <c r="A912" s="54" t="s">
        <v>5027</v>
      </c>
      <c r="B912" s="54">
        <v>885</v>
      </c>
      <c r="C912" s="55" t="s">
        <v>2200</v>
      </c>
      <c r="D912" s="55" t="s">
        <v>30</v>
      </c>
      <c r="E912" s="55" t="s">
        <v>2201</v>
      </c>
      <c r="F912" s="54">
        <f>+VLOOKUP(C912,'Anexo_GL '!$B$9:$O$1882,4,0)</f>
        <v>73.818640000000016</v>
      </c>
      <c r="G912" s="54"/>
      <c r="H912" s="54">
        <f>+VLOOKUP(C912,'Anexo_GL '!$B$9:$O$1882,5,0)</f>
        <v>1287.1653624999999</v>
      </c>
      <c r="I912" s="54">
        <f>+VLOOKUP(C912,'Anexo_GL '!$B$9:$O$1882,6,0)</f>
        <v>201.07800999999998</v>
      </c>
      <c r="J912" s="54">
        <f>+VLOOKUP(C912,'Anexo_GL '!$B$9:$O$1882,7,0)</f>
        <v>0</v>
      </c>
      <c r="K912" s="54"/>
      <c r="L912" s="56">
        <f>+VLOOKUP(C912,'Anexo_GL '!$B$9:$O$1882,8,0)</f>
        <v>5.73497719489791</v>
      </c>
      <c r="M912" s="54"/>
      <c r="N912" s="56" t="str">
        <f>+VLOOKUP(C912,'Anexo_GL '!$B$9:$O$1882,9,0)</f>
        <v>Si Cumple</v>
      </c>
      <c r="O912" s="54"/>
      <c r="P912" s="54">
        <f>+VLOOKUP(C912,'Anexo_GL '!$B$9:$O$1882,11,0)</f>
        <v>821.08287000000007</v>
      </c>
      <c r="Q912" s="54">
        <f>+VLOOKUP(C912,'Anexo_GL '!$B$9:$O$1882,12,0)</f>
        <v>690.2141499999999</v>
      </c>
      <c r="R912" s="54">
        <f>+VLOOKUP(C912,'Anexo_GL '!$B$9:$O$1882,13,0)</f>
        <v>130.8687200000002</v>
      </c>
      <c r="S912" s="54" t="str">
        <f>+VLOOKUP(C912,'Anexo_GL '!$B$9:$O$1882,14,0)</f>
        <v>Si Cumple</v>
      </c>
    </row>
    <row r="913" spans="1:19" x14ac:dyDescent="0.25">
      <c r="A913" s="54" t="s">
        <v>5028</v>
      </c>
      <c r="B913" s="54">
        <v>886</v>
      </c>
      <c r="C913" s="55" t="s">
        <v>2202</v>
      </c>
      <c r="D913" s="55" t="s">
        <v>30</v>
      </c>
      <c r="E913" s="55" t="s">
        <v>2203</v>
      </c>
      <c r="F913" s="54">
        <f>+VLOOKUP(C913,'Anexo_GL '!$B$9:$O$1882,4,0)</f>
        <v>76.918499999999995</v>
      </c>
      <c r="G913" s="54"/>
      <c r="H913" s="54">
        <f>+VLOOKUP(C913,'Anexo_GL '!$B$9:$O$1882,5,0)</f>
        <v>1208.7571325000001</v>
      </c>
      <c r="I913" s="54">
        <f>+VLOOKUP(C913,'Anexo_GL '!$B$9:$O$1882,6,0)</f>
        <v>420.66951000000006</v>
      </c>
      <c r="J913" s="54">
        <f>+VLOOKUP(C913,'Anexo_GL '!$B$9:$O$1882,7,0)</f>
        <v>0</v>
      </c>
      <c r="K913" s="54"/>
      <c r="L913" s="56">
        <f>+VLOOKUP(C913,'Anexo_GL '!$B$9:$O$1882,8,0)</f>
        <v>6.3634371150235998</v>
      </c>
      <c r="M913" s="54"/>
      <c r="N913" s="56" t="str">
        <f>+VLOOKUP(C913,'Anexo_GL '!$B$9:$O$1882,9,0)</f>
        <v>Si Cumple</v>
      </c>
      <c r="O913" s="54"/>
      <c r="P913" s="54">
        <f>+VLOOKUP(C913,'Anexo_GL '!$B$9:$O$1882,11,0)</f>
        <v>741.30700999999999</v>
      </c>
      <c r="Q913" s="54">
        <f>+VLOOKUP(C913,'Anexo_GL '!$B$9:$O$1882,12,0)</f>
        <v>757.38292000000001</v>
      </c>
      <c r="R913" s="54">
        <f>+VLOOKUP(C913,'Anexo_GL '!$B$9:$O$1882,13,0)</f>
        <v>-16.075910000000032</v>
      </c>
      <c r="S913" s="54" t="str">
        <f>+VLOOKUP(C913,'Anexo_GL '!$B$9:$O$1882,14,0)</f>
        <v>No Cumple</v>
      </c>
    </row>
    <row r="914" spans="1:19" x14ac:dyDescent="0.25">
      <c r="A914" s="54" t="s">
        <v>5029</v>
      </c>
      <c r="B914" s="54">
        <v>887</v>
      </c>
      <c r="C914" s="55" t="s">
        <v>2204</v>
      </c>
      <c r="D914" s="55" t="s">
        <v>30</v>
      </c>
      <c r="E914" s="55" t="s">
        <v>1454</v>
      </c>
      <c r="F914" s="54">
        <f>+VLOOKUP(C914,'Anexo_GL '!$B$9:$O$1882,4,0)</f>
        <v>242.22958</v>
      </c>
      <c r="G914" s="54"/>
      <c r="H914" s="54">
        <f>+VLOOKUP(C914,'Anexo_GL '!$B$9:$O$1882,5,0)</f>
        <v>3451.71992</v>
      </c>
      <c r="I914" s="54">
        <f>+VLOOKUP(C914,'Anexo_GL '!$B$9:$O$1882,6,0)</f>
        <v>4777.1382899999999</v>
      </c>
      <c r="J914" s="54">
        <f>+VLOOKUP(C914,'Anexo_GL '!$B$9:$O$1882,7,0)</f>
        <v>0</v>
      </c>
      <c r="K914" s="54"/>
      <c r="L914" s="56">
        <f>+VLOOKUP(C914,'Anexo_GL '!$B$9:$O$1882,8,0)</f>
        <v>5.0706001228195543</v>
      </c>
      <c r="M914" s="54"/>
      <c r="N914" s="56" t="str">
        <f>+VLOOKUP(C914,'Anexo_GL '!$B$9:$O$1882,9,0)</f>
        <v>Si Cumple</v>
      </c>
      <c r="O914" s="54"/>
      <c r="P914" s="54">
        <f>+VLOOKUP(C914,'Anexo_GL '!$B$9:$O$1882,11,0)</f>
        <v>2213.6466399999995</v>
      </c>
      <c r="Q914" s="54">
        <f>+VLOOKUP(C914,'Anexo_GL '!$B$9:$O$1882,12,0)</f>
        <v>809.74907000000007</v>
      </c>
      <c r="R914" s="54">
        <f>+VLOOKUP(C914,'Anexo_GL '!$B$9:$O$1882,13,0)</f>
        <v>1403.8975699999996</v>
      </c>
      <c r="S914" s="54" t="str">
        <f>+VLOOKUP(C914,'Anexo_GL '!$B$9:$O$1882,14,0)</f>
        <v>Si Cumple</v>
      </c>
    </row>
    <row r="915" spans="1:19" x14ac:dyDescent="0.25">
      <c r="A915" s="54" t="s">
        <v>5030</v>
      </c>
      <c r="B915" s="54">
        <v>888</v>
      </c>
      <c r="C915" s="55" t="s">
        <v>2205</v>
      </c>
      <c r="D915" s="55" t="s">
        <v>30</v>
      </c>
      <c r="E915" s="55" t="s">
        <v>2206</v>
      </c>
      <c r="F915" s="54">
        <f>+VLOOKUP(C915,'Anexo_GL '!$B$9:$O$1882,4,0)</f>
        <v>5821.40679</v>
      </c>
      <c r="G915" s="54"/>
      <c r="H915" s="54">
        <f>+VLOOKUP(C915,'Anexo_GL '!$B$9:$O$1882,5,0)</f>
        <v>32279.381325000002</v>
      </c>
      <c r="I915" s="54">
        <f>+VLOOKUP(C915,'Anexo_GL '!$B$9:$O$1882,6,0)</f>
        <v>18330.875680000001</v>
      </c>
      <c r="J915" s="54">
        <f>+VLOOKUP(C915,'Anexo_GL '!$B$9:$O$1882,7,0)</f>
        <v>0</v>
      </c>
      <c r="K915" s="54"/>
      <c r="L915" s="56">
        <f>+VLOOKUP(C915,'Anexo_GL '!$B$9:$O$1882,8,0)</f>
        <v>18.034443508653585</v>
      </c>
      <c r="M915" s="54"/>
      <c r="N915" s="56" t="str">
        <f>+VLOOKUP(C915,'Anexo_GL '!$B$9:$O$1882,9,0)</f>
        <v>Si Cumple</v>
      </c>
      <c r="O915" s="54"/>
      <c r="P915" s="54">
        <f>+VLOOKUP(C915,'Anexo_GL '!$B$9:$O$1882,11,0)</f>
        <v>17510.477520000004</v>
      </c>
      <c r="Q915" s="54">
        <f>+VLOOKUP(C915,'Anexo_GL '!$B$9:$O$1882,12,0)</f>
        <v>12432.554169999999</v>
      </c>
      <c r="R915" s="54">
        <f>+VLOOKUP(C915,'Anexo_GL '!$B$9:$O$1882,13,0)</f>
        <v>5077.9233500000037</v>
      </c>
      <c r="S915" s="54" t="str">
        <f>+VLOOKUP(C915,'Anexo_GL '!$B$9:$O$1882,14,0)</f>
        <v>Si Cumple</v>
      </c>
    </row>
    <row r="916" spans="1:19" x14ac:dyDescent="0.25">
      <c r="A916" s="54" t="s">
        <v>5031</v>
      </c>
      <c r="B916" s="54">
        <v>889</v>
      </c>
      <c r="C916" s="55" t="s">
        <v>2207</v>
      </c>
      <c r="D916" s="55" t="s">
        <v>30</v>
      </c>
      <c r="E916" s="55" t="s">
        <v>2208</v>
      </c>
      <c r="F916" s="54">
        <f>+VLOOKUP(C916,'Anexo_GL '!$B$9:$O$1882,4,0)</f>
        <v>3187.3345799999997</v>
      </c>
      <c r="G916" s="54"/>
      <c r="H916" s="54">
        <f>+VLOOKUP(C916,'Anexo_GL '!$B$9:$O$1882,5,0)</f>
        <v>3571.656517500001</v>
      </c>
      <c r="I916" s="54">
        <f>+VLOOKUP(C916,'Anexo_GL '!$B$9:$O$1882,6,0)</f>
        <v>2351.8623600000001</v>
      </c>
      <c r="J916" s="54">
        <f>+VLOOKUP(C916,'Anexo_GL '!$B$9:$O$1882,7,0)</f>
        <v>0</v>
      </c>
      <c r="K916" s="54"/>
      <c r="L916" s="56">
        <f>+VLOOKUP(C916,'Anexo_GL '!$B$9:$O$1882,8,0)</f>
        <v>89.239672526824904</v>
      </c>
      <c r="M916" s="54"/>
      <c r="N916" s="56" t="str">
        <f>+VLOOKUP(C916,'Anexo_GL '!$B$9:$O$1882,9,0)</f>
        <v>Si Cumple</v>
      </c>
      <c r="O916" s="54"/>
      <c r="P916" s="54">
        <f>+VLOOKUP(C916,'Anexo_GL '!$B$9:$O$1882,11,0)</f>
        <v>2773.7268600000002</v>
      </c>
      <c r="Q916" s="54">
        <f>+VLOOKUP(C916,'Anexo_GL '!$B$9:$O$1882,12,0)</f>
        <v>1210.1535100000001</v>
      </c>
      <c r="R916" s="54">
        <f>+VLOOKUP(C916,'Anexo_GL '!$B$9:$O$1882,13,0)</f>
        <v>1563.5733500000003</v>
      </c>
      <c r="S916" s="54" t="str">
        <f>+VLOOKUP(C916,'Anexo_GL '!$B$9:$O$1882,14,0)</f>
        <v>Si Cumple</v>
      </c>
    </row>
    <row r="917" spans="1:19" x14ac:dyDescent="0.25">
      <c r="A917" s="54" t="s">
        <v>5032</v>
      </c>
      <c r="B917" s="54">
        <v>890</v>
      </c>
      <c r="C917" s="55" t="s">
        <v>2209</v>
      </c>
      <c r="D917" s="55" t="s">
        <v>30</v>
      </c>
      <c r="E917" s="55" t="s">
        <v>2210</v>
      </c>
      <c r="F917" s="54">
        <f>+VLOOKUP(C917,'Anexo_GL '!$B$9:$O$1882,4,0)</f>
        <v>531.85807999999997</v>
      </c>
      <c r="G917" s="54"/>
      <c r="H917" s="54">
        <f>+VLOOKUP(C917,'Anexo_GL '!$B$9:$O$1882,5,0)</f>
        <v>3560.25225</v>
      </c>
      <c r="I917" s="54">
        <f>+VLOOKUP(C917,'Anexo_GL '!$B$9:$O$1882,6,0)</f>
        <v>1622.5308799999998</v>
      </c>
      <c r="J917" s="54">
        <f>+VLOOKUP(C917,'Anexo_GL '!$B$9:$O$1882,7,0)</f>
        <v>0</v>
      </c>
      <c r="K917" s="54"/>
      <c r="L917" s="56">
        <f>+VLOOKUP(C917,'Anexo_GL '!$B$9:$O$1882,8,0)</f>
        <v>14.938775194931765</v>
      </c>
      <c r="M917" s="54"/>
      <c r="N917" s="56" t="str">
        <f>+VLOOKUP(C917,'Anexo_GL '!$B$9:$O$1882,9,0)</f>
        <v>Si Cumple</v>
      </c>
      <c r="O917" s="54"/>
      <c r="P917" s="54">
        <f>+VLOOKUP(C917,'Anexo_GL '!$B$9:$O$1882,11,0)</f>
        <v>2128.1737599999997</v>
      </c>
      <c r="Q917" s="54">
        <f>+VLOOKUP(C917,'Anexo_GL '!$B$9:$O$1882,12,0)</f>
        <v>1377.3483900000001</v>
      </c>
      <c r="R917" s="54">
        <f>+VLOOKUP(C917,'Anexo_GL '!$B$9:$O$1882,13,0)</f>
        <v>750.82536999999968</v>
      </c>
      <c r="S917" s="54" t="str">
        <f>+VLOOKUP(C917,'Anexo_GL '!$B$9:$O$1882,14,0)</f>
        <v>Si Cumple</v>
      </c>
    </row>
    <row r="918" spans="1:19" x14ac:dyDescent="0.25">
      <c r="A918" s="54" t="s">
        <v>5033</v>
      </c>
      <c r="B918" s="54">
        <v>891</v>
      </c>
      <c r="C918" s="55" t="s">
        <v>2211</v>
      </c>
      <c r="D918" s="55" t="s">
        <v>30</v>
      </c>
      <c r="E918" s="55" t="s">
        <v>2212</v>
      </c>
      <c r="F918" s="54">
        <f>+VLOOKUP(C918,'Anexo_GL '!$B$9:$O$1882,4,0)</f>
        <v>541.61722999999995</v>
      </c>
      <c r="G918" s="54"/>
      <c r="H918" s="54">
        <f>+VLOOKUP(C918,'Anexo_GL '!$B$9:$O$1882,5,0)</f>
        <v>4362.867545000001</v>
      </c>
      <c r="I918" s="54">
        <f>+VLOOKUP(C918,'Anexo_GL '!$B$9:$O$1882,6,0)</f>
        <v>2728.3669199999999</v>
      </c>
      <c r="J918" s="54">
        <f>+VLOOKUP(C918,'Anexo_GL '!$B$9:$O$1882,7,0)</f>
        <v>0</v>
      </c>
      <c r="K918" s="54"/>
      <c r="L918" s="56">
        <f>+VLOOKUP(C918,'Anexo_GL '!$B$9:$O$1882,8,0)</f>
        <v>12.414248757579458</v>
      </c>
      <c r="M918" s="54"/>
      <c r="N918" s="56" t="str">
        <f>+VLOOKUP(C918,'Anexo_GL '!$B$9:$O$1882,9,0)</f>
        <v>Si Cumple</v>
      </c>
      <c r="O918" s="54"/>
      <c r="P918" s="54">
        <f>+VLOOKUP(C918,'Anexo_GL '!$B$9:$O$1882,11,0)</f>
        <v>2712.1580199999999</v>
      </c>
      <c r="Q918" s="54">
        <f>+VLOOKUP(C918,'Anexo_GL '!$B$9:$O$1882,12,0)</f>
        <v>1468.64122</v>
      </c>
      <c r="R918" s="54">
        <f>+VLOOKUP(C918,'Anexo_GL '!$B$9:$O$1882,13,0)</f>
        <v>1243.5168000000001</v>
      </c>
      <c r="S918" s="54" t="str">
        <f>+VLOOKUP(C918,'Anexo_GL '!$B$9:$O$1882,14,0)</f>
        <v>Si Cumple</v>
      </c>
    </row>
    <row r="919" spans="1:19" x14ac:dyDescent="0.25">
      <c r="A919" s="54" t="s">
        <v>5034</v>
      </c>
      <c r="B919" s="54">
        <v>892</v>
      </c>
      <c r="C919" s="55" t="s">
        <v>2213</v>
      </c>
      <c r="D919" s="55" t="s">
        <v>30</v>
      </c>
      <c r="E919" s="55" t="s">
        <v>676</v>
      </c>
      <c r="F919" s="54">
        <f>+VLOOKUP(C919,'Anexo_GL '!$B$9:$O$1882,4,0)</f>
        <v>3344.2447099999995</v>
      </c>
      <c r="G919" s="54"/>
      <c r="H919" s="54">
        <f>+VLOOKUP(C919,'Anexo_GL '!$B$9:$O$1882,5,0)</f>
        <v>18634.763470000002</v>
      </c>
      <c r="I919" s="54">
        <f>+VLOOKUP(C919,'Anexo_GL '!$B$9:$O$1882,6,0)</f>
        <v>20751.381369999996</v>
      </c>
      <c r="J919" s="54">
        <f>+VLOOKUP(C919,'Anexo_GL '!$B$9:$O$1882,7,0)</f>
        <v>0</v>
      </c>
      <c r="K919" s="54"/>
      <c r="L919" s="56">
        <f>+VLOOKUP(C919,'Anexo_GL '!$B$9:$O$1882,8,0)</f>
        <v>16.115769116145351</v>
      </c>
      <c r="M919" s="54"/>
      <c r="N919" s="56" t="str">
        <f>+VLOOKUP(C919,'Anexo_GL '!$B$9:$O$1882,9,0)</f>
        <v>Si Cumple</v>
      </c>
      <c r="O919" s="54"/>
      <c r="P919" s="54">
        <f>+VLOOKUP(C919,'Anexo_GL '!$B$9:$O$1882,11,0)</f>
        <v>12591.725049999999</v>
      </c>
      <c r="Q919" s="54">
        <f>+VLOOKUP(C919,'Anexo_GL '!$B$9:$O$1882,12,0)</f>
        <v>7149.9456000000009</v>
      </c>
      <c r="R919" s="54">
        <f>+VLOOKUP(C919,'Anexo_GL '!$B$9:$O$1882,13,0)</f>
        <v>5441.7794499999982</v>
      </c>
      <c r="S919" s="54" t="str">
        <f>+VLOOKUP(C919,'Anexo_GL '!$B$9:$O$1882,14,0)</f>
        <v>Si Cumple</v>
      </c>
    </row>
    <row r="920" spans="1:19" x14ac:dyDescent="0.25">
      <c r="A920" s="54" t="s">
        <v>5035</v>
      </c>
      <c r="B920" s="54">
        <v>893</v>
      </c>
      <c r="C920" s="55" t="s">
        <v>2214</v>
      </c>
      <c r="D920" s="55" t="s">
        <v>30</v>
      </c>
      <c r="E920" s="55" t="s">
        <v>2215</v>
      </c>
      <c r="F920" s="54">
        <f>+VLOOKUP(C920,'Anexo_GL '!$B$9:$O$1882,4,0)</f>
        <v>751.06330000000003</v>
      </c>
      <c r="G920" s="54"/>
      <c r="H920" s="54">
        <f>+VLOOKUP(C920,'Anexo_GL '!$B$9:$O$1882,5,0)</f>
        <v>7332.7691350000005</v>
      </c>
      <c r="I920" s="54">
        <f>+VLOOKUP(C920,'Anexo_GL '!$B$9:$O$1882,6,0)</f>
        <v>6181.6343499999994</v>
      </c>
      <c r="J920" s="54">
        <f>+VLOOKUP(C920,'Anexo_GL '!$B$9:$O$1882,7,0)</f>
        <v>0</v>
      </c>
      <c r="K920" s="54"/>
      <c r="L920" s="56">
        <f>+VLOOKUP(C920,'Anexo_GL '!$B$9:$O$1882,8,0)</f>
        <v>10.2425602957429</v>
      </c>
      <c r="M920" s="54"/>
      <c r="N920" s="56" t="str">
        <f>+VLOOKUP(C920,'Anexo_GL '!$B$9:$O$1882,9,0)</f>
        <v>Si Cumple</v>
      </c>
      <c r="O920" s="54"/>
      <c r="P920" s="54">
        <f>+VLOOKUP(C920,'Anexo_GL '!$B$9:$O$1882,11,0)</f>
        <v>5414.5408400000006</v>
      </c>
      <c r="Q920" s="54">
        <f>+VLOOKUP(C920,'Anexo_GL '!$B$9:$O$1882,12,0)</f>
        <v>2715.8941</v>
      </c>
      <c r="R920" s="54">
        <f>+VLOOKUP(C920,'Anexo_GL '!$B$9:$O$1882,13,0)</f>
        <v>2698.6467400000006</v>
      </c>
      <c r="S920" s="54" t="str">
        <f>+VLOOKUP(C920,'Anexo_GL '!$B$9:$O$1882,14,0)</f>
        <v>Si Cumple</v>
      </c>
    </row>
    <row r="921" spans="1:19" x14ac:dyDescent="0.25">
      <c r="A921" s="54" t="s">
        <v>5036</v>
      </c>
      <c r="B921" s="54">
        <v>894</v>
      </c>
      <c r="C921" s="55" t="s">
        <v>2216</v>
      </c>
      <c r="D921" s="55" t="s">
        <v>30</v>
      </c>
      <c r="E921" s="55" t="s">
        <v>2067</v>
      </c>
      <c r="F921" s="54">
        <f>+VLOOKUP(C921,'Anexo_GL '!$B$9:$O$1882,4,0)</f>
        <v>401.40373</v>
      </c>
      <c r="G921" s="54"/>
      <c r="H921" s="54">
        <f>+VLOOKUP(C921,'Anexo_GL '!$B$9:$O$1882,5,0)</f>
        <v>4498.3607600000005</v>
      </c>
      <c r="I921" s="54">
        <f>+VLOOKUP(C921,'Anexo_GL '!$B$9:$O$1882,6,0)</f>
        <v>3330.5857400000004</v>
      </c>
      <c r="J921" s="54">
        <f>+VLOOKUP(C921,'Anexo_GL '!$B$9:$O$1882,7,0)</f>
        <v>0</v>
      </c>
      <c r="K921" s="54"/>
      <c r="L921" s="56">
        <f>+VLOOKUP(C921,'Anexo_GL '!$B$9:$O$1882,8,0)</f>
        <v>8.9233334411355649</v>
      </c>
      <c r="M921" s="54"/>
      <c r="N921" s="56" t="str">
        <f>+VLOOKUP(C921,'Anexo_GL '!$B$9:$O$1882,9,0)</f>
        <v>Si Cumple</v>
      </c>
      <c r="O921" s="54"/>
      <c r="P921" s="54">
        <f>+VLOOKUP(C921,'Anexo_GL '!$B$9:$O$1882,11,0)</f>
        <v>2319.7242500000002</v>
      </c>
      <c r="Q921" s="54">
        <f>+VLOOKUP(C921,'Anexo_GL '!$B$9:$O$1882,12,0)</f>
        <v>1574.62699</v>
      </c>
      <c r="R921" s="54">
        <f>+VLOOKUP(C921,'Anexo_GL '!$B$9:$O$1882,13,0)</f>
        <v>745.09726000000001</v>
      </c>
      <c r="S921" s="54" t="str">
        <f>+VLOOKUP(C921,'Anexo_GL '!$B$9:$O$1882,14,0)</f>
        <v>Si Cumple</v>
      </c>
    </row>
    <row r="922" spans="1:19" x14ac:dyDescent="0.25">
      <c r="A922" s="54" t="s">
        <v>5037</v>
      </c>
      <c r="B922" s="54">
        <v>895</v>
      </c>
      <c r="C922" s="55" t="s">
        <v>2217</v>
      </c>
      <c r="D922" s="55" t="s">
        <v>30</v>
      </c>
      <c r="E922" s="55" t="s">
        <v>2218</v>
      </c>
      <c r="F922" s="54">
        <f>+VLOOKUP(C922,'Anexo_GL '!$B$9:$O$1882,4,0)</f>
        <v>250.30396999999999</v>
      </c>
      <c r="G922" s="54"/>
      <c r="H922" s="54">
        <f>+VLOOKUP(C922,'Anexo_GL '!$B$9:$O$1882,5,0)</f>
        <v>3648.6386549999993</v>
      </c>
      <c r="I922" s="54">
        <f>+VLOOKUP(C922,'Anexo_GL '!$B$9:$O$1882,6,0)</f>
        <v>1476.1779300000001</v>
      </c>
      <c r="J922" s="54">
        <f>+VLOOKUP(C922,'Anexo_GL '!$B$9:$O$1882,7,0)</f>
        <v>0</v>
      </c>
      <c r="K922" s="54"/>
      <c r="L922" s="56">
        <f>+VLOOKUP(C922,'Anexo_GL '!$B$9:$O$1882,8,0)</f>
        <v>6.8602016715738605</v>
      </c>
      <c r="M922" s="54"/>
      <c r="N922" s="56" t="str">
        <f>+VLOOKUP(C922,'Anexo_GL '!$B$9:$O$1882,9,0)</f>
        <v>Si Cumple</v>
      </c>
      <c r="O922" s="54"/>
      <c r="P922" s="54">
        <f>+VLOOKUP(C922,'Anexo_GL '!$B$9:$O$1882,11,0)</f>
        <v>1786.5392399999998</v>
      </c>
      <c r="Q922" s="54">
        <f>+VLOOKUP(C922,'Anexo_GL '!$B$9:$O$1882,12,0)</f>
        <v>1442.88057</v>
      </c>
      <c r="R922" s="54">
        <f>+VLOOKUP(C922,'Anexo_GL '!$B$9:$O$1882,13,0)</f>
        <v>343.65866999999969</v>
      </c>
      <c r="S922" s="54" t="str">
        <f>+VLOOKUP(C922,'Anexo_GL '!$B$9:$O$1882,14,0)</f>
        <v>Si Cumple</v>
      </c>
    </row>
    <row r="923" spans="1:19" x14ac:dyDescent="0.25">
      <c r="A923" s="54" t="s">
        <v>5038</v>
      </c>
      <c r="B923" s="54">
        <v>896</v>
      </c>
      <c r="C923" s="55" t="s">
        <v>2219</v>
      </c>
      <c r="D923" s="55" t="s">
        <v>30</v>
      </c>
      <c r="E923" s="55" t="s">
        <v>2220</v>
      </c>
      <c r="F923" s="54">
        <f>+VLOOKUP(C923,'Anexo_GL '!$B$9:$O$1882,4,0)</f>
        <v>236.49183000000002</v>
      </c>
      <c r="G923" s="54"/>
      <c r="H923" s="54">
        <f>+VLOOKUP(C923,'Anexo_GL '!$B$9:$O$1882,5,0)</f>
        <v>1758.2991474999999</v>
      </c>
      <c r="I923" s="54">
        <f>+VLOOKUP(C923,'Anexo_GL '!$B$9:$O$1882,6,0)</f>
        <v>1020.2278699999999</v>
      </c>
      <c r="J923" s="54">
        <f>+VLOOKUP(C923,'Anexo_GL '!$B$9:$O$1882,7,0)</f>
        <v>0</v>
      </c>
      <c r="K923" s="54"/>
      <c r="L923" s="56">
        <f>+VLOOKUP(C923,'Anexo_GL '!$B$9:$O$1882,8,0)</f>
        <v>13.450033820254697</v>
      </c>
      <c r="M923" s="54"/>
      <c r="N923" s="56" t="str">
        <f>+VLOOKUP(C923,'Anexo_GL '!$B$9:$O$1882,9,0)</f>
        <v>Si Cumple</v>
      </c>
      <c r="O923" s="54"/>
      <c r="P923" s="54">
        <f>+VLOOKUP(C923,'Anexo_GL '!$B$9:$O$1882,11,0)</f>
        <v>1037.42974</v>
      </c>
      <c r="Q923" s="54">
        <f>+VLOOKUP(C923,'Anexo_GL '!$B$9:$O$1882,12,0)</f>
        <v>589.90859999999998</v>
      </c>
      <c r="R923" s="54">
        <f>+VLOOKUP(C923,'Anexo_GL '!$B$9:$O$1882,13,0)</f>
        <v>447.52114</v>
      </c>
      <c r="S923" s="54" t="str">
        <f>+VLOOKUP(C923,'Anexo_GL '!$B$9:$O$1882,14,0)</f>
        <v>Si Cumple</v>
      </c>
    </row>
    <row r="924" spans="1:19" x14ac:dyDescent="0.25">
      <c r="A924" s="54" t="s">
        <v>5039</v>
      </c>
      <c r="B924" s="54">
        <v>897</v>
      </c>
      <c r="C924" s="55" t="s">
        <v>2221</v>
      </c>
      <c r="D924" s="55" t="s">
        <v>30</v>
      </c>
      <c r="E924" s="55" t="s">
        <v>2222</v>
      </c>
      <c r="F924" s="54">
        <f>+VLOOKUP(C924,'Anexo_GL '!$B$9:$O$1882,4,0)</f>
        <v>109.06241</v>
      </c>
      <c r="G924" s="54"/>
      <c r="H924" s="54">
        <f>+VLOOKUP(C924,'Anexo_GL '!$B$9:$O$1882,5,0)</f>
        <v>5062.3662324999987</v>
      </c>
      <c r="I924" s="54">
        <f>+VLOOKUP(C924,'Anexo_GL '!$B$9:$O$1882,6,0)</f>
        <v>2758.7534900000001</v>
      </c>
      <c r="J924" s="54">
        <f>+VLOOKUP(C924,'Anexo_GL '!$B$9:$O$1882,7,0)</f>
        <v>0</v>
      </c>
      <c r="K924" s="54"/>
      <c r="L924" s="56">
        <f>+VLOOKUP(C924,'Anexo_GL '!$B$9:$O$1882,8,0)</f>
        <v>2.1543761354093225</v>
      </c>
      <c r="M924" s="54"/>
      <c r="N924" s="56" t="str">
        <f>+VLOOKUP(C924,'Anexo_GL '!$B$9:$O$1882,9,0)</f>
        <v>Si Cumple</v>
      </c>
      <c r="O924" s="54"/>
      <c r="P924" s="54">
        <f>+VLOOKUP(C924,'Anexo_GL '!$B$9:$O$1882,11,0)</f>
        <v>3014.8915000000002</v>
      </c>
      <c r="Q924" s="54">
        <f>+VLOOKUP(C924,'Anexo_GL '!$B$9:$O$1882,12,0)</f>
        <v>1684.0499399999999</v>
      </c>
      <c r="R924" s="54">
        <f>+VLOOKUP(C924,'Anexo_GL '!$B$9:$O$1882,13,0)</f>
        <v>1330.8415600000001</v>
      </c>
      <c r="S924" s="54" t="str">
        <f>+VLOOKUP(C924,'Anexo_GL '!$B$9:$O$1882,14,0)</f>
        <v>Si Cumple</v>
      </c>
    </row>
    <row r="925" spans="1:19" x14ac:dyDescent="0.25">
      <c r="A925" s="54" t="s">
        <v>5040</v>
      </c>
      <c r="B925" s="54">
        <v>898</v>
      </c>
      <c r="C925" s="55" t="s">
        <v>2223</v>
      </c>
      <c r="D925" s="55" t="s">
        <v>30</v>
      </c>
      <c r="E925" s="55" t="s">
        <v>2224</v>
      </c>
      <c r="F925" s="54">
        <f>+VLOOKUP(C925,'Anexo_GL '!$B$9:$O$1882,4,0)</f>
        <v>578.18111999999996</v>
      </c>
      <c r="G925" s="54"/>
      <c r="H925" s="54">
        <f>+VLOOKUP(C925,'Anexo_GL '!$B$9:$O$1882,5,0)</f>
        <v>1310.6145074999999</v>
      </c>
      <c r="I925" s="54">
        <f>+VLOOKUP(C925,'Anexo_GL '!$B$9:$O$1882,6,0)</f>
        <v>470.48452000000009</v>
      </c>
      <c r="J925" s="54">
        <f>+VLOOKUP(C925,'Anexo_GL '!$B$9:$O$1882,7,0)</f>
        <v>0</v>
      </c>
      <c r="K925" s="54"/>
      <c r="L925" s="56">
        <f>+VLOOKUP(C925,'Anexo_GL '!$B$9:$O$1882,8,0)</f>
        <v>44.115269340553979</v>
      </c>
      <c r="M925" s="54"/>
      <c r="N925" s="56" t="str">
        <f>+VLOOKUP(C925,'Anexo_GL '!$B$9:$O$1882,9,0)</f>
        <v>Si Cumple</v>
      </c>
      <c r="O925" s="54"/>
      <c r="P925" s="54">
        <f>+VLOOKUP(C925,'Anexo_GL '!$B$9:$O$1882,11,0)</f>
        <v>822.57412999999997</v>
      </c>
      <c r="Q925" s="54">
        <f>+VLOOKUP(C925,'Anexo_GL '!$B$9:$O$1882,12,0)</f>
        <v>616.13671999999997</v>
      </c>
      <c r="R925" s="54">
        <f>+VLOOKUP(C925,'Anexo_GL '!$B$9:$O$1882,13,0)</f>
        <v>206.43741000000003</v>
      </c>
      <c r="S925" s="54" t="str">
        <f>+VLOOKUP(C925,'Anexo_GL '!$B$9:$O$1882,14,0)</f>
        <v>Si Cumple</v>
      </c>
    </row>
    <row r="926" spans="1:19" x14ac:dyDescent="0.25">
      <c r="A926" s="54" t="s">
        <v>5041</v>
      </c>
      <c r="B926" s="54">
        <v>899</v>
      </c>
      <c r="C926" s="55" t="s">
        <v>2225</v>
      </c>
      <c r="D926" s="55" t="s">
        <v>30</v>
      </c>
      <c r="E926" s="55" t="s">
        <v>2226</v>
      </c>
      <c r="F926" s="54">
        <f>+VLOOKUP(C926,'Anexo_GL '!$B$9:$O$1882,4,0)</f>
        <v>1187.9841200000001</v>
      </c>
      <c r="G926" s="54"/>
      <c r="H926" s="54">
        <f>+VLOOKUP(C926,'Anexo_GL '!$B$9:$O$1882,5,0)</f>
        <v>5063.5710599999993</v>
      </c>
      <c r="I926" s="54">
        <f>+VLOOKUP(C926,'Anexo_GL '!$B$9:$O$1882,6,0)</f>
        <v>3994.6748299999999</v>
      </c>
      <c r="J926" s="54">
        <f>+VLOOKUP(C926,'Anexo_GL '!$B$9:$O$1882,7,0)</f>
        <v>0</v>
      </c>
      <c r="K926" s="54"/>
      <c r="L926" s="56">
        <f>+VLOOKUP(C926,'Anexo_GL '!$B$9:$O$1882,8,0)</f>
        <v>23.461389322341223</v>
      </c>
      <c r="M926" s="54"/>
      <c r="N926" s="56" t="str">
        <f>+VLOOKUP(C926,'Anexo_GL '!$B$9:$O$1882,9,0)</f>
        <v>Si Cumple</v>
      </c>
      <c r="O926" s="54"/>
      <c r="P926" s="54">
        <f>+VLOOKUP(C926,'Anexo_GL '!$B$9:$O$1882,11,0)</f>
        <v>3019.0399799999996</v>
      </c>
      <c r="Q926" s="54">
        <f>+VLOOKUP(C926,'Anexo_GL '!$B$9:$O$1882,12,0)</f>
        <v>1911.3311699999999</v>
      </c>
      <c r="R926" s="54">
        <f>+VLOOKUP(C926,'Anexo_GL '!$B$9:$O$1882,13,0)</f>
        <v>1107.7088099999996</v>
      </c>
      <c r="S926" s="54" t="str">
        <f>+VLOOKUP(C926,'Anexo_GL '!$B$9:$O$1882,14,0)</f>
        <v>Si Cumple</v>
      </c>
    </row>
    <row r="927" spans="1:19" x14ac:dyDescent="0.25">
      <c r="A927" s="54" t="s">
        <v>5042</v>
      </c>
      <c r="B927" s="54">
        <v>900</v>
      </c>
      <c r="C927" s="55" t="s">
        <v>2227</v>
      </c>
      <c r="D927" s="55" t="s">
        <v>30</v>
      </c>
      <c r="E927" s="55" t="s">
        <v>2228</v>
      </c>
      <c r="F927" s="54">
        <f>+VLOOKUP(C927,'Anexo_GL '!$B$9:$O$1882,4,0)</f>
        <v>420.51099000000005</v>
      </c>
      <c r="G927" s="54"/>
      <c r="H927" s="54">
        <f>+VLOOKUP(C927,'Anexo_GL '!$B$9:$O$1882,5,0)</f>
        <v>2795.3947174999998</v>
      </c>
      <c r="I927" s="54">
        <f>+VLOOKUP(C927,'Anexo_GL '!$B$9:$O$1882,6,0)</f>
        <v>1715.7278900000001</v>
      </c>
      <c r="J927" s="54">
        <f>+VLOOKUP(C927,'Anexo_GL '!$B$9:$O$1882,7,0)</f>
        <v>0</v>
      </c>
      <c r="K927" s="54"/>
      <c r="L927" s="56">
        <f>+VLOOKUP(C927,'Anexo_GL '!$B$9:$O$1882,8,0)</f>
        <v>15.04299150912308</v>
      </c>
      <c r="M927" s="54"/>
      <c r="N927" s="56" t="str">
        <f>+VLOOKUP(C927,'Anexo_GL '!$B$9:$O$1882,9,0)</f>
        <v>Si Cumple</v>
      </c>
      <c r="O927" s="54"/>
      <c r="P927" s="54">
        <f>+VLOOKUP(C927,'Anexo_GL '!$B$9:$O$1882,11,0)</f>
        <v>1860.0625699999998</v>
      </c>
      <c r="Q927" s="54">
        <f>+VLOOKUP(C927,'Anexo_GL '!$B$9:$O$1882,12,0)</f>
        <v>992.60067000000004</v>
      </c>
      <c r="R927" s="54">
        <f>+VLOOKUP(C927,'Anexo_GL '!$B$9:$O$1882,13,0)</f>
        <v>867.46189999999979</v>
      </c>
      <c r="S927" s="54" t="str">
        <f>+VLOOKUP(C927,'Anexo_GL '!$B$9:$O$1882,14,0)</f>
        <v>Si Cumple</v>
      </c>
    </row>
    <row r="928" spans="1:19" x14ac:dyDescent="0.25">
      <c r="A928" s="54" t="s">
        <v>5043</v>
      </c>
      <c r="B928" s="54">
        <v>901</v>
      </c>
      <c r="C928" s="55" t="s">
        <v>2229</v>
      </c>
      <c r="D928" s="55" t="s">
        <v>30</v>
      </c>
      <c r="E928" s="55" t="s">
        <v>2230</v>
      </c>
      <c r="F928" s="54">
        <f>+VLOOKUP(C928,'Anexo_GL '!$B$9:$O$1882,4,0)</f>
        <v>1899.9399299999998</v>
      </c>
      <c r="G928" s="54"/>
      <c r="H928" s="54">
        <f>+VLOOKUP(C928,'Anexo_GL '!$B$9:$O$1882,5,0)</f>
        <v>2567.0377649999996</v>
      </c>
      <c r="I928" s="54">
        <f>+VLOOKUP(C928,'Anexo_GL '!$B$9:$O$1882,6,0)</f>
        <v>1220.08869</v>
      </c>
      <c r="J928" s="54">
        <f>+VLOOKUP(C928,'Anexo_GL '!$B$9:$O$1882,7,0)</f>
        <v>0</v>
      </c>
      <c r="K928" s="54"/>
      <c r="L928" s="56">
        <f>+VLOOKUP(C928,'Anexo_GL '!$B$9:$O$1882,8,0)</f>
        <v>74.012932567822972</v>
      </c>
      <c r="M928" s="54"/>
      <c r="N928" s="56" t="str">
        <f>+VLOOKUP(C928,'Anexo_GL '!$B$9:$O$1882,9,0)</f>
        <v>Si Cumple</v>
      </c>
      <c r="O928" s="54"/>
      <c r="P928" s="54">
        <f>+VLOOKUP(C928,'Anexo_GL '!$B$9:$O$1882,11,0)</f>
        <v>1969.5326400000001</v>
      </c>
      <c r="Q928" s="54">
        <f>+VLOOKUP(C928,'Anexo_GL '!$B$9:$O$1882,12,0)</f>
        <v>1119.6324</v>
      </c>
      <c r="R928" s="54">
        <f>+VLOOKUP(C928,'Anexo_GL '!$B$9:$O$1882,13,0)</f>
        <v>849.90024000000017</v>
      </c>
      <c r="S928" s="54" t="str">
        <f>+VLOOKUP(C928,'Anexo_GL '!$B$9:$O$1882,14,0)</f>
        <v>Si Cumple</v>
      </c>
    </row>
    <row r="929" spans="1:19" x14ac:dyDescent="0.25">
      <c r="A929" s="54" t="s">
        <v>5044</v>
      </c>
      <c r="B929" s="54">
        <v>902</v>
      </c>
      <c r="C929" s="55" t="s">
        <v>2231</v>
      </c>
      <c r="D929" s="55" t="s">
        <v>30</v>
      </c>
      <c r="E929" s="55" t="s">
        <v>2232</v>
      </c>
      <c r="F929" s="54">
        <f>+VLOOKUP(C929,'Anexo_GL '!$B$9:$O$1882,4,0)</f>
        <v>450.76931999999994</v>
      </c>
      <c r="G929" s="54"/>
      <c r="H929" s="54">
        <f>+VLOOKUP(C929,'Anexo_GL '!$B$9:$O$1882,5,0)</f>
        <v>6570.0748025000003</v>
      </c>
      <c r="I929" s="54">
        <f>+VLOOKUP(C929,'Anexo_GL '!$B$9:$O$1882,6,0)</f>
        <v>5829.0000099999997</v>
      </c>
      <c r="J929" s="54">
        <f>+VLOOKUP(C929,'Anexo_GL '!$B$9:$O$1882,7,0)</f>
        <v>0</v>
      </c>
      <c r="K929" s="54"/>
      <c r="L929" s="56">
        <f>+VLOOKUP(C929,'Anexo_GL '!$B$9:$O$1882,8,0)</f>
        <v>6.8609465424727931</v>
      </c>
      <c r="M929" s="54"/>
      <c r="N929" s="56" t="str">
        <f>+VLOOKUP(C929,'Anexo_GL '!$B$9:$O$1882,9,0)</f>
        <v>Si Cumple</v>
      </c>
      <c r="O929" s="54"/>
      <c r="P929" s="54">
        <f>+VLOOKUP(C929,'Anexo_GL '!$B$9:$O$1882,11,0)</f>
        <v>4861.0073800000009</v>
      </c>
      <c r="Q929" s="54">
        <f>+VLOOKUP(C929,'Anexo_GL '!$B$9:$O$1882,12,0)</f>
        <v>2448.6556399999999</v>
      </c>
      <c r="R929" s="54">
        <f>+VLOOKUP(C929,'Anexo_GL '!$B$9:$O$1882,13,0)</f>
        <v>2412.3517400000005</v>
      </c>
      <c r="S929" s="54" t="str">
        <f>+VLOOKUP(C929,'Anexo_GL '!$B$9:$O$1882,14,0)</f>
        <v>Si Cumple</v>
      </c>
    </row>
    <row r="930" spans="1:19" x14ac:dyDescent="0.25">
      <c r="A930" s="54" t="s">
        <v>5045</v>
      </c>
      <c r="B930" s="54">
        <v>903</v>
      </c>
      <c r="C930" s="55" t="s">
        <v>2233</v>
      </c>
      <c r="D930" s="55" t="s">
        <v>30</v>
      </c>
      <c r="E930" s="55" t="s">
        <v>2234</v>
      </c>
      <c r="F930" s="54">
        <f>+VLOOKUP(C930,'Anexo_GL '!$B$9:$O$1882,4,0)</f>
        <v>737.55169999999998</v>
      </c>
      <c r="G930" s="54"/>
      <c r="H930" s="54">
        <f>+VLOOKUP(C930,'Anexo_GL '!$B$9:$O$1882,5,0)</f>
        <v>4457.6417125000007</v>
      </c>
      <c r="I930" s="54">
        <f>+VLOOKUP(C930,'Anexo_GL '!$B$9:$O$1882,6,0)</f>
        <v>1872.3890700000002</v>
      </c>
      <c r="J930" s="54">
        <f>+VLOOKUP(C930,'Anexo_GL '!$B$9:$O$1882,7,0)</f>
        <v>0</v>
      </c>
      <c r="K930" s="54"/>
      <c r="L930" s="56">
        <f>+VLOOKUP(C930,'Anexo_GL '!$B$9:$O$1882,8,0)</f>
        <v>16.545782446619185</v>
      </c>
      <c r="M930" s="54"/>
      <c r="N930" s="56" t="str">
        <f>+VLOOKUP(C930,'Anexo_GL '!$B$9:$O$1882,9,0)</f>
        <v>Si Cumple</v>
      </c>
      <c r="O930" s="54"/>
      <c r="P930" s="54">
        <f>+VLOOKUP(C930,'Anexo_GL '!$B$9:$O$1882,11,0)</f>
        <v>2473.4401200000002</v>
      </c>
      <c r="Q930" s="54">
        <f>+VLOOKUP(C930,'Anexo_GL '!$B$9:$O$1882,12,0)</f>
        <v>1799.8889000000001</v>
      </c>
      <c r="R930" s="54">
        <f>+VLOOKUP(C930,'Anexo_GL '!$B$9:$O$1882,13,0)</f>
        <v>673.55121999999994</v>
      </c>
      <c r="S930" s="54" t="str">
        <f>+VLOOKUP(C930,'Anexo_GL '!$B$9:$O$1882,14,0)</f>
        <v>Si Cumple</v>
      </c>
    </row>
    <row r="931" spans="1:19" x14ac:dyDescent="0.25">
      <c r="A931" s="54" t="s">
        <v>6007</v>
      </c>
      <c r="B931" s="54">
        <v>904</v>
      </c>
      <c r="C931" s="57" t="s">
        <v>4083</v>
      </c>
      <c r="D931" s="57" t="s">
        <v>30</v>
      </c>
      <c r="E931" s="57" t="s">
        <v>4084</v>
      </c>
      <c r="F931" s="54">
        <f>+VLOOKUP(C931,'Anexo_GL '!$B$9:$O$1882,4,0)</f>
        <v>176.71532000000002</v>
      </c>
      <c r="G931" s="54"/>
      <c r="H931" s="54">
        <f>+VLOOKUP(C931,'Anexo_GL '!$B$9:$O$1882,5,0)</f>
        <v>9018.0013274999983</v>
      </c>
      <c r="I931" s="54">
        <f>+VLOOKUP(C931,'Anexo_GL '!$B$9:$O$1882,6,0)</f>
        <v>8327.7565900000027</v>
      </c>
      <c r="J931" s="54">
        <f>+VLOOKUP(C931,'Anexo_GL '!$B$9:$O$1882,7,0)</f>
        <v>0</v>
      </c>
      <c r="K931" s="54"/>
      <c r="L931" s="56">
        <f>+VLOOKUP(C931,'Anexo_GL '!$B$9:$O$1882,8,0)</f>
        <v>1.959584098320261</v>
      </c>
      <c r="M931" s="54"/>
      <c r="N931" s="56" t="str">
        <f>+VLOOKUP(C931,'Anexo_GL '!$B$9:$O$1882,9,0)</f>
        <v>Si Cumple</v>
      </c>
      <c r="O931" s="54"/>
      <c r="P931" s="54">
        <f>+VLOOKUP(C931,'Anexo_GL '!$B$9:$O$1882,11,0)</f>
        <v>5099.9045999999998</v>
      </c>
      <c r="Q931" s="54">
        <f>+VLOOKUP(C931,'Anexo_GL '!$B$9:$O$1882,12,0)</f>
        <v>1584.9282799999999</v>
      </c>
      <c r="R931" s="54">
        <f>+VLOOKUP(C931,'Anexo_GL '!$B$9:$O$1882,13,0)</f>
        <v>3514.9763199999998</v>
      </c>
      <c r="S931" s="54" t="str">
        <f>+VLOOKUP(C931,'Anexo_GL '!$B$9:$O$1882,14,0)</f>
        <v>Si Cumple</v>
      </c>
    </row>
    <row r="932" spans="1:19" x14ac:dyDescent="0.25">
      <c r="A932" s="54" t="s">
        <v>6008</v>
      </c>
      <c r="B932" s="54">
        <v>905</v>
      </c>
      <c r="C932" s="57" t="s">
        <v>4085</v>
      </c>
      <c r="D932" s="57" t="s">
        <v>30</v>
      </c>
      <c r="E932" s="57" t="s">
        <v>4086</v>
      </c>
      <c r="F932" s="54">
        <f>+VLOOKUP(C932,'Anexo_GL '!$B$9:$O$1882,4,0)</f>
        <v>1491.5524100000002</v>
      </c>
      <c r="G932" s="54"/>
      <c r="H932" s="54">
        <f>+VLOOKUP(C932,'Anexo_GL '!$B$9:$O$1882,5,0)</f>
        <v>4262.5353700000005</v>
      </c>
      <c r="I932" s="54">
        <f>+VLOOKUP(C932,'Anexo_GL '!$B$9:$O$1882,6,0)</f>
        <v>2645.9409799999999</v>
      </c>
      <c r="J932" s="54">
        <f>+VLOOKUP(C932,'Anexo_GL '!$B$9:$O$1882,7,0)</f>
        <v>0</v>
      </c>
      <c r="K932" s="54"/>
      <c r="L932" s="56">
        <f>+VLOOKUP(C932,'Anexo_GL '!$B$9:$O$1882,8,0)</f>
        <v>34.992141543214927</v>
      </c>
      <c r="M932" s="54"/>
      <c r="N932" s="56" t="str">
        <f>+VLOOKUP(C932,'Anexo_GL '!$B$9:$O$1882,9,0)</f>
        <v>Si Cumple</v>
      </c>
      <c r="O932" s="54"/>
      <c r="P932" s="54">
        <f>+VLOOKUP(C932,'Anexo_GL '!$B$9:$O$1882,11,0)</f>
        <v>3451.0582100000001</v>
      </c>
      <c r="Q932" s="54">
        <f>+VLOOKUP(C932,'Anexo_GL '!$B$9:$O$1882,12,0)</f>
        <v>1705.7221400000001</v>
      </c>
      <c r="R932" s="54">
        <f>+VLOOKUP(C932,'Anexo_GL '!$B$9:$O$1882,13,0)</f>
        <v>1745.3360699999998</v>
      </c>
      <c r="S932" s="54" t="str">
        <f>+VLOOKUP(C932,'Anexo_GL '!$B$9:$O$1882,14,0)</f>
        <v>Si Cumple</v>
      </c>
    </row>
    <row r="933" spans="1:19" x14ac:dyDescent="0.25">
      <c r="A933" s="54" t="s">
        <v>6022</v>
      </c>
      <c r="B933" s="54">
        <v>906</v>
      </c>
      <c r="C933" s="57" t="s">
        <v>4113</v>
      </c>
      <c r="D933" s="57" t="s">
        <v>30</v>
      </c>
      <c r="E933" s="57" t="s">
        <v>4114</v>
      </c>
      <c r="F933" s="54">
        <f>+VLOOKUP(C933,'Anexo_GL '!$B$9:$O$1882,4,0)</f>
        <v>124.83964</v>
      </c>
      <c r="G933" s="54"/>
      <c r="H933" s="54">
        <f>+VLOOKUP(C933,'Anexo_GL '!$B$9:$O$1882,5,0)</f>
        <v>2948.0644149999998</v>
      </c>
      <c r="I933" s="54">
        <f>+VLOOKUP(C933,'Anexo_GL '!$B$9:$O$1882,6,0)</f>
        <v>1254.58303</v>
      </c>
      <c r="J933" s="54">
        <f>+VLOOKUP(C933,'Anexo_GL '!$B$9:$O$1882,7,0)</f>
        <v>0</v>
      </c>
      <c r="K933" s="54"/>
      <c r="L933" s="56">
        <f>+VLOOKUP(C933,'Anexo_GL '!$B$9:$O$1882,8,0)</f>
        <v>4.2346306737670112</v>
      </c>
      <c r="M933" s="54"/>
      <c r="N933" s="56" t="str">
        <f>+VLOOKUP(C933,'Anexo_GL '!$B$9:$O$1882,9,0)</f>
        <v>Si Cumple</v>
      </c>
      <c r="O933" s="54"/>
      <c r="P933" s="54">
        <f>+VLOOKUP(C933,'Anexo_GL '!$B$9:$O$1882,11,0)</f>
        <v>1939.4648099999999</v>
      </c>
      <c r="Q933" s="54">
        <f>+VLOOKUP(C933,'Anexo_GL '!$B$9:$O$1882,12,0)</f>
        <v>1366.9549100000002</v>
      </c>
      <c r="R933" s="54">
        <f>+VLOOKUP(C933,'Anexo_GL '!$B$9:$O$1882,13,0)</f>
        <v>572.5098999999999</v>
      </c>
      <c r="S933" s="54" t="str">
        <f>+VLOOKUP(C933,'Anexo_GL '!$B$9:$O$1882,14,0)</f>
        <v>Si Cumple</v>
      </c>
    </row>
    <row r="934" spans="1:19" x14ac:dyDescent="0.25">
      <c r="A934" s="54" t="s">
        <v>6023</v>
      </c>
      <c r="B934" s="54">
        <v>907</v>
      </c>
      <c r="C934" s="58" t="s">
        <v>4115</v>
      </c>
      <c r="D934" s="57" t="s">
        <v>30</v>
      </c>
      <c r="E934" s="57" t="s">
        <v>4116</v>
      </c>
      <c r="F934" s="54">
        <f>+VLOOKUP(C934,'Anexo_GL '!$B$9:$O$1882,4,0)</f>
        <v>373.85255999999998</v>
      </c>
      <c r="G934" s="54"/>
      <c r="H934" s="54">
        <f>+VLOOKUP(C934,'Anexo_GL '!$B$9:$O$1882,5,0)</f>
        <v>2468.7171224999997</v>
      </c>
      <c r="I934" s="54">
        <f>+VLOOKUP(C934,'Anexo_GL '!$B$9:$O$1882,6,0)</f>
        <v>1441.1125099999999</v>
      </c>
      <c r="J934" s="54">
        <f>+VLOOKUP(C934,'Anexo_GL '!$B$9:$O$1882,7,0)</f>
        <v>0</v>
      </c>
      <c r="K934" s="54"/>
      <c r="L934" s="56">
        <f>+VLOOKUP(C934,'Anexo_GL '!$B$9:$O$1882,8,0)</f>
        <v>15.143596509810331</v>
      </c>
      <c r="M934" s="54"/>
      <c r="N934" s="56" t="str">
        <f>+VLOOKUP(C934,'Anexo_GL '!$B$9:$O$1882,9,0)</f>
        <v>Si Cumple</v>
      </c>
      <c r="O934" s="54"/>
      <c r="P934" s="54">
        <f>+VLOOKUP(C934,'Anexo_GL '!$B$9:$O$1882,11,0)</f>
        <v>1403.8021100000001</v>
      </c>
      <c r="Q934" s="54">
        <f>+VLOOKUP(C934,'Anexo_GL '!$B$9:$O$1882,12,0)</f>
        <v>1073.4659999999999</v>
      </c>
      <c r="R934" s="54">
        <f>+VLOOKUP(C934,'Anexo_GL '!$B$9:$O$1882,13,0)</f>
        <v>330.33611000000008</v>
      </c>
      <c r="S934" s="54" t="str">
        <f>+VLOOKUP(C934,'Anexo_GL '!$B$9:$O$1882,14,0)</f>
        <v>Si Cumple</v>
      </c>
    </row>
    <row r="935" spans="1:19" x14ac:dyDescent="0.25">
      <c r="A935" s="54" t="s">
        <v>6027</v>
      </c>
      <c r="B935" s="54">
        <v>908</v>
      </c>
      <c r="C935" s="58" t="s">
        <v>4122</v>
      </c>
      <c r="D935" s="57" t="s">
        <v>30</v>
      </c>
      <c r="E935" s="57" t="s">
        <v>4123</v>
      </c>
      <c r="F935" s="54">
        <f>+VLOOKUP(C935,'Anexo_GL '!$B$9:$O$1882,4,0)</f>
        <v>541.96532000000002</v>
      </c>
      <c r="G935" s="54"/>
      <c r="H935" s="54">
        <f>+VLOOKUP(C935,'Anexo_GL '!$B$9:$O$1882,5,0)</f>
        <v>1692.5165475000003</v>
      </c>
      <c r="I935" s="54">
        <f>+VLOOKUP(C935,'Anexo_GL '!$B$9:$O$1882,6,0)</f>
        <v>667.46749</v>
      </c>
      <c r="J935" s="54">
        <f>+VLOOKUP(C935,'Anexo_GL '!$B$9:$O$1882,7,0)</f>
        <v>0</v>
      </c>
      <c r="K935" s="54"/>
      <c r="L935" s="56">
        <f>+VLOOKUP(C935,'Anexo_GL '!$B$9:$O$1882,8,0)</f>
        <v>32.021271567508855</v>
      </c>
      <c r="M935" s="54"/>
      <c r="N935" s="56" t="str">
        <f>+VLOOKUP(C935,'Anexo_GL '!$B$9:$O$1882,9,0)</f>
        <v>Si Cumple</v>
      </c>
      <c r="O935" s="54"/>
      <c r="P935" s="54">
        <f>+VLOOKUP(C935,'Anexo_GL '!$B$9:$O$1882,11,0)</f>
        <v>842.75290000000007</v>
      </c>
      <c r="Q935" s="54">
        <f>+VLOOKUP(C935,'Anexo_GL '!$B$9:$O$1882,12,0)</f>
        <v>639.5335</v>
      </c>
      <c r="R935" s="54">
        <f>+VLOOKUP(C935,'Anexo_GL '!$B$9:$O$1882,13,0)</f>
        <v>203.21940000000004</v>
      </c>
      <c r="S935" s="54" t="str">
        <f>+VLOOKUP(C935,'Anexo_GL '!$B$9:$O$1882,14,0)</f>
        <v>Si Cumple</v>
      </c>
    </row>
    <row r="936" spans="1:19" x14ac:dyDescent="0.25">
      <c r="A936" s="54" t="s">
        <v>5046</v>
      </c>
      <c r="B936" s="54">
        <v>909</v>
      </c>
      <c r="C936" s="55" t="s">
        <v>2235</v>
      </c>
      <c r="D936" s="55" t="s">
        <v>2236</v>
      </c>
      <c r="E936" s="55" t="s">
        <v>2237</v>
      </c>
      <c r="F936" s="54">
        <f>+VLOOKUP(C936,'Anexo_GL '!$B$9:$O$1882,4,0)</f>
        <v>7853.3694699999987</v>
      </c>
      <c r="G936" s="54"/>
      <c r="H936" s="54">
        <f>+VLOOKUP(C936,'Anexo_GL '!$B$9:$O$1882,5,0)</f>
        <v>70380.444124999995</v>
      </c>
      <c r="I936" s="54">
        <f>+VLOOKUP(C936,'Anexo_GL '!$B$9:$O$1882,6,0)</f>
        <v>65.737790000000004</v>
      </c>
      <c r="J936" s="54">
        <f>+VLOOKUP(C936,'Anexo_GL '!$B$9:$O$1882,7,0)</f>
        <v>0</v>
      </c>
      <c r="K936" s="54"/>
      <c r="L936" s="56">
        <f>+VLOOKUP(C936,'Anexo_GL '!$B$9:$O$1882,8,0)</f>
        <v>11.158453981978193</v>
      </c>
      <c r="M936" s="54"/>
      <c r="N936" s="56" t="str">
        <f>+VLOOKUP(C936,'Anexo_GL '!$B$9:$O$1882,9,0)</f>
        <v>Si Cumple</v>
      </c>
      <c r="O936" s="54"/>
      <c r="P936" s="54">
        <f>+VLOOKUP(C936,'Anexo_GL '!$B$9:$O$1882,11,0)</f>
        <v>54599.466989999994</v>
      </c>
      <c r="Q936" s="54">
        <f>+VLOOKUP(C936,'Anexo_GL '!$B$9:$O$1882,12,0)</f>
        <v>43823.314699999995</v>
      </c>
      <c r="R936" s="54">
        <f>+VLOOKUP(C936,'Anexo_GL '!$B$9:$O$1882,13,0)</f>
        <v>10776.15229</v>
      </c>
      <c r="S936" s="54" t="str">
        <f>+VLOOKUP(C936,'Anexo_GL '!$B$9:$O$1882,14,0)</f>
        <v>Si Cumple</v>
      </c>
    </row>
    <row r="937" spans="1:19" x14ac:dyDescent="0.25">
      <c r="A937" s="54" t="s">
        <v>5047</v>
      </c>
      <c r="B937" s="54">
        <v>910</v>
      </c>
      <c r="C937" s="55" t="s">
        <v>2238</v>
      </c>
      <c r="D937" s="55" t="s">
        <v>2236</v>
      </c>
      <c r="E937" s="55" t="s">
        <v>2239</v>
      </c>
      <c r="F937" s="54">
        <f>+VLOOKUP(C937,'Anexo_GL '!$B$9:$O$1882,4,0)</f>
        <v>1107.9339299999999</v>
      </c>
      <c r="G937" s="54"/>
      <c r="H937" s="54">
        <f>+VLOOKUP(C937,'Anexo_GL '!$B$9:$O$1882,5,0)</f>
        <v>27902.431192500004</v>
      </c>
      <c r="I937" s="54">
        <f>+VLOOKUP(C937,'Anexo_GL '!$B$9:$O$1882,6,0)</f>
        <v>54.963440000000006</v>
      </c>
      <c r="J937" s="54">
        <f>+VLOOKUP(C937,'Anexo_GL '!$B$9:$O$1882,7,0)</f>
        <v>0</v>
      </c>
      <c r="K937" s="54"/>
      <c r="L937" s="56">
        <f>+VLOOKUP(C937,'Anexo_GL '!$B$9:$O$1882,8,0)</f>
        <v>3.9707433461848498</v>
      </c>
      <c r="M937" s="54"/>
      <c r="N937" s="56" t="str">
        <f>+VLOOKUP(C937,'Anexo_GL '!$B$9:$O$1882,9,0)</f>
        <v>Si Cumple</v>
      </c>
      <c r="O937" s="54"/>
      <c r="P937" s="54">
        <f>+VLOOKUP(C937,'Anexo_GL '!$B$9:$O$1882,11,0)</f>
        <v>19134.85986</v>
      </c>
      <c r="Q937" s="54">
        <f>+VLOOKUP(C937,'Anexo_GL '!$B$9:$O$1882,12,0)</f>
        <v>19247.252700000001</v>
      </c>
      <c r="R937" s="54">
        <f>+VLOOKUP(C937,'Anexo_GL '!$B$9:$O$1882,13,0)</f>
        <v>-112.39283999999985</v>
      </c>
      <c r="S937" s="54" t="str">
        <f>+VLOOKUP(C937,'Anexo_GL '!$B$9:$O$1882,14,0)</f>
        <v>No Cumple</v>
      </c>
    </row>
    <row r="938" spans="1:19" x14ac:dyDescent="0.25">
      <c r="A938" s="54" t="s">
        <v>5048</v>
      </c>
      <c r="B938" s="54">
        <v>911</v>
      </c>
      <c r="C938" s="55" t="s">
        <v>2240</v>
      </c>
      <c r="D938" s="55" t="s">
        <v>2236</v>
      </c>
      <c r="E938" s="55" t="s">
        <v>2241</v>
      </c>
      <c r="F938" s="54">
        <f>+VLOOKUP(C938,'Anexo_GL '!$B$9:$O$1882,4,0)</f>
        <v>1824.40444</v>
      </c>
      <c r="G938" s="54"/>
      <c r="H938" s="54">
        <f>+VLOOKUP(C938,'Anexo_GL '!$B$9:$O$1882,5,0)</f>
        <v>7133.3125775000008</v>
      </c>
      <c r="I938" s="54">
        <f>+VLOOKUP(C938,'Anexo_GL '!$B$9:$O$1882,6,0)</f>
        <v>17.547370000000004</v>
      </c>
      <c r="J938" s="54">
        <f>+VLOOKUP(C938,'Anexo_GL '!$B$9:$O$1882,7,0)</f>
        <v>0</v>
      </c>
      <c r="K938" s="54"/>
      <c r="L938" s="56">
        <f>+VLOOKUP(C938,'Anexo_GL '!$B$9:$O$1882,8,0)</f>
        <v>25.57583759548913</v>
      </c>
      <c r="M938" s="54"/>
      <c r="N938" s="56" t="str">
        <f>+VLOOKUP(C938,'Anexo_GL '!$B$9:$O$1882,9,0)</f>
        <v>Si Cumple</v>
      </c>
      <c r="O938" s="54"/>
      <c r="P938" s="54">
        <f>+VLOOKUP(C938,'Anexo_GL '!$B$9:$O$1882,11,0)</f>
        <v>5162.3769499999999</v>
      </c>
      <c r="Q938" s="54">
        <f>+VLOOKUP(C938,'Anexo_GL '!$B$9:$O$1882,12,0)</f>
        <v>4077.3037699999995</v>
      </c>
      <c r="R938" s="54">
        <f>+VLOOKUP(C938,'Anexo_GL '!$B$9:$O$1882,13,0)</f>
        <v>1085.0731800000005</v>
      </c>
      <c r="S938" s="54" t="str">
        <f>+VLOOKUP(C938,'Anexo_GL '!$B$9:$O$1882,14,0)</f>
        <v>Si Cumple</v>
      </c>
    </row>
    <row r="939" spans="1:19" x14ac:dyDescent="0.25">
      <c r="A939" s="54" t="s">
        <v>5049</v>
      </c>
      <c r="B939" s="54">
        <v>912</v>
      </c>
      <c r="C939" s="55" t="s">
        <v>2242</v>
      </c>
      <c r="D939" s="55" t="s">
        <v>2236</v>
      </c>
      <c r="E939" s="55" t="s">
        <v>2243</v>
      </c>
      <c r="F939" s="54">
        <f>+VLOOKUP(C939,'Anexo_GL '!$B$9:$O$1882,4,0)</f>
        <v>4721.7112300000008</v>
      </c>
      <c r="G939" s="54"/>
      <c r="H939" s="54">
        <f>+VLOOKUP(C939,'Anexo_GL '!$B$9:$O$1882,5,0)</f>
        <v>10319.496889999999</v>
      </c>
      <c r="I939" s="54">
        <f>+VLOOKUP(C939,'Anexo_GL '!$B$9:$O$1882,6,0)</f>
        <v>18.759529999999998</v>
      </c>
      <c r="J939" s="54">
        <f>+VLOOKUP(C939,'Anexo_GL '!$B$9:$O$1882,7,0)</f>
        <v>0</v>
      </c>
      <c r="K939" s="54"/>
      <c r="L939" s="56">
        <f>+VLOOKUP(C939,'Anexo_GL '!$B$9:$O$1882,8,0)</f>
        <v>45.755246407172486</v>
      </c>
      <c r="M939" s="54"/>
      <c r="N939" s="56" t="str">
        <f>+VLOOKUP(C939,'Anexo_GL '!$B$9:$O$1882,9,0)</f>
        <v>Si Cumple</v>
      </c>
      <c r="O939" s="54"/>
      <c r="P939" s="54">
        <f>+VLOOKUP(C939,'Anexo_GL '!$B$9:$O$1882,11,0)</f>
        <v>6812.2564799999991</v>
      </c>
      <c r="Q939" s="54">
        <f>+VLOOKUP(C939,'Anexo_GL '!$B$9:$O$1882,12,0)</f>
        <v>4940.5439399999996</v>
      </c>
      <c r="R939" s="54">
        <f>+VLOOKUP(C939,'Anexo_GL '!$B$9:$O$1882,13,0)</f>
        <v>1871.71254</v>
      </c>
      <c r="S939" s="54" t="str">
        <f>+VLOOKUP(C939,'Anexo_GL '!$B$9:$O$1882,14,0)</f>
        <v>Si Cumple</v>
      </c>
    </row>
    <row r="940" spans="1:19" x14ac:dyDescent="0.25">
      <c r="A940" s="54" t="s">
        <v>5050</v>
      </c>
      <c r="B940" s="54">
        <v>913</v>
      </c>
      <c r="C940" s="55" t="s">
        <v>2244</v>
      </c>
      <c r="D940" s="55" t="s">
        <v>2236</v>
      </c>
      <c r="E940" s="55" t="s">
        <v>2245</v>
      </c>
      <c r="F940" s="54">
        <f>+VLOOKUP(C940,'Anexo_GL '!$B$9:$O$1882,4,0)</f>
        <v>335.98429999999996</v>
      </c>
      <c r="G940" s="54"/>
      <c r="H940" s="54">
        <f>+VLOOKUP(C940,'Anexo_GL '!$B$9:$O$1882,5,0)</f>
        <v>3597.0214400000004</v>
      </c>
      <c r="I940" s="54">
        <f>+VLOOKUP(C940,'Anexo_GL '!$B$9:$O$1882,6,0)</f>
        <v>4.4092399999999996</v>
      </c>
      <c r="J940" s="54">
        <f>+VLOOKUP(C940,'Anexo_GL '!$B$9:$O$1882,7,0)</f>
        <v>0</v>
      </c>
      <c r="K940" s="54"/>
      <c r="L940" s="56">
        <f>+VLOOKUP(C940,'Anexo_GL '!$B$9:$O$1882,8,0)</f>
        <v>9.3406254481485647</v>
      </c>
      <c r="M940" s="54"/>
      <c r="N940" s="56" t="str">
        <f>+VLOOKUP(C940,'Anexo_GL '!$B$9:$O$1882,9,0)</f>
        <v>Si Cumple</v>
      </c>
      <c r="O940" s="54"/>
      <c r="P940" s="54">
        <f>+VLOOKUP(C940,'Anexo_GL '!$B$9:$O$1882,11,0)</f>
        <v>1883.5446699999998</v>
      </c>
      <c r="Q940" s="54">
        <f>+VLOOKUP(C940,'Anexo_GL '!$B$9:$O$1882,12,0)</f>
        <v>1939.9079899999999</v>
      </c>
      <c r="R940" s="54">
        <f>+VLOOKUP(C940,'Anexo_GL '!$B$9:$O$1882,13,0)</f>
        <v>-56.3633200000003</v>
      </c>
      <c r="S940" s="54" t="str">
        <f>+VLOOKUP(C940,'Anexo_GL '!$B$9:$O$1882,14,0)</f>
        <v>No Cumple</v>
      </c>
    </row>
    <row r="941" spans="1:19" x14ac:dyDescent="0.25">
      <c r="A941" s="54" t="s">
        <v>5051</v>
      </c>
      <c r="B941" s="54">
        <v>914</v>
      </c>
      <c r="C941" s="55" t="s">
        <v>2246</v>
      </c>
      <c r="D941" s="55" t="s">
        <v>2236</v>
      </c>
      <c r="E941" s="55" t="s">
        <v>2247</v>
      </c>
      <c r="F941" s="54">
        <f>+VLOOKUP(C941,'Anexo_GL '!$B$9:$O$1882,4,0)</f>
        <v>548.45932999999991</v>
      </c>
      <c r="G941" s="54"/>
      <c r="H941" s="54">
        <f>+VLOOKUP(C941,'Anexo_GL '!$B$9:$O$1882,5,0)</f>
        <v>3264.4097600000005</v>
      </c>
      <c r="I941" s="54">
        <f>+VLOOKUP(C941,'Anexo_GL '!$B$9:$O$1882,6,0)</f>
        <v>4.2099800000000007</v>
      </c>
      <c r="J941" s="54">
        <f>+VLOOKUP(C941,'Anexo_GL '!$B$9:$O$1882,7,0)</f>
        <v>0</v>
      </c>
      <c r="K941" s="54"/>
      <c r="L941" s="56">
        <f>+VLOOKUP(C941,'Anexo_GL '!$B$9:$O$1882,8,0)</f>
        <v>16.801179089723099</v>
      </c>
      <c r="M941" s="54"/>
      <c r="N941" s="56" t="str">
        <f>+VLOOKUP(C941,'Anexo_GL '!$B$9:$O$1882,9,0)</f>
        <v>Si Cumple</v>
      </c>
      <c r="O941" s="54"/>
      <c r="P941" s="54">
        <f>+VLOOKUP(C941,'Anexo_GL '!$B$9:$O$1882,11,0)</f>
        <v>1571.7126800000001</v>
      </c>
      <c r="Q941" s="54">
        <f>+VLOOKUP(C941,'Anexo_GL '!$B$9:$O$1882,12,0)</f>
        <v>1493.3973799999999</v>
      </c>
      <c r="R941" s="54">
        <f>+VLOOKUP(C941,'Anexo_GL '!$B$9:$O$1882,13,0)</f>
        <v>78.315300000000278</v>
      </c>
      <c r="S941" s="54" t="str">
        <f>+VLOOKUP(C941,'Anexo_GL '!$B$9:$O$1882,14,0)</f>
        <v>Si Cumple</v>
      </c>
    </row>
    <row r="942" spans="1:19" x14ac:dyDescent="0.25">
      <c r="A942" s="54" t="s">
        <v>5052</v>
      </c>
      <c r="B942" s="54">
        <v>915</v>
      </c>
      <c r="C942" s="55" t="s">
        <v>2248</v>
      </c>
      <c r="D942" s="55" t="s">
        <v>2236</v>
      </c>
      <c r="E942" s="55" t="s">
        <v>2249</v>
      </c>
      <c r="F942" s="54">
        <f>+VLOOKUP(C942,'Anexo_GL '!$B$9:$O$1882,4,0)</f>
        <v>308.77461000000005</v>
      </c>
      <c r="G942" s="54"/>
      <c r="H942" s="54">
        <f>+VLOOKUP(C942,'Anexo_GL '!$B$9:$O$1882,5,0)</f>
        <v>3050.0224049999997</v>
      </c>
      <c r="I942" s="54">
        <f>+VLOOKUP(C942,'Anexo_GL '!$B$9:$O$1882,6,0)</f>
        <v>5.0365399999999996</v>
      </c>
      <c r="J942" s="54">
        <f>+VLOOKUP(C942,'Anexo_GL '!$B$9:$O$1882,7,0)</f>
        <v>0</v>
      </c>
      <c r="K942" s="54"/>
      <c r="L942" s="56">
        <f>+VLOOKUP(C942,'Anexo_GL '!$B$9:$O$1882,8,0)</f>
        <v>10.123683337336011</v>
      </c>
      <c r="M942" s="54"/>
      <c r="N942" s="56" t="str">
        <f>+VLOOKUP(C942,'Anexo_GL '!$B$9:$O$1882,9,0)</f>
        <v>Si Cumple</v>
      </c>
      <c r="O942" s="54"/>
      <c r="P942" s="54">
        <f>+VLOOKUP(C942,'Anexo_GL '!$B$9:$O$1882,11,0)</f>
        <v>2097.3437199999998</v>
      </c>
      <c r="Q942" s="54">
        <f>+VLOOKUP(C942,'Anexo_GL '!$B$9:$O$1882,12,0)</f>
        <v>1586.5463999999999</v>
      </c>
      <c r="R942" s="54">
        <f>+VLOOKUP(C942,'Anexo_GL '!$B$9:$O$1882,13,0)</f>
        <v>510.79731999999984</v>
      </c>
      <c r="S942" s="54" t="str">
        <f>+VLOOKUP(C942,'Anexo_GL '!$B$9:$O$1882,14,0)</f>
        <v>Si Cumple</v>
      </c>
    </row>
    <row r="943" spans="1:19" x14ac:dyDescent="0.25">
      <c r="A943" s="54" t="s">
        <v>5053</v>
      </c>
      <c r="B943" s="54">
        <v>916</v>
      </c>
      <c r="C943" s="55" t="s">
        <v>2250</v>
      </c>
      <c r="D943" s="55" t="s">
        <v>2236</v>
      </c>
      <c r="E943" s="55" t="s">
        <v>2251</v>
      </c>
      <c r="F943" s="54">
        <f>+VLOOKUP(C943,'Anexo_GL '!$B$9:$O$1882,4,0)</f>
        <v>1251.3489999999999</v>
      </c>
      <c r="G943" s="54"/>
      <c r="H943" s="54">
        <f>+VLOOKUP(C943,'Anexo_GL '!$B$9:$O$1882,5,0)</f>
        <v>3806.343265</v>
      </c>
      <c r="I943" s="54">
        <f>+VLOOKUP(C943,'Anexo_GL '!$B$9:$O$1882,6,0)</f>
        <v>4.7801899999999993</v>
      </c>
      <c r="J943" s="54">
        <f>+VLOOKUP(C943,'Anexo_GL '!$B$9:$O$1882,7,0)</f>
        <v>0</v>
      </c>
      <c r="K943" s="54"/>
      <c r="L943" s="56">
        <f>+VLOOKUP(C943,'Anexo_GL '!$B$9:$O$1882,8,0)</f>
        <v>32.875358654758635</v>
      </c>
      <c r="M943" s="54"/>
      <c r="N943" s="56" t="str">
        <f>+VLOOKUP(C943,'Anexo_GL '!$B$9:$O$1882,9,0)</f>
        <v>Si Cumple</v>
      </c>
      <c r="O943" s="54"/>
      <c r="P943" s="54">
        <f>+VLOOKUP(C943,'Anexo_GL '!$B$9:$O$1882,11,0)</f>
        <v>2346.7606500000002</v>
      </c>
      <c r="Q943" s="54">
        <f>+VLOOKUP(C943,'Anexo_GL '!$B$9:$O$1882,12,0)</f>
        <v>1682.87462</v>
      </c>
      <c r="R943" s="54">
        <f>+VLOOKUP(C943,'Anexo_GL '!$B$9:$O$1882,13,0)</f>
        <v>663.88603000000023</v>
      </c>
      <c r="S943" s="54" t="str">
        <f>+VLOOKUP(C943,'Anexo_GL '!$B$9:$O$1882,14,0)</f>
        <v>Si Cumple</v>
      </c>
    </row>
    <row r="944" spans="1:19" x14ac:dyDescent="0.25">
      <c r="A944" s="54" t="s">
        <v>5054</v>
      </c>
      <c r="B944" s="54">
        <v>917</v>
      </c>
      <c r="C944" s="55" t="s">
        <v>2252</v>
      </c>
      <c r="D944" s="55" t="s">
        <v>2236</v>
      </c>
      <c r="E944" s="55" t="s">
        <v>2253</v>
      </c>
      <c r="F944" s="54">
        <f>+VLOOKUP(C944,'Anexo_GL '!$B$9:$O$1882,4,0)</f>
        <v>294.84039999999999</v>
      </c>
      <c r="G944" s="54"/>
      <c r="H944" s="54">
        <f>+VLOOKUP(C944,'Anexo_GL '!$B$9:$O$1882,5,0)</f>
        <v>12032.8987925</v>
      </c>
      <c r="I944" s="54">
        <f>+VLOOKUP(C944,'Anexo_GL '!$B$9:$O$1882,6,0)</f>
        <v>25.573530000000002</v>
      </c>
      <c r="J944" s="54">
        <f>+VLOOKUP(C944,'Anexo_GL '!$B$9:$O$1882,7,0)</f>
        <v>0</v>
      </c>
      <c r="K944" s="54"/>
      <c r="L944" s="56">
        <f>+VLOOKUP(C944,'Anexo_GL '!$B$9:$O$1882,8,0)</f>
        <v>2.4502857132295617</v>
      </c>
      <c r="M944" s="54"/>
      <c r="N944" s="56" t="str">
        <f>+VLOOKUP(C944,'Anexo_GL '!$B$9:$O$1882,9,0)</f>
        <v>Si Cumple</v>
      </c>
      <c r="O944" s="54"/>
      <c r="P944" s="54">
        <f>+VLOOKUP(C944,'Anexo_GL '!$B$9:$O$1882,11,0)</f>
        <v>5333.4979299999986</v>
      </c>
      <c r="Q944" s="54">
        <f>+VLOOKUP(C944,'Anexo_GL '!$B$9:$O$1882,12,0)</f>
        <v>6034.5225799999998</v>
      </c>
      <c r="R944" s="54">
        <f>+VLOOKUP(C944,'Anexo_GL '!$B$9:$O$1882,13,0)</f>
        <v>-701.02465000000132</v>
      </c>
      <c r="S944" s="54" t="str">
        <f>+VLOOKUP(C944,'Anexo_GL '!$B$9:$O$1882,14,0)</f>
        <v>No Cumple</v>
      </c>
    </row>
    <row r="945" spans="1:19" x14ac:dyDescent="0.25">
      <c r="A945" s="54" t="s">
        <v>5055</v>
      </c>
      <c r="B945" s="54">
        <v>918</v>
      </c>
      <c r="C945" s="55" t="s">
        <v>2254</v>
      </c>
      <c r="D945" s="55" t="s">
        <v>2236</v>
      </c>
      <c r="E945" s="55" t="s">
        <v>2255</v>
      </c>
      <c r="F945" s="54">
        <f>+VLOOKUP(C945,'Anexo_GL '!$B$9:$O$1882,4,0)</f>
        <v>189.91199</v>
      </c>
      <c r="G945" s="54"/>
      <c r="H945" s="54">
        <f>+VLOOKUP(C945,'Anexo_GL '!$B$9:$O$1882,5,0)</f>
        <v>4548.0627249999989</v>
      </c>
      <c r="I945" s="54">
        <f>+VLOOKUP(C945,'Anexo_GL '!$B$9:$O$1882,6,0)</f>
        <v>2.2000700000000002</v>
      </c>
      <c r="J945" s="54">
        <f>+VLOOKUP(C945,'Anexo_GL '!$B$9:$O$1882,7,0)</f>
        <v>0</v>
      </c>
      <c r="K945" s="54"/>
      <c r="L945" s="56">
        <f>+VLOOKUP(C945,'Anexo_GL '!$B$9:$O$1882,8,0)</f>
        <v>4.1756677839134255</v>
      </c>
      <c r="M945" s="54"/>
      <c r="N945" s="56" t="str">
        <f>+VLOOKUP(C945,'Anexo_GL '!$B$9:$O$1882,9,0)</f>
        <v>Si Cumple</v>
      </c>
      <c r="O945" s="54"/>
      <c r="P945" s="54">
        <f>+VLOOKUP(C945,'Anexo_GL '!$B$9:$O$1882,11,0)</f>
        <v>1485.06639</v>
      </c>
      <c r="Q945" s="54">
        <f>+VLOOKUP(C945,'Anexo_GL '!$B$9:$O$1882,12,0)</f>
        <v>1268.6251400000001</v>
      </c>
      <c r="R945" s="54">
        <f>+VLOOKUP(C945,'Anexo_GL '!$B$9:$O$1882,13,0)</f>
        <v>216.44124999999977</v>
      </c>
      <c r="S945" s="54" t="str">
        <f>+VLOOKUP(C945,'Anexo_GL '!$B$9:$O$1882,14,0)</f>
        <v>Si Cumple</v>
      </c>
    </row>
    <row r="946" spans="1:19" x14ac:dyDescent="0.25">
      <c r="A946" s="54" t="s">
        <v>5056</v>
      </c>
      <c r="B946" s="54">
        <v>919</v>
      </c>
      <c r="C946" s="55" t="s">
        <v>2256</v>
      </c>
      <c r="D946" s="55" t="s">
        <v>2236</v>
      </c>
      <c r="E946" s="55" t="s">
        <v>2257</v>
      </c>
      <c r="F946" s="54">
        <f>+VLOOKUP(C946,'Anexo_GL '!$B$9:$O$1882,4,0)</f>
        <v>3713.8498800000002</v>
      </c>
      <c r="G946" s="54"/>
      <c r="H946" s="54">
        <f>+VLOOKUP(C946,'Anexo_GL '!$B$9:$O$1882,5,0)</f>
        <v>13167.0375575</v>
      </c>
      <c r="I946" s="54">
        <f>+VLOOKUP(C946,'Anexo_GL '!$B$9:$O$1882,6,0)</f>
        <v>32.747769999999996</v>
      </c>
      <c r="J946" s="54">
        <f>+VLOOKUP(C946,'Anexo_GL '!$B$9:$O$1882,7,0)</f>
        <v>0</v>
      </c>
      <c r="K946" s="54"/>
      <c r="L946" s="56">
        <f>+VLOOKUP(C946,'Anexo_GL '!$B$9:$O$1882,8,0)</f>
        <v>28.20566026170842</v>
      </c>
      <c r="M946" s="54"/>
      <c r="N946" s="56" t="str">
        <f>+VLOOKUP(C946,'Anexo_GL '!$B$9:$O$1882,9,0)</f>
        <v>Si Cumple</v>
      </c>
      <c r="O946" s="54"/>
      <c r="P946" s="54">
        <f>+VLOOKUP(C946,'Anexo_GL '!$B$9:$O$1882,11,0)</f>
        <v>11357.765580000001</v>
      </c>
      <c r="Q946" s="54">
        <f>+VLOOKUP(C946,'Anexo_GL '!$B$9:$O$1882,12,0)</f>
        <v>7998.1969900000004</v>
      </c>
      <c r="R946" s="54">
        <f>+VLOOKUP(C946,'Anexo_GL '!$B$9:$O$1882,13,0)</f>
        <v>3359.5685900000017</v>
      </c>
      <c r="S946" s="54" t="str">
        <f>+VLOOKUP(C946,'Anexo_GL '!$B$9:$O$1882,14,0)</f>
        <v>Si Cumple</v>
      </c>
    </row>
    <row r="947" spans="1:19" x14ac:dyDescent="0.25">
      <c r="A947" s="54" t="s">
        <v>6002</v>
      </c>
      <c r="B947" s="54">
        <v>920</v>
      </c>
      <c r="C947" s="55" t="s">
        <v>4073</v>
      </c>
      <c r="D947" s="55" t="s">
        <v>2236</v>
      </c>
      <c r="E947" s="55" t="s">
        <v>4074</v>
      </c>
      <c r="F947" s="54">
        <f>+VLOOKUP(C947,'Anexo_GL '!$B$9:$O$1882,4,0)</f>
        <v>93.481970000000004</v>
      </c>
      <c r="G947" s="54"/>
      <c r="H947" s="54">
        <f>+VLOOKUP(C947,'Anexo_GL '!$B$9:$O$1882,5,0)</f>
        <v>2937.0276374999999</v>
      </c>
      <c r="I947" s="54">
        <f>+VLOOKUP(C947,'Anexo_GL '!$B$9:$O$1882,6,0)</f>
        <v>5.5077399999999992</v>
      </c>
      <c r="J947" s="54">
        <f>+VLOOKUP(C947,'Anexo_GL '!$B$9:$O$1882,7,0)</f>
        <v>0</v>
      </c>
      <c r="K947" s="54"/>
      <c r="L947" s="56">
        <f>+VLOOKUP(C947,'Anexo_GL '!$B$9:$O$1882,8,0)</f>
        <v>3.1828767562967819</v>
      </c>
      <c r="M947" s="54"/>
      <c r="N947" s="56" t="str">
        <f>+VLOOKUP(C947,'Anexo_GL '!$B$9:$O$1882,9,0)</f>
        <v>Si Cumple</v>
      </c>
      <c r="O947" s="54"/>
      <c r="P947" s="54">
        <f>+VLOOKUP(C947,'Anexo_GL '!$B$9:$O$1882,11,0)</f>
        <v>1964.7342999999998</v>
      </c>
      <c r="Q947" s="54">
        <f>+VLOOKUP(C947,'Anexo_GL '!$B$9:$O$1882,12,0)</f>
        <v>1346.4288399999998</v>
      </c>
      <c r="R947" s="54">
        <f>+VLOOKUP(C947,'Anexo_GL '!$B$9:$O$1882,13,0)</f>
        <v>618.30545999999993</v>
      </c>
      <c r="S947" s="54" t="str">
        <f>+VLOOKUP(C947,'Anexo_GL '!$B$9:$O$1882,14,0)</f>
        <v>Si Cumple</v>
      </c>
    </row>
    <row r="948" spans="1:19" x14ac:dyDescent="0.25">
      <c r="A948" s="54" t="s">
        <v>6020</v>
      </c>
      <c r="B948" s="54">
        <v>921</v>
      </c>
      <c r="C948" s="58" t="s">
        <v>4109</v>
      </c>
      <c r="D948" s="57" t="s">
        <v>2236</v>
      </c>
      <c r="E948" s="57" t="s">
        <v>4110</v>
      </c>
      <c r="F948" s="54">
        <f>+VLOOKUP(C948,'Anexo_GL '!$B$9:$O$1882,4,0)</f>
        <v>672.54954000000009</v>
      </c>
      <c r="G948" s="54"/>
      <c r="H948" s="54">
        <f>+VLOOKUP(C948,'Anexo_GL '!$B$9:$O$1882,5,0)</f>
        <v>6976.3457375000007</v>
      </c>
      <c r="I948" s="54">
        <f>+VLOOKUP(C948,'Anexo_GL '!$B$9:$O$1882,6,0)</f>
        <v>10.652060000000001</v>
      </c>
      <c r="J948" s="54">
        <f>+VLOOKUP(C948,'Anexo_GL '!$B$9:$O$1882,7,0)</f>
        <v>0</v>
      </c>
      <c r="K948" s="54"/>
      <c r="L948" s="56">
        <f>+VLOOKUP(C948,'Anexo_GL '!$B$9:$O$1882,8,0)</f>
        <v>9.6404273140426469</v>
      </c>
      <c r="M948" s="54"/>
      <c r="N948" s="56" t="str">
        <f>+VLOOKUP(C948,'Anexo_GL '!$B$9:$O$1882,9,0)</f>
        <v>Si Cumple</v>
      </c>
      <c r="O948" s="54"/>
      <c r="P948" s="54">
        <f>+VLOOKUP(C948,'Anexo_GL '!$B$9:$O$1882,11,0)</f>
        <v>4802.9681099999998</v>
      </c>
      <c r="Q948" s="54">
        <f>+VLOOKUP(C948,'Anexo_GL '!$B$9:$O$1882,12,0)</f>
        <v>2773.7073699999996</v>
      </c>
      <c r="R948" s="54">
        <f>+VLOOKUP(C948,'Anexo_GL '!$B$9:$O$1882,13,0)</f>
        <v>2029.2607399999997</v>
      </c>
      <c r="S948" s="54" t="str">
        <f>+VLOOKUP(C948,'Anexo_GL '!$B$9:$O$1882,14,0)</f>
        <v>Si Cumple</v>
      </c>
    </row>
    <row r="949" spans="1:19" x14ac:dyDescent="0.25">
      <c r="A949" s="54" t="s">
        <v>5057</v>
      </c>
      <c r="B949" s="54">
        <v>922</v>
      </c>
      <c r="C949" s="55" t="s">
        <v>2258</v>
      </c>
      <c r="D949" s="55" t="s">
        <v>2236</v>
      </c>
      <c r="E949" s="55" t="s">
        <v>2259</v>
      </c>
      <c r="F949" s="54">
        <f>+VLOOKUP(C949,'Anexo_GL '!$B$9:$O$1882,4,0)</f>
        <v>2980.1202799999996</v>
      </c>
      <c r="G949" s="54"/>
      <c r="H949" s="54">
        <f>+VLOOKUP(C949,'Anexo_GL '!$B$9:$O$1882,5,0)</f>
        <v>22099.624432500001</v>
      </c>
      <c r="I949" s="54">
        <f>+VLOOKUP(C949,'Anexo_GL '!$B$9:$O$1882,6,0)</f>
        <v>28.02008</v>
      </c>
      <c r="J949" s="54">
        <f>+VLOOKUP(C949,'Anexo_GL '!$B$9:$O$1882,7,0)</f>
        <v>0</v>
      </c>
      <c r="K949" s="54"/>
      <c r="L949" s="56">
        <f>+VLOOKUP(C949,'Anexo_GL '!$B$9:$O$1882,8,0)</f>
        <v>13.484936312389975</v>
      </c>
      <c r="M949" s="54"/>
      <c r="N949" s="56" t="str">
        <f>+VLOOKUP(C949,'Anexo_GL '!$B$9:$O$1882,9,0)</f>
        <v>Si Cumple</v>
      </c>
      <c r="O949" s="54"/>
      <c r="P949" s="54">
        <f>+VLOOKUP(C949,'Anexo_GL '!$B$9:$O$1882,11,0)</f>
        <v>10250.964169999999</v>
      </c>
      <c r="Q949" s="54">
        <f>+VLOOKUP(C949,'Anexo_GL '!$B$9:$O$1882,12,0)</f>
        <v>9332.7245600000006</v>
      </c>
      <c r="R949" s="54">
        <f>+VLOOKUP(C949,'Anexo_GL '!$B$9:$O$1882,13,0)</f>
        <v>918.2396099999994</v>
      </c>
      <c r="S949" s="54" t="str">
        <f>+VLOOKUP(C949,'Anexo_GL '!$B$9:$O$1882,14,0)</f>
        <v>Si Cumple</v>
      </c>
    </row>
    <row r="950" spans="1:19" x14ac:dyDescent="0.25">
      <c r="A950" s="54" t="s">
        <v>5058</v>
      </c>
      <c r="B950" s="54">
        <v>923</v>
      </c>
      <c r="C950" s="55" t="s">
        <v>2260</v>
      </c>
      <c r="D950" s="55" t="s">
        <v>2236</v>
      </c>
      <c r="E950" s="55" t="s">
        <v>2261</v>
      </c>
      <c r="F950" s="54">
        <f>+VLOOKUP(C950,'Anexo_GL '!$B$9:$O$1882,4,0)</f>
        <v>33.195650000000001</v>
      </c>
      <c r="G950" s="54"/>
      <c r="H950" s="54">
        <f>+VLOOKUP(C950,'Anexo_GL '!$B$9:$O$1882,5,0)</f>
        <v>2118.3163650000001</v>
      </c>
      <c r="I950" s="54">
        <f>+VLOOKUP(C950,'Anexo_GL '!$B$9:$O$1882,6,0)</f>
        <v>3.7396800000000003</v>
      </c>
      <c r="J950" s="54">
        <f>+VLOOKUP(C950,'Anexo_GL '!$B$9:$O$1882,7,0)</f>
        <v>0</v>
      </c>
      <c r="K950" s="54"/>
      <c r="L950" s="56">
        <f>+VLOOKUP(C950,'Anexo_GL '!$B$9:$O$1882,8,0)</f>
        <v>1.5670770687739082</v>
      </c>
      <c r="M950" s="54"/>
      <c r="N950" s="56" t="str">
        <f>+VLOOKUP(C950,'Anexo_GL '!$B$9:$O$1882,9,0)</f>
        <v>Si Cumple</v>
      </c>
      <c r="O950" s="54"/>
      <c r="P950" s="54">
        <f>+VLOOKUP(C950,'Anexo_GL '!$B$9:$O$1882,11,0)</f>
        <v>881.81782999999996</v>
      </c>
      <c r="Q950" s="54">
        <f>+VLOOKUP(C950,'Anexo_GL '!$B$9:$O$1882,12,0)</f>
        <v>846.84456</v>
      </c>
      <c r="R950" s="54">
        <f>+VLOOKUP(C950,'Anexo_GL '!$B$9:$O$1882,13,0)</f>
        <v>34.9732699999999</v>
      </c>
      <c r="S950" s="54" t="str">
        <f>+VLOOKUP(C950,'Anexo_GL '!$B$9:$O$1882,14,0)</f>
        <v>Si Cumple</v>
      </c>
    </row>
    <row r="951" spans="1:19" x14ac:dyDescent="0.25">
      <c r="A951" s="54" t="s">
        <v>5059</v>
      </c>
      <c r="B951" s="54">
        <v>924</v>
      </c>
      <c r="C951" s="55" t="s">
        <v>2262</v>
      </c>
      <c r="D951" s="55" t="s">
        <v>2236</v>
      </c>
      <c r="E951" s="55" t="s">
        <v>2263</v>
      </c>
      <c r="F951" s="54">
        <f>+VLOOKUP(C951,'Anexo_GL '!$B$9:$O$1882,4,0)</f>
        <v>2502.0881800000002</v>
      </c>
      <c r="G951" s="54"/>
      <c r="H951" s="54">
        <f>+VLOOKUP(C951,'Anexo_GL '!$B$9:$O$1882,5,0)</f>
        <v>2039.5889399999999</v>
      </c>
      <c r="I951" s="54">
        <f>+VLOOKUP(C951,'Anexo_GL '!$B$9:$O$1882,6,0)</f>
        <v>3.6233899999999997</v>
      </c>
      <c r="J951" s="54">
        <f>+VLOOKUP(C951,'Anexo_GL '!$B$9:$O$1882,7,0)</f>
        <v>0</v>
      </c>
      <c r="K951" s="54"/>
      <c r="L951" s="56">
        <f>+VLOOKUP(C951,'Anexo_GL '!$B$9:$O$1882,8,0)</f>
        <v>122.67610060682131</v>
      </c>
      <c r="M951" s="54"/>
      <c r="N951" s="56" t="str">
        <f>+VLOOKUP(C951,'Anexo_GL '!$B$9:$O$1882,9,0)</f>
        <v>No Cumple</v>
      </c>
      <c r="O951" s="54"/>
      <c r="P951" s="54">
        <f>+VLOOKUP(C951,'Anexo_GL '!$B$9:$O$1882,11,0)</f>
        <v>1014.9384299999999</v>
      </c>
      <c r="Q951" s="54">
        <f>+VLOOKUP(C951,'Anexo_GL '!$B$9:$O$1882,12,0)</f>
        <v>700.14742000000001</v>
      </c>
      <c r="R951" s="54">
        <f>+VLOOKUP(C951,'Anexo_GL '!$B$9:$O$1882,13,0)</f>
        <v>314.79100999999991</v>
      </c>
      <c r="S951" s="54" t="str">
        <f>+VLOOKUP(C951,'Anexo_GL '!$B$9:$O$1882,14,0)</f>
        <v>Si Cumple</v>
      </c>
    </row>
    <row r="952" spans="1:19" x14ac:dyDescent="0.25">
      <c r="A952" s="54" t="s">
        <v>5060</v>
      </c>
      <c r="B952" s="54">
        <v>925</v>
      </c>
      <c r="C952" s="55" t="s">
        <v>2264</v>
      </c>
      <c r="D952" s="55" t="s">
        <v>2236</v>
      </c>
      <c r="E952" s="55" t="s">
        <v>2265</v>
      </c>
      <c r="F952" s="54">
        <f>+VLOOKUP(C952,'Anexo_GL '!$B$9:$O$1882,4,0)</f>
        <v>83.748949999999994</v>
      </c>
      <c r="G952" s="54"/>
      <c r="H952" s="54">
        <f>+VLOOKUP(C952,'Anexo_GL '!$B$9:$O$1882,5,0)</f>
        <v>3365.06621</v>
      </c>
      <c r="I952" s="54">
        <f>+VLOOKUP(C952,'Anexo_GL '!$B$9:$O$1882,6,0)</f>
        <v>4.2828999999999997</v>
      </c>
      <c r="J952" s="54">
        <f>+VLOOKUP(C952,'Anexo_GL '!$B$9:$O$1882,7,0)</f>
        <v>0</v>
      </c>
      <c r="K952" s="54"/>
      <c r="L952" s="56">
        <f>+VLOOKUP(C952,'Anexo_GL '!$B$9:$O$1882,8,0)</f>
        <v>2.4887756963331786</v>
      </c>
      <c r="M952" s="54"/>
      <c r="N952" s="56" t="str">
        <f>+VLOOKUP(C952,'Anexo_GL '!$B$9:$O$1882,9,0)</f>
        <v>Si Cumple</v>
      </c>
      <c r="O952" s="54"/>
      <c r="P952" s="54">
        <f>+VLOOKUP(C952,'Anexo_GL '!$B$9:$O$1882,11,0)</f>
        <v>1772.3152399999997</v>
      </c>
      <c r="Q952" s="54">
        <f>+VLOOKUP(C952,'Anexo_GL '!$B$9:$O$1882,12,0)</f>
        <v>1649.2799100000002</v>
      </c>
      <c r="R952" s="54">
        <f>+VLOOKUP(C952,'Anexo_GL '!$B$9:$O$1882,13,0)</f>
        <v>123.0353299999996</v>
      </c>
      <c r="S952" s="54" t="str">
        <f>+VLOOKUP(C952,'Anexo_GL '!$B$9:$O$1882,14,0)</f>
        <v>Si Cumple</v>
      </c>
    </row>
    <row r="953" spans="1:19" x14ac:dyDescent="0.25">
      <c r="A953" s="54" t="s">
        <v>5061</v>
      </c>
      <c r="B953" s="54">
        <v>926</v>
      </c>
      <c r="C953" s="55" t="s">
        <v>2266</v>
      </c>
      <c r="D953" s="55" t="s">
        <v>2236</v>
      </c>
      <c r="E953" s="55" t="s">
        <v>2267</v>
      </c>
      <c r="F953" s="54">
        <f>+VLOOKUP(C953,'Anexo_GL '!$B$9:$O$1882,4,0)</f>
        <v>263.86281000000002</v>
      </c>
      <c r="G953" s="54"/>
      <c r="H953" s="54">
        <f>+VLOOKUP(C953,'Anexo_GL '!$B$9:$O$1882,5,0)</f>
        <v>7417.7905749999982</v>
      </c>
      <c r="I953" s="54">
        <f>+VLOOKUP(C953,'Anexo_GL '!$B$9:$O$1882,6,0)</f>
        <v>8.8474699999999995</v>
      </c>
      <c r="J953" s="54">
        <f>+VLOOKUP(C953,'Anexo_GL '!$B$9:$O$1882,7,0)</f>
        <v>0</v>
      </c>
      <c r="K953" s="54"/>
      <c r="L953" s="56">
        <f>+VLOOKUP(C953,'Anexo_GL '!$B$9:$O$1882,8,0)</f>
        <v>3.5571617630900838</v>
      </c>
      <c r="M953" s="54"/>
      <c r="N953" s="56" t="str">
        <f>+VLOOKUP(C953,'Anexo_GL '!$B$9:$O$1882,9,0)</f>
        <v>Si Cumple</v>
      </c>
      <c r="O953" s="54"/>
      <c r="P953" s="54">
        <f>+VLOOKUP(C953,'Anexo_GL '!$B$9:$O$1882,11,0)</f>
        <v>3093.7110199999997</v>
      </c>
      <c r="Q953" s="54">
        <f>+VLOOKUP(C953,'Anexo_GL '!$B$9:$O$1882,12,0)</f>
        <v>2716.8565600000006</v>
      </c>
      <c r="R953" s="54">
        <f>+VLOOKUP(C953,'Anexo_GL '!$B$9:$O$1882,13,0)</f>
        <v>376.85445999999905</v>
      </c>
      <c r="S953" s="54" t="str">
        <f>+VLOOKUP(C953,'Anexo_GL '!$B$9:$O$1882,14,0)</f>
        <v>Si Cumple</v>
      </c>
    </row>
    <row r="954" spans="1:19" x14ac:dyDescent="0.25">
      <c r="A954" s="54" t="s">
        <v>5062</v>
      </c>
      <c r="B954" s="54">
        <v>927</v>
      </c>
      <c r="C954" s="55" t="s">
        <v>2268</v>
      </c>
      <c r="D954" s="55" t="s">
        <v>2236</v>
      </c>
      <c r="E954" s="55" t="s">
        <v>2269</v>
      </c>
      <c r="F954" s="54">
        <f>+VLOOKUP(C954,'Anexo_GL '!$B$9:$O$1882,4,0)</f>
        <v>559.76549</v>
      </c>
      <c r="G954" s="54"/>
      <c r="H954" s="54">
        <f>+VLOOKUP(C954,'Anexo_GL '!$B$9:$O$1882,5,0)</f>
        <v>2288.4246275</v>
      </c>
      <c r="I954" s="54">
        <f>+VLOOKUP(C954,'Anexo_GL '!$B$9:$O$1882,6,0)</f>
        <v>1.4277200000000001</v>
      </c>
      <c r="J954" s="54">
        <f>+VLOOKUP(C954,'Anexo_GL '!$B$9:$O$1882,7,0)</f>
        <v>0</v>
      </c>
      <c r="K954" s="54"/>
      <c r="L954" s="56">
        <f>+VLOOKUP(C954,'Anexo_GL '!$B$9:$O$1882,8,0)</f>
        <v>24.460735270600473</v>
      </c>
      <c r="M954" s="54"/>
      <c r="N954" s="56" t="str">
        <f>+VLOOKUP(C954,'Anexo_GL '!$B$9:$O$1882,9,0)</f>
        <v>Si Cumple</v>
      </c>
      <c r="O954" s="54"/>
      <c r="P954" s="54">
        <f>+VLOOKUP(C954,'Anexo_GL '!$B$9:$O$1882,11,0)</f>
        <v>1406.1330799999996</v>
      </c>
      <c r="Q954" s="54">
        <f>+VLOOKUP(C954,'Anexo_GL '!$B$9:$O$1882,12,0)</f>
        <v>897.32018999999991</v>
      </c>
      <c r="R954" s="54">
        <f>+VLOOKUP(C954,'Anexo_GL '!$B$9:$O$1882,13,0)</f>
        <v>508.81288999999964</v>
      </c>
      <c r="S954" s="54" t="str">
        <f>+VLOOKUP(C954,'Anexo_GL '!$B$9:$O$1882,14,0)</f>
        <v>Si Cumple</v>
      </c>
    </row>
    <row r="955" spans="1:19" x14ac:dyDescent="0.25">
      <c r="A955" s="54" t="s">
        <v>5063</v>
      </c>
      <c r="B955" s="54">
        <v>928</v>
      </c>
      <c r="C955" s="55" t="s">
        <v>2270</v>
      </c>
      <c r="D955" s="55" t="s">
        <v>2236</v>
      </c>
      <c r="E955" s="55" t="s">
        <v>2271</v>
      </c>
      <c r="F955" s="54">
        <f>+VLOOKUP(C955,'Anexo_GL '!$B$9:$O$1882,4,0)</f>
        <v>391.04082000000005</v>
      </c>
      <c r="G955" s="54"/>
      <c r="H955" s="54">
        <f>+VLOOKUP(C955,'Anexo_GL '!$B$9:$O$1882,5,0)</f>
        <v>6122.9571975000008</v>
      </c>
      <c r="I955" s="54">
        <f>+VLOOKUP(C955,'Anexo_GL '!$B$9:$O$1882,6,0)</f>
        <v>16.042380000000001</v>
      </c>
      <c r="J955" s="54">
        <f>+VLOOKUP(C955,'Anexo_GL '!$B$9:$O$1882,7,0)</f>
        <v>0</v>
      </c>
      <c r="K955" s="54"/>
      <c r="L955" s="56">
        <f>+VLOOKUP(C955,'Anexo_GL '!$B$9:$O$1882,8,0)</f>
        <v>6.3864699259968987</v>
      </c>
      <c r="M955" s="54"/>
      <c r="N955" s="56" t="str">
        <f>+VLOOKUP(C955,'Anexo_GL '!$B$9:$O$1882,9,0)</f>
        <v>Si Cumple</v>
      </c>
      <c r="O955" s="54"/>
      <c r="P955" s="54">
        <f>+VLOOKUP(C955,'Anexo_GL '!$B$9:$O$1882,11,0)</f>
        <v>3868.04558</v>
      </c>
      <c r="Q955" s="54">
        <f>+VLOOKUP(C955,'Anexo_GL '!$B$9:$O$1882,12,0)</f>
        <v>2788.9877900000001</v>
      </c>
      <c r="R955" s="54">
        <f>+VLOOKUP(C955,'Anexo_GL '!$B$9:$O$1882,13,0)</f>
        <v>1079.0577900000001</v>
      </c>
      <c r="S955" s="54" t="str">
        <f>+VLOOKUP(C955,'Anexo_GL '!$B$9:$O$1882,14,0)</f>
        <v>Si Cumple</v>
      </c>
    </row>
    <row r="956" spans="1:19" x14ac:dyDescent="0.25">
      <c r="A956" s="54" t="s">
        <v>5064</v>
      </c>
      <c r="B956" s="54">
        <v>929</v>
      </c>
      <c r="C956" s="55" t="s">
        <v>2272</v>
      </c>
      <c r="D956" s="55" t="s">
        <v>2236</v>
      </c>
      <c r="E956" s="55" t="s">
        <v>2273</v>
      </c>
      <c r="F956" s="54">
        <f>+VLOOKUP(C956,'Anexo_GL '!$B$9:$O$1882,4,0)</f>
        <v>622.21845999999994</v>
      </c>
      <c r="G956" s="54"/>
      <c r="H956" s="54">
        <f>+VLOOKUP(C956,'Anexo_GL '!$B$9:$O$1882,5,0)</f>
        <v>2184.9315125000003</v>
      </c>
      <c r="I956" s="54">
        <f>+VLOOKUP(C956,'Anexo_GL '!$B$9:$O$1882,6,0)</f>
        <v>2.54339</v>
      </c>
      <c r="J956" s="54">
        <f>+VLOOKUP(C956,'Anexo_GL '!$B$9:$O$1882,7,0)</f>
        <v>0</v>
      </c>
      <c r="K956" s="54"/>
      <c r="L956" s="56">
        <f>+VLOOKUP(C956,'Anexo_GL '!$B$9:$O$1882,8,0)</f>
        <v>28.47771000785545</v>
      </c>
      <c r="M956" s="54"/>
      <c r="N956" s="56" t="str">
        <f>+VLOOKUP(C956,'Anexo_GL '!$B$9:$O$1882,9,0)</f>
        <v>Si Cumple</v>
      </c>
      <c r="O956" s="54"/>
      <c r="P956" s="54">
        <f>+VLOOKUP(C956,'Anexo_GL '!$B$9:$O$1882,11,0)</f>
        <v>1024.0968</v>
      </c>
      <c r="Q956" s="54">
        <f>+VLOOKUP(C956,'Anexo_GL '!$B$9:$O$1882,12,0)</f>
        <v>956.51044000000002</v>
      </c>
      <c r="R956" s="54">
        <f>+VLOOKUP(C956,'Anexo_GL '!$B$9:$O$1882,13,0)</f>
        <v>67.586359999999985</v>
      </c>
      <c r="S956" s="54" t="str">
        <f>+VLOOKUP(C956,'Anexo_GL '!$B$9:$O$1882,14,0)</f>
        <v>Si Cumple</v>
      </c>
    </row>
    <row r="957" spans="1:19" x14ac:dyDescent="0.25">
      <c r="A957" s="54" t="s">
        <v>5065</v>
      </c>
      <c r="B957" s="54">
        <v>930</v>
      </c>
      <c r="C957" s="55" t="s">
        <v>2274</v>
      </c>
      <c r="D957" s="55" t="s">
        <v>2236</v>
      </c>
      <c r="E957" s="55" t="s">
        <v>2275</v>
      </c>
      <c r="F957" s="54">
        <f>+VLOOKUP(C957,'Anexo_GL '!$B$9:$O$1882,4,0)</f>
        <v>14476.03033</v>
      </c>
      <c r="G957" s="54"/>
      <c r="H957" s="54">
        <f>+VLOOKUP(C957,'Anexo_GL '!$B$9:$O$1882,5,0)</f>
        <v>10967.9724025</v>
      </c>
      <c r="I957" s="54">
        <f>+VLOOKUP(C957,'Anexo_GL '!$B$9:$O$1882,6,0)</f>
        <v>9.2985699999999998</v>
      </c>
      <c r="J957" s="54">
        <f>+VLOOKUP(C957,'Anexo_GL '!$B$9:$O$1882,7,0)</f>
        <v>0</v>
      </c>
      <c r="K957" s="54"/>
      <c r="L957" s="56">
        <f>+VLOOKUP(C957,'Anexo_GL '!$B$9:$O$1882,8,0)</f>
        <v>131.98456194784359</v>
      </c>
      <c r="M957" s="54"/>
      <c r="N957" s="56" t="str">
        <f>+VLOOKUP(C957,'Anexo_GL '!$B$9:$O$1882,9,0)</f>
        <v>No Cumple</v>
      </c>
      <c r="O957" s="54"/>
      <c r="P957" s="54">
        <f>+VLOOKUP(C957,'Anexo_GL '!$B$9:$O$1882,11,0)</f>
        <v>5982.2347099999997</v>
      </c>
      <c r="Q957" s="54">
        <f>+VLOOKUP(C957,'Anexo_GL '!$B$9:$O$1882,12,0)</f>
        <v>4682.4888999999994</v>
      </c>
      <c r="R957" s="54">
        <f>+VLOOKUP(C957,'Anexo_GL '!$B$9:$O$1882,13,0)</f>
        <v>1299.7458100000006</v>
      </c>
      <c r="S957" s="54" t="str">
        <f>+VLOOKUP(C957,'Anexo_GL '!$B$9:$O$1882,14,0)</f>
        <v>Si Cumple</v>
      </c>
    </row>
    <row r="958" spans="1:19" x14ac:dyDescent="0.25">
      <c r="A958" s="54" t="s">
        <v>5066</v>
      </c>
      <c r="B958" s="54">
        <v>931</v>
      </c>
      <c r="C958" s="55" t="s">
        <v>2276</v>
      </c>
      <c r="D958" s="55" t="s">
        <v>2236</v>
      </c>
      <c r="E958" s="55" t="s">
        <v>2277</v>
      </c>
      <c r="F958" s="54">
        <f>+VLOOKUP(C958,'Anexo_GL '!$B$9:$O$1882,4,0)</f>
        <v>174.78181000000004</v>
      </c>
      <c r="G958" s="54"/>
      <c r="H958" s="54">
        <f>+VLOOKUP(C958,'Anexo_GL '!$B$9:$O$1882,5,0)</f>
        <v>2863.7777975000008</v>
      </c>
      <c r="I958" s="54">
        <f>+VLOOKUP(C958,'Anexo_GL '!$B$9:$O$1882,6,0)</f>
        <v>5.1309000000000013</v>
      </c>
      <c r="J958" s="54">
        <f>+VLOOKUP(C958,'Anexo_GL '!$B$9:$O$1882,7,0)</f>
        <v>0</v>
      </c>
      <c r="K958" s="54"/>
      <c r="L958" s="56">
        <f>+VLOOKUP(C958,'Anexo_GL '!$B$9:$O$1882,8,0)</f>
        <v>6.1031903436286061</v>
      </c>
      <c r="M958" s="54"/>
      <c r="N958" s="56" t="str">
        <f>+VLOOKUP(C958,'Anexo_GL '!$B$9:$O$1882,9,0)</f>
        <v>Si Cumple</v>
      </c>
      <c r="O958" s="54"/>
      <c r="P958" s="54">
        <f>+VLOOKUP(C958,'Anexo_GL '!$B$9:$O$1882,11,0)</f>
        <v>1728.1093600000002</v>
      </c>
      <c r="Q958" s="54">
        <f>+VLOOKUP(C958,'Anexo_GL '!$B$9:$O$1882,12,0)</f>
        <v>1470.7853199999997</v>
      </c>
      <c r="R958" s="54">
        <f>+VLOOKUP(C958,'Anexo_GL '!$B$9:$O$1882,13,0)</f>
        <v>257.32404000000025</v>
      </c>
      <c r="S958" s="54" t="str">
        <f>+VLOOKUP(C958,'Anexo_GL '!$B$9:$O$1882,14,0)</f>
        <v>Si Cumple</v>
      </c>
    </row>
    <row r="959" spans="1:19" x14ac:dyDescent="0.25">
      <c r="A959" s="54" t="s">
        <v>5067</v>
      </c>
      <c r="B959" s="54">
        <v>932</v>
      </c>
      <c r="C959" s="55" t="s">
        <v>2278</v>
      </c>
      <c r="D959" s="55" t="s">
        <v>2236</v>
      </c>
      <c r="E959" s="55" t="s">
        <v>2279</v>
      </c>
      <c r="F959" s="54">
        <f>+VLOOKUP(C959,'Anexo_GL '!$B$9:$O$1882,4,0)</f>
        <v>294.41786999999999</v>
      </c>
      <c r="G959" s="54"/>
      <c r="H959" s="54">
        <f>+VLOOKUP(C959,'Anexo_GL '!$B$9:$O$1882,5,0)</f>
        <v>4537.0022625000001</v>
      </c>
      <c r="I959" s="54">
        <f>+VLOOKUP(C959,'Anexo_GL '!$B$9:$O$1882,6,0)</f>
        <v>12.117549999999998</v>
      </c>
      <c r="J959" s="54">
        <f>+VLOOKUP(C959,'Anexo_GL '!$B$9:$O$1882,7,0)</f>
        <v>0</v>
      </c>
      <c r="K959" s="54"/>
      <c r="L959" s="56">
        <f>+VLOOKUP(C959,'Anexo_GL '!$B$9:$O$1882,8,0)</f>
        <v>6.4892599334470793</v>
      </c>
      <c r="M959" s="54"/>
      <c r="N959" s="56" t="str">
        <f>+VLOOKUP(C959,'Anexo_GL '!$B$9:$O$1882,9,0)</f>
        <v>Si Cumple</v>
      </c>
      <c r="O959" s="54"/>
      <c r="P959" s="54">
        <f>+VLOOKUP(C959,'Anexo_GL '!$B$9:$O$1882,11,0)</f>
        <v>2738.7699599999996</v>
      </c>
      <c r="Q959" s="54">
        <f>+VLOOKUP(C959,'Anexo_GL '!$B$9:$O$1882,12,0)</f>
        <v>2275.9840300000001</v>
      </c>
      <c r="R959" s="54">
        <f>+VLOOKUP(C959,'Anexo_GL '!$B$9:$O$1882,13,0)</f>
        <v>462.78592999999921</v>
      </c>
      <c r="S959" s="54" t="str">
        <f>+VLOOKUP(C959,'Anexo_GL '!$B$9:$O$1882,14,0)</f>
        <v>Si Cumple</v>
      </c>
    </row>
    <row r="960" spans="1:19" x14ac:dyDescent="0.25">
      <c r="A960" s="54" t="s">
        <v>5068</v>
      </c>
      <c r="B960" s="54">
        <v>933</v>
      </c>
      <c r="C960" s="55" t="s">
        <v>2280</v>
      </c>
      <c r="D960" s="55" t="s">
        <v>2236</v>
      </c>
      <c r="E960" s="55" t="s">
        <v>2281</v>
      </c>
      <c r="F960" s="54">
        <f>+VLOOKUP(C960,'Anexo_GL '!$B$9:$O$1882,4,0)</f>
        <v>161.25862000000001</v>
      </c>
      <c r="G960" s="54"/>
      <c r="H960" s="54">
        <f>+VLOOKUP(C960,'Anexo_GL '!$B$9:$O$1882,5,0)</f>
        <v>4816.5222924999998</v>
      </c>
      <c r="I960" s="54">
        <f>+VLOOKUP(C960,'Anexo_GL '!$B$9:$O$1882,6,0)</f>
        <v>6.8031300000000003</v>
      </c>
      <c r="J960" s="54">
        <f>+VLOOKUP(C960,'Anexo_GL '!$B$9:$O$1882,7,0)</f>
        <v>0</v>
      </c>
      <c r="K960" s="54"/>
      <c r="L960" s="56">
        <f>+VLOOKUP(C960,'Anexo_GL '!$B$9:$O$1882,8,0)</f>
        <v>3.3480301804291921</v>
      </c>
      <c r="M960" s="54"/>
      <c r="N960" s="56" t="str">
        <f>+VLOOKUP(C960,'Anexo_GL '!$B$9:$O$1882,9,0)</f>
        <v>Si Cumple</v>
      </c>
      <c r="O960" s="54"/>
      <c r="P960" s="54">
        <f>+VLOOKUP(C960,'Anexo_GL '!$B$9:$O$1882,11,0)</f>
        <v>1880.89732</v>
      </c>
      <c r="Q960" s="54">
        <f>+VLOOKUP(C960,'Anexo_GL '!$B$9:$O$1882,12,0)</f>
        <v>2430.0913399999999</v>
      </c>
      <c r="R960" s="54">
        <f>+VLOOKUP(C960,'Anexo_GL '!$B$9:$O$1882,13,0)</f>
        <v>-549.1940199999998</v>
      </c>
      <c r="S960" s="54" t="str">
        <f>+VLOOKUP(C960,'Anexo_GL '!$B$9:$O$1882,14,0)</f>
        <v>No Cumple</v>
      </c>
    </row>
    <row r="961" spans="1:19" x14ac:dyDescent="0.25">
      <c r="A961" s="54" t="s">
        <v>5069</v>
      </c>
      <c r="B961" s="54">
        <v>934</v>
      </c>
      <c r="C961" s="55" t="s">
        <v>2282</v>
      </c>
      <c r="D961" s="55" t="s">
        <v>2236</v>
      </c>
      <c r="E961" s="55" t="s">
        <v>2283</v>
      </c>
      <c r="F961" s="54">
        <f>+VLOOKUP(C961,'Anexo_GL '!$B$9:$O$1882,4,0)</f>
        <v>172.74036999999996</v>
      </c>
      <c r="G961" s="54"/>
      <c r="H961" s="54">
        <f>+VLOOKUP(C961,'Anexo_GL '!$B$9:$O$1882,5,0)</f>
        <v>1455.9016525000002</v>
      </c>
      <c r="I961" s="54">
        <f>+VLOOKUP(C961,'Anexo_GL '!$B$9:$O$1882,6,0)</f>
        <v>5.5465200000000001</v>
      </c>
      <c r="J961" s="54">
        <f>+VLOOKUP(C961,'Anexo_GL '!$B$9:$O$1882,7,0)</f>
        <v>0</v>
      </c>
      <c r="K961" s="54"/>
      <c r="L961" s="56">
        <f>+VLOOKUP(C961,'Anexo_GL '!$B$9:$O$1882,8,0)</f>
        <v>11.864837827704847</v>
      </c>
      <c r="M961" s="54"/>
      <c r="N961" s="56" t="str">
        <f>+VLOOKUP(C961,'Anexo_GL '!$B$9:$O$1882,9,0)</f>
        <v>Si Cumple</v>
      </c>
      <c r="O961" s="54"/>
      <c r="P961" s="54">
        <f>+VLOOKUP(C961,'Anexo_GL '!$B$9:$O$1882,11,0)</f>
        <v>567.88156000000004</v>
      </c>
      <c r="Q961" s="54">
        <f>+VLOOKUP(C961,'Anexo_GL '!$B$9:$O$1882,12,0)</f>
        <v>678.26386000000002</v>
      </c>
      <c r="R961" s="54">
        <f>+VLOOKUP(C961,'Anexo_GL '!$B$9:$O$1882,13,0)</f>
        <v>-110.38229999999993</v>
      </c>
      <c r="S961" s="54" t="str">
        <f>+VLOOKUP(C961,'Anexo_GL '!$B$9:$O$1882,14,0)</f>
        <v>No Cumple</v>
      </c>
    </row>
    <row r="962" spans="1:19" x14ac:dyDescent="0.25">
      <c r="A962" s="54" t="s">
        <v>5070</v>
      </c>
      <c r="B962" s="54">
        <v>935</v>
      </c>
      <c r="C962" s="55" t="s">
        <v>2284</v>
      </c>
      <c r="D962" s="55" t="s">
        <v>2236</v>
      </c>
      <c r="E962" s="55" t="s">
        <v>2285</v>
      </c>
      <c r="F962" s="54">
        <f>+VLOOKUP(C962,'Anexo_GL '!$B$9:$O$1882,4,0)</f>
        <v>204.64755</v>
      </c>
      <c r="G962" s="54"/>
      <c r="H962" s="54">
        <f>+VLOOKUP(C962,'Anexo_GL '!$B$9:$O$1882,5,0)</f>
        <v>2921.8082125000005</v>
      </c>
      <c r="I962" s="54">
        <f>+VLOOKUP(C962,'Anexo_GL '!$B$9:$O$1882,6,0)</f>
        <v>8.8285399999999985</v>
      </c>
      <c r="J962" s="54">
        <f>+VLOOKUP(C962,'Anexo_GL '!$B$9:$O$1882,7,0)</f>
        <v>0</v>
      </c>
      <c r="K962" s="54"/>
      <c r="L962" s="56">
        <f>+VLOOKUP(C962,'Anexo_GL '!$B$9:$O$1882,8,0)</f>
        <v>7.0041404197743855</v>
      </c>
      <c r="M962" s="54"/>
      <c r="N962" s="56" t="str">
        <f>+VLOOKUP(C962,'Anexo_GL '!$B$9:$O$1882,9,0)</f>
        <v>Si Cumple</v>
      </c>
      <c r="O962" s="54"/>
      <c r="P962" s="54">
        <f>+VLOOKUP(C962,'Anexo_GL '!$B$9:$O$1882,11,0)</f>
        <v>1555.2640000000001</v>
      </c>
      <c r="Q962" s="54">
        <f>+VLOOKUP(C962,'Anexo_GL '!$B$9:$O$1882,12,0)</f>
        <v>1540.8604900000003</v>
      </c>
      <c r="R962" s="54">
        <f>+VLOOKUP(C962,'Anexo_GL '!$B$9:$O$1882,13,0)</f>
        <v>14.40351000000001</v>
      </c>
      <c r="S962" s="54" t="str">
        <f>+VLOOKUP(C962,'Anexo_GL '!$B$9:$O$1882,14,0)</f>
        <v>Si Cumple</v>
      </c>
    </row>
    <row r="963" spans="1:19" x14ac:dyDescent="0.25">
      <c r="A963" s="54" t="s">
        <v>5071</v>
      </c>
      <c r="B963" s="54">
        <v>936</v>
      </c>
      <c r="C963" s="55" t="s">
        <v>2286</v>
      </c>
      <c r="D963" s="55" t="s">
        <v>2236</v>
      </c>
      <c r="E963" s="55" t="s">
        <v>2287</v>
      </c>
      <c r="F963" s="54">
        <f>+VLOOKUP(C963,'Anexo_GL '!$B$9:$O$1882,4,0)</f>
        <v>34.558619999999998</v>
      </c>
      <c r="G963" s="54"/>
      <c r="H963" s="54">
        <f>+VLOOKUP(C963,'Anexo_GL '!$B$9:$O$1882,5,0)</f>
        <v>1591.3112174999999</v>
      </c>
      <c r="I963" s="54">
        <f>+VLOOKUP(C963,'Anexo_GL '!$B$9:$O$1882,6,0)</f>
        <v>2.2082899999999999</v>
      </c>
      <c r="J963" s="54">
        <f>+VLOOKUP(C963,'Anexo_GL '!$B$9:$O$1882,7,0)</f>
        <v>0</v>
      </c>
      <c r="K963" s="54"/>
      <c r="L963" s="56">
        <f>+VLOOKUP(C963,'Anexo_GL '!$B$9:$O$1882,8,0)</f>
        <v>2.1717071820993432</v>
      </c>
      <c r="M963" s="54"/>
      <c r="N963" s="56" t="str">
        <f>+VLOOKUP(C963,'Anexo_GL '!$B$9:$O$1882,9,0)</f>
        <v>Si Cumple</v>
      </c>
      <c r="O963" s="54"/>
      <c r="P963" s="54">
        <f>+VLOOKUP(C963,'Anexo_GL '!$B$9:$O$1882,11,0)</f>
        <v>1033.8872200000001</v>
      </c>
      <c r="Q963" s="54">
        <f>+VLOOKUP(C963,'Anexo_GL '!$B$9:$O$1882,12,0)</f>
        <v>586.2106</v>
      </c>
      <c r="R963" s="54">
        <f>+VLOOKUP(C963,'Anexo_GL '!$B$9:$O$1882,13,0)</f>
        <v>447.67662000000001</v>
      </c>
      <c r="S963" s="54" t="str">
        <f>+VLOOKUP(C963,'Anexo_GL '!$B$9:$O$1882,14,0)</f>
        <v>Si Cumple</v>
      </c>
    </row>
    <row r="964" spans="1:19" x14ac:dyDescent="0.25">
      <c r="A964" s="54" t="s">
        <v>5072</v>
      </c>
      <c r="B964" s="54">
        <v>937</v>
      </c>
      <c r="C964" s="55" t="s">
        <v>2288</v>
      </c>
      <c r="D964" s="55" t="s">
        <v>2236</v>
      </c>
      <c r="E964" s="55" t="s">
        <v>2289</v>
      </c>
      <c r="F964" s="54">
        <f>+VLOOKUP(C964,'Anexo_GL '!$B$9:$O$1882,4,0)</f>
        <v>47.413069999999998</v>
      </c>
      <c r="G964" s="54"/>
      <c r="H964" s="54">
        <f>+VLOOKUP(C964,'Anexo_GL '!$B$9:$O$1882,5,0)</f>
        <v>1450.6170374999999</v>
      </c>
      <c r="I964" s="54">
        <f>+VLOOKUP(C964,'Anexo_GL '!$B$9:$O$1882,6,0)</f>
        <v>3.7539900000000004</v>
      </c>
      <c r="J964" s="54">
        <f>+VLOOKUP(C964,'Anexo_GL '!$B$9:$O$1882,7,0)</f>
        <v>0</v>
      </c>
      <c r="K964" s="54"/>
      <c r="L964" s="56">
        <f>+VLOOKUP(C964,'Anexo_GL '!$B$9:$O$1882,8,0)</f>
        <v>3.2684760191230002</v>
      </c>
      <c r="M964" s="54"/>
      <c r="N964" s="56" t="str">
        <f>+VLOOKUP(C964,'Anexo_GL '!$B$9:$O$1882,9,0)</f>
        <v>Si Cumple</v>
      </c>
      <c r="O964" s="54"/>
      <c r="P964" s="54">
        <f>+VLOOKUP(C964,'Anexo_GL '!$B$9:$O$1882,11,0)</f>
        <v>762.58762999999999</v>
      </c>
      <c r="Q964" s="54">
        <f>+VLOOKUP(C964,'Anexo_GL '!$B$9:$O$1882,12,0)</f>
        <v>769.58497</v>
      </c>
      <c r="R964" s="54">
        <f>+VLOOKUP(C964,'Anexo_GL '!$B$9:$O$1882,13,0)</f>
        <v>-6.9973399999999675</v>
      </c>
      <c r="S964" s="54" t="str">
        <f>+VLOOKUP(C964,'Anexo_GL '!$B$9:$O$1882,14,0)</f>
        <v>No Cumple</v>
      </c>
    </row>
    <row r="965" spans="1:19" x14ac:dyDescent="0.25">
      <c r="A965" s="54" t="s">
        <v>5073</v>
      </c>
      <c r="B965" s="54">
        <v>938</v>
      </c>
      <c r="C965" s="55" t="s">
        <v>2290</v>
      </c>
      <c r="D965" s="55" t="s">
        <v>2236</v>
      </c>
      <c r="E965" s="55" t="s">
        <v>2291</v>
      </c>
      <c r="F965" s="54">
        <f>+VLOOKUP(C965,'Anexo_GL '!$B$9:$O$1882,4,0)</f>
        <v>574.44977000000006</v>
      </c>
      <c r="G965" s="54"/>
      <c r="H965" s="54">
        <f>+VLOOKUP(C965,'Anexo_GL '!$B$9:$O$1882,5,0)</f>
        <v>1880.2715374999998</v>
      </c>
      <c r="I965" s="54">
        <f>+VLOOKUP(C965,'Anexo_GL '!$B$9:$O$1882,6,0)</f>
        <v>3.62676</v>
      </c>
      <c r="J965" s="54">
        <f>+VLOOKUP(C965,'Anexo_GL '!$B$9:$O$1882,7,0)</f>
        <v>0</v>
      </c>
      <c r="K965" s="54"/>
      <c r="L965" s="56">
        <f>+VLOOKUP(C965,'Anexo_GL '!$B$9:$O$1882,8,0)</f>
        <v>30.551426139428017</v>
      </c>
      <c r="M965" s="54"/>
      <c r="N965" s="56" t="str">
        <f>+VLOOKUP(C965,'Anexo_GL '!$B$9:$O$1882,9,0)</f>
        <v>Si Cumple</v>
      </c>
      <c r="O965" s="54"/>
      <c r="P965" s="54">
        <f>+VLOOKUP(C965,'Anexo_GL '!$B$9:$O$1882,11,0)</f>
        <v>854.14505000000008</v>
      </c>
      <c r="Q965" s="54">
        <f>+VLOOKUP(C965,'Anexo_GL '!$B$9:$O$1882,12,0)</f>
        <v>644.39494999999999</v>
      </c>
      <c r="R965" s="54">
        <f>+VLOOKUP(C965,'Anexo_GL '!$B$9:$O$1882,13,0)</f>
        <v>209.75010000000009</v>
      </c>
      <c r="S965" s="54" t="str">
        <f>+VLOOKUP(C965,'Anexo_GL '!$B$9:$O$1882,14,0)</f>
        <v>Si Cumple</v>
      </c>
    </row>
    <row r="966" spans="1:19" x14ac:dyDescent="0.25">
      <c r="A966" s="54" t="s">
        <v>5074</v>
      </c>
      <c r="B966" s="54">
        <v>939</v>
      </c>
      <c r="C966" s="55" t="s">
        <v>2292</v>
      </c>
      <c r="D966" s="55" t="s">
        <v>2236</v>
      </c>
      <c r="E966" s="55" t="s">
        <v>2293</v>
      </c>
      <c r="F966" s="54">
        <f>+VLOOKUP(C966,'Anexo_GL '!$B$9:$O$1882,4,0)</f>
        <v>907.98343</v>
      </c>
      <c r="G966" s="54"/>
      <c r="H966" s="54">
        <f>+VLOOKUP(C966,'Anexo_GL '!$B$9:$O$1882,5,0)</f>
        <v>7038.9531649999999</v>
      </c>
      <c r="I966" s="54">
        <f>+VLOOKUP(C966,'Anexo_GL '!$B$9:$O$1882,6,0)</f>
        <v>5.9152100000000001</v>
      </c>
      <c r="J966" s="54">
        <f>+VLOOKUP(C966,'Anexo_GL '!$B$9:$O$1882,7,0)</f>
        <v>0</v>
      </c>
      <c r="K966" s="54"/>
      <c r="L966" s="56">
        <f>+VLOOKUP(C966,'Anexo_GL '!$B$9:$O$1882,8,0)</f>
        <v>12.899410021859408</v>
      </c>
      <c r="M966" s="54"/>
      <c r="N966" s="56" t="str">
        <f>+VLOOKUP(C966,'Anexo_GL '!$B$9:$O$1882,9,0)</f>
        <v>Si Cumple</v>
      </c>
      <c r="O966" s="54"/>
      <c r="P966" s="54">
        <f>+VLOOKUP(C966,'Anexo_GL '!$B$9:$O$1882,11,0)</f>
        <v>3378.7060000000001</v>
      </c>
      <c r="Q966" s="54">
        <f>+VLOOKUP(C966,'Anexo_GL '!$B$9:$O$1882,12,0)</f>
        <v>3164.54502</v>
      </c>
      <c r="R966" s="54">
        <f>+VLOOKUP(C966,'Anexo_GL '!$B$9:$O$1882,13,0)</f>
        <v>214.16098</v>
      </c>
      <c r="S966" s="54" t="str">
        <f>+VLOOKUP(C966,'Anexo_GL '!$B$9:$O$1882,14,0)</f>
        <v>Si Cumple</v>
      </c>
    </row>
    <row r="967" spans="1:19" x14ac:dyDescent="0.25">
      <c r="A967" s="54" t="s">
        <v>5075</v>
      </c>
      <c r="B967" s="54">
        <v>940</v>
      </c>
      <c r="C967" s="55" t="s">
        <v>2294</v>
      </c>
      <c r="D967" s="55" t="s">
        <v>2236</v>
      </c>
      <c r="E967" s="55" t="s">
        <v>2295</v>
      </c>
      <c r="F967" s="54">
        <f>+VLOOKUP(C967,'Anexo_GL '!$B$9:$O$1882,4,0)</f>
        <v>151.56869</v>
      </c>
      <c r="G967" s="54"/>
      <c r="H967" s="54">
        <f>+VLOOKUP(C967,'Anexo_GL '!$B$9:$O$1882,5,0)</f>
        <v>1661.4102625</v>
      </c>
      <c r="I967" s="54">
        <f>+VLOOKUP(C967,'Anexo_GL '!$B$9:$O$1882,6,0)</f>
        <v>3.1870299999999996</v>
      </c>
      <c r="J967" s="54">
        <f>+VLOOKUP(C967,'Anexo_GL '!$B$9:$O$1882,7,0)</f>
        <v>0</v>
      </c>
      <c r="K967" s="54"/>
      <c r="L967" s="56">
        <f>+VLOOKUP(C967,'Anexo_GL '!$B$9:$O$1882,8,0)</f>
        <v>9.1228935694623488</v>
      </c>
      <c r="M967" s="54"/>
      <c r="N967" s="56" t="str">
        <f>+VLOOKUP(C967,'Anexo_GL '!$B$9:$O$1882,9,0)</f>
        <v>Si Cumple</v>
      </c>
      <c r="O967" s="54"/>
      <c r="P967" s="54">
        <f>+VLOOKUP(C967,'Anexo_GL '!$B$9:$O$1882,11,0)</f>
        <v>922.65938999999992</v>
      </c>
      <c r="Q967" s="54">
        <f>+VLOOKUP(C967,'Anexo_GL '!$B$9:$O$1882,12,0)</f>
        <v>855.29314999999997</v>
      </c>
      <c r="R967" s="54">
        <f>+VLOOKUP(C967,'Anexo_GL '!$B$9:$O$1882,13,0)</f>
        <v>67.366239999999877</v>
      </c>
      <c r="S967" s="54" t="str">
        <f>+VLOOKUP(C967,'Anexo_GL '!$B$9:$O$1882,14,0)</f>
        <v>Si Cumple</v>
      </c>
    </row>
    <row r="968" spans="1:19" x14ac:dyDescent="0.25">
      <c r="A968" s="54" t="s">
        <v>5076</v>
      </c>
      <c r="B968" s="54">
        <v>941</v>
      </c>
      <c r="C968" s="55" t="s">
        <v>2296</v>
      </c>
      <c r="D968" s="55" t="s">
        <v>2236</v>
      </c>
      <c r="E968" s="55" t="s">
        <v>674</v>
      </c>
      <c r="F968" s="54">
        <f>+VLOOKUP(C968,'Anexo_GL '!$B$9:$O$1882,4,0)</f>
        <v>219.60300000000001</v>
      </c>
      <c r="G968" s="54"/>
      <c r="H968" s="54">
        <f>+VLOOKUP(C968,'Anexo_GL '!$B$9:$O$1882,5,0)</f>
        <v>1893.4296224999998</v>
      </c>
      <c r="I968" s="54">
        <f>+VLOOKUP(C968,'Anexo_GL '!$B$9:$O$1882,6,0)</f>
        <v>1.9301599999999999</v>
      </c>
      <c r="J968" s="54">
        <f>+VLOOKUP(C968,'Anexo_GL '!$B$9:$O$1882,7,0)</f>
        <v>0</v>
      </c>
      <c r="K968" s="54"/>
      <c r="L968" s="56">
        <f>+VLOOKUP(C968,'Anexo_GL '!$B$9:$O$1882,8,0)</f>
        <v>11.598160152900007</v>
      </c>
      <c r="M968" s="54"/>
      <c r="N968" s="56" t="str">
        <f>+VLOOKUP(C968,'Anexo_GL '!$B$9:$O$1882,9,0)</f>
        <v>Si Cumple</v>
      </c>
      <c r="O968" s="54"/>
      <c r="P968" s="54">
        <f>+VLOOKUP(C968,'Anexo_GL '!$B$9:$O$1882,11,0)</f>
        <v>843.98679000000004</v>
      </c>
      <c r="Q968" s="54">
        <f>+VLOOKUP(C968,'Anexo_GL '!$B$9:$O$1882,12,0)</f>
        <v>1058.7516600000001</v>
      </c>
      <c r="R968" s="54">
        <f>+VLOOKUP(C968,'Anexo_GL '!$B$9:$O$1882,13,0)</f>
        <v>-214.76487000000012</v>
      </c>
      <c r="S968" s="54" t="str">
        <f>+VLOOKUP(C968,'Anexo_GL '!$B$9:$O$1882,14,0)</f>
        <v>No Cumple</v>
      </c>
    </row>
    <row r="969" spans="1:19" x14ac:dyDescent="0.25">
      <c r="A969" s="54" t="s">
        <v>5077</v>
      </c>
      <c r="B969" s="54">
        <v>942</v>
      </c>
      <c r="C969" s="55" t="s">
        <v>2297</v>
      </c>
      <c r="D969" s="55" t="s">
        <v>2236</v>
      </c>
      <c r="E969" s="55" t="s">
        <v>2298</v>
      </c>
      <c r="F969" s="54">
        <f>+VLOOKUP(C969,'Anexo_GL '!$B$9:$O$1882,4,0)</f>
        <v>328.23471999999998</v>
      </c>
      <c r="G969" s="54"/>
      <c r="H969" s="54">
        <f>+VLOOKUP(C969,'Anexo_GL '!$B$9:$O$1882,5,0)</f>
        <v>3568.2393099999995</v>
      </c>
      <c r="I969" s="54">
        <f>+VLOOKUP(C969,'Anexo_GL '!$B$9:$O$1882,6,0)</f>
        <v>7.815500000000001</v>
      </c>
      <c r="J969" s="54">
        <f>+VLOOKUP(C969,'Anexo_GL '!$B$9:$O$1882,7,0)</f>
        <v>0</v>
      </c>
      <c r="K969" s="54"/>
      <c r="L969" s="56">
        <f>+VLOOKUP(C969,'Anexo_GL '!$B$9:$O$1882,8,0)</f>
        <v>9.198786613894459</v>
      </c>
      <c r="M969" s="54"/>
      <c r="N969" s="56" t="str">
        <f>+VLOOKUP(C969,'Anexo_GL '!$B$9:$O$1882,9,0)</f>
        <v>Si Cumple</v>
      </c>
      <c r="O969" s="54"/>
      <c r="P969" s="54">
        <f>+VLOOKUP(C969,'Anexo_GL '!$B$9:$O$1882,11,0)</f>
        <v>2025.4771300000002</v>
      </c>
      <c r="Q969" s="54">
        <f>+VLOOKUP(C969,'Anexo_GL '!$B$9:$O$1882,12,0)</f>
        <v>1526.3597600000001</v>
      </c>
      <c r="R969" s="54">
        <f>+VLOOKUP(C969,'Anexo_GL '!$B$9:$O$1882,13,0)</f>
        <v>499.11737000000011</v>
      </c>
      <c r="S969" s="54" t="str">
        <f>+VLOOKUP(C969,'Anexo_GL '!$B$9:$O$1882,14,0)</f>
        <v>Si Cumple</v>
      </c>
    </row>
    <row r="970" spans="1:19" x14ac:dyDescent="0.25">
      <c r="A970" s="54" t="s">
        <v>5078</v>
      </c>
      <c r="B970" s="54">
        <v>943</v>
      </c>
      <c r="C970" s="55" t="s">
        <v>2299</v>
      </c>
      <c r="D970" s="55" t="s">
        <v>2236</v>
      </c>
      <c r="E970" s="55" t="s">
        <v>2300</v>
      </c>
      <c r="F970" s="54">
        <f>+VLOOKUP(C970,'Anexo_GL '!$B$9:$O$1882,4,0)</f>
        <v>1687.4588200000003</v>
      </c>
      <c r="G970" s="54"/>
      <c r="H970" s="54">
        <f>+VLOOKUP(C970,'Anexo_GL '!$B$9:$O$1882,5,0)</f>
        <v>18202.712145000005</v>
      </c>
      <c r="I970" s="54">
        <f>+VLOOKUP(C970,'Anexo_GL '!$B$9:$O$1882,6,0)</f>
        <v>17.455450000000006</v>
      </c>
      <c r="J970" s="54">
        <f>+VLOOKUP(C970,'Anexo_GL '!$B$9:$O$1882,7,0)</f>
        <v>0</v>
      </c>
      <c r="K970" s="54"/>
      <c r="L970" s="56">
        <f>+VLOOKUP(C970,'Anexo_GL '!$B$9:$O$1882,8,0)</f>
        <v>9.2703702973379087</v>
      </c>
      <c r="M970" s="54"/>
      <c r="N970" s="56" t="str">
        <f>+VLOOKUP(C970,'Anexo_GL '!$B$9:$O$1882,9,0)</f>
        <v>Si Cumple</v>
      </c>
      <c r="O970" s="54"/>
      <c r="P970" s="54">
        <f>+VLOOKUP(C970,'Anexo_GL '!$B$9:$O$1882,11,0)</f>
        <v>7817.4663500000006</v>
      </c>
      <c r="Q970" s="54">
        <f>+VLOOKUP(C970,'Anexo_GL '!$B$9:$O$1882,12,0)</f>
        <v>9214.6910500000013</v>
      </c>
      <c r="R970" s="54">
        <f>+VLOOKUP(C970,'Anexo_GL '!$B$9:$O$1882,13,0)</f>
        <v>-1397.2247000000002</v>
      </c>
      <c r="S970" s="54" t="str">
        <f>+VLOOKUP(C970,'Anexo_GL '!$B$9:$O$1882,14,0)</f>
        <v>No Cumple</v>
      </c>
    </row>
    <row r="971" spans="1:19" x14ac:dyDescent="0.25">
      <c r="A971" s="54" t="s">
        <v>5079</v>
      </c>
      <c r="B971" s="54">
        <v>944</v>
      </c>
      <c r="C971" s="55" t="s">
        <v>2301</v>
      </c>
      <c r="D971" s="55" t="s">
        <v>2236</v>
      </c>
      <c r="E971" s="55" t="s">
        <v>2302</v>
      </c>
      <c r="F971" s="54">
        <f>+VLOOKUP(C971,'Anexo_GL '!$B$9:$O$1882,4,0)</f>
        <v>163.67949999999999</v>
      </c>
      <c r="G971" s="54"/>
      <c r="H971" s="54">
        <f>+VLOOKUP(C971,'Anexo_GL '!$B$9:$O$1882,5,0)</f>
        <v>1435.7893524999999</v>
      </c>
      <c r="I971" s="54">
        <f>+VLOOKUP(C971,'Anexo_GL '!$B$9:$O$1882,6,0)</f>
        <v>1.01322</v>
      </c>
      <c r="J971" s="54">
        <f>+VLOOKUP(C971,'Anexo_GL '!$B$9:$O$1882,7,0)</f>
        <v>0</v>
      </c>
      <c r="K971" s="54"/>
      <c r="L971" s="56">
        <f>+VLOOKUP(C971,'Anexo_GL '!$B$9:$O$1882,8,0)</f>
        <v>11.399966138138637</v>
      </c>
      <c r="M971" s="54"/>
      <c r="N971" s="56" t="str">
        <f>+VLOOKUP(C971,'Anexo_GL '!$B$9:$O$1882,9,0)</f>
        <v>Si Cumple</v>
      </c>
      <c r="O971" s="54"/>
      <c r="P971" s="54">
        <f>+VLOOKUP(C971,'Anexo_GL '!$B$9:$O$1882,11,0)</f>
        <v>1006.63875</v>
      </c>
      <c r="Q971" s="54">
        <f>+VLOOKUP(C971,'Anexo_GL '!$B$9:$O$1882,12,0)</f>
        <v>905.73160999999993</v>
      </c>
      <c r="R971" s="54">
        <f>+VLOOKUP(C971,'Anexo_GL '!$B$9:$O$1882,13,0)</f>
        <v>100.90714000000001</v>
      </c>
      <c r="S971" s="54" t="str">
        <f>+VLOOKUP(C971,'Anexo_GL '!$B$9:$O$1882,14,0)</f>
        <v>Si Cumple</v>
      </c>
    </row>
    <row r="972" spans="1:19" x14ac:dyDescent="0.25">
      <c r="A972" s="54" t="s">
        <v>5080</v>
      </c>
      <c r="B972" s="54">
        <v>945</v>
      </c>
      <c r="C972" s="55" t="s">
        <v>2303</v>
      </c>
      <c r="D972" s="55" t="s">
        <v>2236</v>
      </c>
      <c r="E972" s="55" t="s">
        <v>2304</v>
      </c>
      <c r="F972" s="54">
        <f>+VLOOKUP(C972,'Anexo_GL '!$B$9:$O$1882,4,0)</f>
        <v>139.17954999999998</v>
      </c>
      <c r="G972" s="54"/>
      <c r="H972" s="54">
        <f>+VLOOKUP(C972,'Anexo_GL '!$B$9:$O$1882,5,0)</f>
        <v>2709.5600949999994</v>
      </c>
      <c r="I972" s="54">
        <f>+VLOOKUP(C972,'Anexo_GL '!$B$9:$O$1882,6,0)</f>
        <v>3.7523899999999992</v>
      </c>
      <c r="J972" s="54">
        <f>+VLOOKUP(C972,'Anexo_GL '!$B$9:$O$1882,7,0)</f>
        <v>0</v>
      </c>
      <c r="K972" s="54"/>
      <c r="L972" s="56">
        <f>+VLOOKUP(C972,'Anexo_GL '!$B$9:$O$1882,8,0)</f>
        <v>5.1366105611324349</v>
      </c>
      <c r="M972" s="54"/>
      <c r="N972" s="56" t="str">
        <f>+VLOOKUP(C972,'Anexo_GL '!$B$9:$O$1882,9,0)</f>
        <v>Si Cumple</v>
      </c>
      <c r="O972" s="54"/>
      <c r="P972" s="54">
        <f>+VLOOKUP(C972,'Anexo_GL '!$B$9:$O$1882,11,0)</f>
        <v>1256.3315</v>
      </c>
      <c r="Q972" s="54">
        <f>+VLOOKUP(C972,'Anexo_GL '!$B$9:$O$1882,12,0)</f>
        <v>1077.5633699999998</v>
      </c>
      <c r="R972" s="54">
        <f>+VLOOKUP(C972,'Anexo_GL '!$B$9:$O$1882,13,0)</f>
        <v>178.76813000000013</v>
      </c>
      <c r="S972" s="54" t="str">
        <f>+VLOOKUP(C972,'Anexo_GL '!$B$9:$O$1882,14,0)</f>
        <v>Si Cumple</v>
      </c>
    </row>
    <row r="973" spans="1:19" x14ac:dyDescent="0.25">
      <c r="A973" s="54" t="s">
        <v>5081</v>
      </c>
      <c r="B973" s="54">
        <v>946</v>
      </c>
      <c r="C973" s="55" t="s">
        <v>2305</v>
      </c>
      <c r="D973" s="55" t="s">
        <v>2236</v>
      </c>
      <c r="E973" s="55" t="s">
        <v>2306</v>
      </c>
      <c r="F973" s="54">
        <f>+VLOOKUP(C973,'Anexo_GL '!$B$9:$O$1882,4,0)</f>
        <v>95.778830000000013</v>
      </c>
      <c r="G973" s="54"/>
      <c r="H973" s="54">
        <f>+VLOOKUP(C973,'Anexo_GL '!$B$9:$O$1882,5,0)</f>
        <v>4002.7655199999999</v>
      </c>
      <c r="I973" s="54">
        <f>+VLOOKUP(C973,'Anexo_GL '!$B$9:$O$1882,6,0)</f>
        <v>12.728729999999999</v>
      </c>
      <c r="J973" s="54">
        <f>+VLOOKUP(C973,'Anexo_GL '!$B$9:$O$1882,7,0)</f>
        <v>0</v>
      </c>
      <c r="K973" s="54"/>
      <c r="L973" s="56">
        <f>+VLOOKUP(C973,'Anexo_GL '!$B$9:$O$1882,8,0)</f>
        <v>2.3928164045941922</v>
      </c>
      <c r="M973" s="54"/>
      <c r="N973" s="56" t="str">
        <f>+VLOOKUP(C973,'Anexo_GL '!$B$9:$O$1882,9,0)</f>
        <v>Si Cumple</v>
      </c>
      <c r="O973" s="54"/>
      <c r="P973" s="54">
        <f>+VLOOKUP(C973,'Anexo_GL '!$B$9:$O$1882,11,0)</f>
        <v>2104.3609699999997</v>
      </c>
      <c r="Q973" s="54">
        <f>+VLOOKUP(C973,'Anexo_GL '!$B$9:$O$1882,12,0)</f>
        <v>1625.3788399999999</v>
      </c>
      <c r="R973" s="54">
        <f>+VLOOKUP(C973,'Anexo_GL '!$B$9:$O$1882,13,0)</f>
        <v>478.98212999999987</v>
      </c>
      <c r="S973" s="54" t="str">
        <f>+VLOOKUP(C973,'Anexo_GL '!$B$9:$O$1882,14,0)</f>
        <v>Si Cumple</v>
      </c>
    </row>
    <row r="974" spans="1:19" x14ac:dyDescent="0.25">
      <c r="A974" s="54" t="s">
        <v>5082</v>
      </c>
      <c r="B974" s="54">
        <v>947</v>
      </c>
      <c r="C974" s="55" t="s">
        <v>2307</v>
      </c>
      <c r="D974" s="55" t="s">
        <v>2236</v>
      </c>
      <c r="E974" s="55" t="s">
        <v>2308</v>
      </c>
      <c r="F974" s="54">
        <f>+VLOOKUP(C974,'Anexo_GL '!$B$9:$O$1882,4,0)</f>
        <v>43.877949999999998</v>
      </c>
      <c r="G974" s="54"/>
      <c r="H974" s="54">
        <f>+VLOOKUP(C974,'Anexo_GL '!$B$9:$O$1882,5,0)</f>
        <v>1800.8422675000002</v>
      </c>
      <c r="I974" s="54">
        <f>+VLOOKUP(C974,'Anexo_GL '!$B$9:$O$1882,6,0)</f>
        <v>1.3984700000000001</v>
      </c>
      <c r="J974" s="54">
        <f>+VLOOKUP(C974,'Anexo_GL '!$B$9:$O$1882,7,0)</f>
        <v>0</v>
      </c>
      <c r="K974" s="54"/>
      <c r="L974" s="56">
        <f>+VLOOKUP(C974,'Anexo_GL '!$B$9:$O$1882,8,0)</f>
        <v>2.4365237751173559</v>
      </c>
      <c r="M974" s="54"/>
      <c r="N974" s="56" t="str">
        <f>+VLOOKUP(C974,'Anexo_GL '!$B$9:$O$1882,9,0)</f>
        <v>Si Cumple</v>
      </c>
      <c r="O974" s="54"/>
      <c r="P974" s="54">
        <f>+VLOOKUP(C974,'Anexo_GL '!$B$9:$O$1882,11,0)</f>
        <v>1074.61331</v>
      </c>
      <c r="Q974" s="54">
        <f>+VLOOKUP(C974,'Anexo_GL '!$B$9:$O$1882,12,0)</f>
        <v>748.62999000000002</v>
      </c>
      <c r="R974" s="54">
        <f>+VLOOKUP(C974,'Anexo_GL '!$B$9:$O$1882,13,0)</f>
        <v>325.98332000000005</v>
      </c>
      <c r="S974" s="54" t="str">
        <f>+VLOOKUP(C974,'Anexo_GL '!$B$9:$O$1882,14,0)</f>
        <v>Si Cumple</v>
      </c>
    </row>
    <row r="975" spans="1:19" x14ac:dyDescent="0.25">
      <c r="A975" s="54" t="s">
        <v>5083</v>
      </c>
      <c r="B975" s="54">
        <v>948</v>
      </c>
      <c r="C975" s="55" t="s">
        <v>2309</v>
      </c>
      <c r="D975" s="55" t="s">
        <v>2236</v>
      </c>
      <c r="E975" s="55" t="s">
        <v>1177</v>
      </c>
      <c r="F975" s="54">
        <f>+VLOOKUP(C975,'Anexo_GL '!$B$9:$O$1882,4,0)</f>
        <v>195.10714000000002</v>
      </c>
      <c r="G975" s="54"/>
      <c r="H975" s="54">
        <f>+VLOOKUP(C975,'Anexo_GL '!$B$9:$O$1882,5,0)</f>
        <v>1915.9644299999998</v>
      </c>
      <c r="I975" s="54">
        <f>+VLOOKUP(C975,'Anexo_GL '!$B$9:$O$1882,6,0)</f>
        <v>3.826169999999999</v>
      </c>
      <c r="J975" s="54">
        <f>+VLOOKUP(C975,'Anexo_GL '!$B$9:$O$1882,7,0)</f>
        <v>0</v>
      </c>
      <c r="K975" s="54"/>
      <c r="L975" s="56">
        <f>+VLOOKUP(C975,'Anexo_GL '!$B$9:$O$1882,8,0)</f>
        <v>10.183233934045427</v>
      </c>
      <c r="M975" s="54"/>
      <c r="N975" s="56" t="str">
        <f>+VLOOKUP(C975,'Anexo_GL '!$B$9:$O$1882,9,0)</f>
        <v>Si Cumple</v>
      </c>
      <c r="O975" s="54"/>
      <c r="P975" s="54">
        <f>+VLOOKUP(C975,'Anexo_GL '!$B$9:$O$1882,11,0)</f>
        <v>827.85158999999987</v>
      </c>
      <c r="Q975" s="54">
        <f>+VLOOKUP(C975,'Anexo_GL '!$B$9:$O$1882,12,0)</f>
        <v>899.70967999999993</v>
      </c>
      <c r="R975" s="54">
        <f>+VLOOKUP(C975,'Anexo_GL '!$B$9:$O$1882,13,0)</f>
        <v>-71.85809000000009</v>
      </c>
      <c r="S975" s="54" t="str">
        <f>+VLOOKUP(C975,'Anexo_GL '!$B$9:$O$1882,14,0)</f>
        <v>No Cumple</v>
      </c>
    </row>
    <row r="976" spans="1:19" x14ac:dyDescent="0.25">
      <c r="A976" s="54" t="s">
        <v>5084</v>
      </c>
      <c r="B976" s="54">
        <v>949</v>
      </c>
      <c r="C976" s="55" t="s">
        <v>2310</v>
      </c>
      <c r="D976" s="55" t="s">
        <v>2236</v>
      </c>
      <c r="E976" s="55" t="s">
        <v>2311</v>
      </c>
      <c r="F976" s="54">
        <f>+VLOOKUP(C976,'Anexo_GL '!$B$9:$O$1882,4,0)</f>
        <v>889.9176799999999</v>
      </c>
      <c r="G976" s="54"/>
      <c r="H976" s="54">
        <f>+VLOOKUP(C976,'Anexo_GL '!$B$9:$O$1882,5,0)</f>
        <v>11633.420857499999</v>
      </c>
      <c r="I976" s="54">
        <f>+VLOOKUP(C976,'Anexo_GL '!$B$9:$O$1882,6,0)</f>
        <v>31.236519999999999</v>
      </c>
      <c r="J976" s="54">
        <f>+VLOOKUP(C976,'Anexo_GL '!$B$9:$O$1882,7,0)</f>
        <v>0</v>
      </c>
      <c r="K976" s="54"/>
      <c r="L976" s="56">
        <f>+VLOOKUP(C976,'Anexo_GL '!$B$9:$O$1882,8,0)</f>
        <v>7.6496646248835312</v>
      </c>
      <c r="M976" s="54"/>
      <c r="N976" s="56" t="str">
        <f>+VLOOKUP(C976,'Anexo_GL '!$B$9:$O$1882,9,0)</f>
        <v>Si Cumple</v>
      </c>
      <c r="O976" s="54"/>
      <c r="P976" s="54">
        <f>+VLOOKUP(C976,'Anexo_GL '!$B$9:$O$1882,11,0)</f>
        <v>5565.2898499999992</v>
      </c>
      <c r="Q976" s="54">
        <f>+VLOOKUP(C976,'Anexo_GL '!$B$9:$O$1882,12,0)</f>
        <v>4635.4861099999998</v>
      </c>
      <c r="R976" s="54">
        <f>+VLOOKUP(C976,'Anexo_GL '!$B$9:$O$1882,13,0)</f>
        <v>929.80374000000018</v>
      </c>
      <c r="S976" s="54" t="str">
        <f>+VLOOKUP(C976,'Anexo_GL '!$B$9:$O$1882,14,0)</f>
        <v>Si Cumple</v>
      </c>
    </row>
    <row r="977" spans="1:19" x14ac:dyDescent="0.25">
      <c r="A977" s="54" t="s">
        <v>5085</v>
      </c>
      <c r="B977" s="54">
        <v>950</v>
      </c>
      <c r="C977" s="55" t="s">
        <v>2312</v>
      </c>
      <c r="D977" s="55" t="s">
        <v>2236</v>
      </c>
      <c r="E977" s="55" t="s">
        <v>2313</v>
      </c>
      <c r="F977" s="54">
        <f>+VLOOKUP(C977,'Anexo_GL '!$B$9:$O$1882,4,0)</f>
        <v>36.450379999999996</v>
      </c>
      <c r="G977" s="54"/>
      <c r="H977" s="54">
        <f>+VLOOKUP(C977,'Anexo_GL '!$B$9:$O$1882,5,0)</f>
        <v>1334.2298174999999</v>
      </c>
      <c r="I977" s="54">
        <f>+VLOOKUP(C977,'Anexo_GL '!$B$9:$O$1882,6,0)</f>
        <v>2.45431</v>
      </c>
      <c r="J977" s="54">
        <f>+VLOOKUP(C977,'Anexo_GL '!$B$9:$O$1882,7,0)</f>
        <v>0</v>
      </c>
      <c r="K977" s="54"/>
      <c r="L977" s="56">
        <f>+VLOOKUP(C977,'Anexo_GL '!$B$9:$O$1882,8,0)</f>
        <v>2.7319416431794741</v>
      </c>
      <c r="M977" s="54"/>
      <c r="N977" s="56" t="str">
        <f>+VLOOKUP(C977,'Anexo_GL '!$B$9:$O$1882,9,0)</f>
        <v>Si Cumple</v>
      </c>
      <c r="O977" s="54"/>
      <c r="P977" s="54">
        <f>+VLOOKUP(C977,'Anexo_GL '!$B$9:$O$1882,11,0)</f>
        <v>1073.7680800000001</v>
      </c>
      <c r="Q977" s="54">
        <f>+VLOOKUP(C977,'Anexo_GL '!$B$9:$O$1882,12,0)</f>
        <v>543.31977000000006</v>
      </c>
      <c r="R977" s="54">
        <f>+VLOOKUP(C977,'Anexo_GL '!$B$9:$O$1882,13,0)</f>
        <v>530.44831000000011</v>
      </c>
      <c r="S977" s="54" t="str">
        <f>+VLOOKUP(C977,'Anexo_GL '!$B$9:$O$1882,14,0)</f>
        <v>Si Cumple</v>
      </c>
    </row>
    <row r="978" spans="1:19" x14ac:dyDescent="0.25">
      <c r="A978" s="54" t="s">
        <v>5086</v>
      </c>
      <c r="B978" s="54">
        <v>951</v>
      </c>
      <c r="C978" s="55" t="s">
        <v>2314</v>
      </c>
      <c r="D978" s="55" t="s">
        <v>2236</v>
      </c>
      <c r="E978" s="55" t="s">
        <v>2315</v>
      </c>
      <c r="F978" s="54">
        <f>+VLOOKUP(C978,'Anexo_GL '!$B$9:$O$1882,4,0)</f>
        <v>785.29465000000005</v>
      </c>
      <c r="G978" s="54"/>
      <c r="H978" s="54">
        <f>+VLOOKUP(C978,'Anexo_GL '!$B$9:$O$1882,5,0)</f>
        <v>2731.1404525000007</v>
      </c>
      <c r="I978" s="54">
        <f>+VLOOKUP(C978,'Anexo_GL '!$B$9:$O$1882,6,0)</f>
        <v>6.85283</v>
      </c>
      <c r="J978" s="54">
        <f>+VLOOKUP(C978,'Anexo_GL '!$B$9:$O$1882,7,0)</f>
        <v>0</v>
      </c>
      <c r="K978" s="54"/>
      <c r="L978" s="56">
        <f>+VLOOKUP(C978,'Anexo_GL '!$B$9:$O$1882,8,0)</f>
        <v>28.753360131338756</v>
      </c>
      <c r="M978" s="54"/>
      <c r="N978" s="56" t="str">
        <f>+VLOOKUP(C978,'Anexo_GL '!$B$9:$O$1882,9,0)</f>
        <v>Si Cumple</v>
      </c>
      <c r="O978" s="54"/>
      <c r="P978" s="54">
        <f>+VLOOKUP(C978,'Anexo_GL '!$B$9:$O$1882,11,0)</f>
        <v>1512.6347900000001</v>
      </c>
      <c r="Q978" s="54">
        <f>+VLOOKUP(C978,'Anexo_GL '!$B$9:$O$1882,12,0)</f>
        <v>1101.9721500000001</v>
      </c>
      <c r="R978" s="54">
        <f>+VLOOKUP(C978,'Anexo_GL '!$B$9:$O$1882,13,0)</f>
        <v>410.6626399999999</v>
      </c>
      <c r="S978" s="54" t="str">
        <f>+VLOOKUP(C978,'Anexo_GL '!$B$9:$O$1882,14,0)</f>
        <v>Si Cumple</v>
      </c>
    </row>
    <row r="979" spans="1:19" x14ac:dyDescent="0.25">
      <c r="A979" s="54" t="s">
        <v>5087</v>
      </c>
      <c r="B979" s="54">
        <v>952</v>
      </c>
      <c r="C979" s="55" t="s">
        <v>2316</v>
      </c>
      <c r="D979" s="55" t="s">
        <v>2236</v>
      </c>
      <c r="E979" s="55" t="s">
        <v>2317</v>
      </c>
      <c r="F979" s="54">
        <f>+VLOOKUP(C979,'Anexo_GL '!$B$9:$O$1882,4,0)</f>
        <v>72.102820000000008</v>
      </c>
      <c r="G979" s="54"/>
      <c r="H979" s="54">
        <f>+VLOOKUP(C979,'Anexo_GL '!$B$9:$O$1882,5,0)</f>
        <v>2013.2597999999996</v>
      </c>
      <c r="I979" s="54">
        <f>+VLOOKUP(C979,'Anexo_GL '!$B$9:$O$1882,6,0)</f>
        <v>2.9147600000000007</v>
      </c>
      <c r="J979" s="54">
        <f>+VLOOKUP(C979,'Anexo_GL '!$B$9:$O$1882,7,0)</f>
        <v>0</v>
      </c>
      <c r="K979" s="54"/>
      <c r="L979" s="56">
        <f>+VLOOKUP(C979,'Anexo_GL '!$B$9:$O$1882,8,0)</f>
        <v>3.5813966980317207</v>
      </c>
      <c r="M979" s="54"/>
      <c r="N979" s="56" t="str">
        <f>+VLOOKUP(C979,'Anexo_GL '!$B$9:$O$1882,9,0)</f>
        <v>Si Cumple</v>
      </c>
      <c r="O979" s="54"/>
      <c r="P979" s="54">
        <f>+VLOOKUP(C979,'Anexo_GL '!$B$9:$O$1882,11,0)</f>
        <v>1162.86727</v>
      </c>
      <c r="Q979" s="54">
        <f>+VLOOKUP(C979,'Anexo_GL '!$B$9:$O$1882,12,0)</f>
        <v>938.41759000000013</v>
      </c>
      <c r="R979" s="54">
        <f>+VLOOKUP(C979,'Anexo_GL '!$B$9:$O$1882,13,0)</f>
        <v>224.44967999999994</v>
      </c>
      <c r="S979" s="54" t="str">
        <f>+VLOOKUP(C979,'Anexo_GL '!$B$9:$O$1882,14,0)</f>
        <v>Si Cumple</v>
      </c>
    </row>
    <row r="980" spans="1:19" x14ac:dyDescent="0.25">
      <c r="A980" s="54" t="s">
        <v>5088</v>
      </c>
      <c r="B980" s="54">
        <v>953</v>
      </c>
      <c r="C980" s="55" t="s">
        <v>2318</v>
      </c>
      <c r="D980" s="55" t="s">
        <v>2236</v>
      </c>
      <c r="E980" s="55" t="s">
        <v>2319</v>
      </c>
      <c r="F980" s="54">
        <f>+VLOOKUP(C980,'Anexo_GL '!$B$9:$O$1882,4,0)</f>
        <v>18.757330000000003</v>
      </c>
      <c r="G980" s="54"/>
      <c r="H980" s="54">
        <f>+VLOOKUP(C980,'Anexo_GL '!$B$9:$O$1882,5,0)</f>
        <v>1728.9791674999999</v>
      </c>
      <c r="I980" s="54">
        <f>+VLOOKUP(C980,'Anexo_GL '!$B$9:$O$1882,6,0)</f>
        <v>2.9603400000000004</v>
      </c>
      <c r="J980" s="54">
        <f>+VLOOKUP(C980,'Anexo_GL '!$B$9:$O$1882,7,0)</f>
        <v>0</v>
      </c>
      <c r="K980" s="54"/>
      <c r="L980" s="56">
        <f>+VLOOKUP(C980,'Anexo_GL '!$B$9:$O$1882,8,0)</f>
        <v>1.0848788899592108</v>
      </c>
      <c r="M980" s="54"/>
      <c r="N980" s="56" t="str">
        <f>+VLOOKUP(C980,'Anexo_GL '!$B$9:$O$1882,9,0)</f>
        <v>Si Cumple</v>
      </c>
      <c r="O980" s="54"/>
      <c r="P980" s="54">
        <f>+VLOOKUP(C980,'Anexo_GL '!$B$9:$O$1882,11,0)</f>
        <v>846.60450000000003</v>
      </c>
      <c r="Q980" s="54">
        <f>+VLOOKUP(C980,'Anexo_GL '!$B$9:$O$1882,12,0)</f>
        <v>804.17182000000003</v>
      </c>
      <c r="R980" s="54">
        <f>+VLOOKUP(C980,'Anexo_GL '!$B$9:$O$1882,13,0)</f>
        <v>42.432679999999934</v>
      </c>
      <c r="S980" s="54" t="str">
        <f>+VLOOKUP(C980,'Anexo_GL '!$B$9:$O$1882,14,0)</f>
        <v>Si Cumple</v>
      </c>
    </row>
    <row r="981" spans="1:19" x14ac:dyDescent="0.25">
      <c r="A981" s="54" t="s">
        <v>5089</v>
      </c>
      <c r="B981" s="54">
        <v>954</v>
      </c>
      <c r="C981" s="55" t="s">
        <v>2320</v>
      </c>
      <c r="D981" s="55" t="s">
        <v>2236</v>
      </c>
      <c r="E981" s="55" t="s">
        <v>2321</v>
      </c>
      <c r="F981" s="54">
        <f>+VLOOKUP(C981,'Anexo_GL '!$B$9:$O$1882,4,0)</f>
        <v>20463.081140000002</v>
      </c>
      <c r="G981" s="54"/>
      <c r="H981" s="54">
        <f>+VLOOKUP(C981,'Anexo_GL '!$B$9:$O$1882,5,0)</f>
        <v>43922.043654999994</v>
      </c>
      <c r="I981" s="54">
        <f>+VLOOKUP(C981,'Anexo_GL '!$B$9:$O$1882,6,0)</f>
        <v>70.677869999999999</v>
      </c>
      <c r="J981" s="54">
        <f>+VLOOKUP(C981,'Anexo_GL '!$B$9:$O$1882,7,0)</f>
        <v>0</v>
      </c>
      <c r="K981" s="54"/>
      <c r="L981" s="56">
        <f>+VLOOKUP(C981,'Anexo_GL '!$B$9:$O$1882,8,0)</f>
        <v>46.589546927128303</v>
      </c>
      <c r="M981" s="54"/>
      <c r="N981" s="56" t="str">
        <f>+VLOOKUP(C981,'Anexo_GL '!$B$9:$O$1882,9,0)</f>
        <v>Si Cumple</v>
      </c>
      <c r="O981" s="54"/>
      <c r="P981" s="54">
        <f>+VLOOKUP(C981,'Anexo_GL '!$B$9:$O$1882,11,0)</f>
        <v>32764.014920000001</v>
      </c>
      <c r="Q981" s="54">
        <f>+VLOOKUP(C981,'Anexo_GL '!$B$9:$O$1882,12,0)</f>
        <v>24125.175340000002</v>
      </c>
      <c r="R981" s="54">
        <f>+VLOOKUP(C981,'Anexo_GL '!$B$9:$O$1882,13,0)</f>
        <v>8638.8395800000017</v>
      </c>
      <c r="S981" s="54" t="str">
        <f>+VLOOKUP(C981,'Anexo_GL '!$B$9:$O$1882,14,0)</f>
        <v>Si Cumple</v>
      </c>
    </row>
    <row r="982" spans="1:19" x14ac:dyDescent="0.25">
      <c r="A982" s="54" t="s">
        <v>5090</v>
      </c>
      <c r="B982" s="54">
        <v>955</v>
      </c>
      <c r="C982" s="55" t="s">
        <v>2322</v>
      </c>
      <c r="D982" s="55" t="s">
        <v>2236</v>
      </c>
      <c r="E982" s="55" t="s">
        <v>2323</v>
      </c>
      <c r="F982" s="54">
        <f>+VLOOKUP(C982,'Anexo_GL '!$B$9:$O$1882,4,0)</f>
        <v>239.85959</v>
      </c>
      <c r="G982" s="54"/>
      <c r="H982" s="54">
        <f>+VLOOKUP(C982,'Anexo_GL '!$B$9:$O$1882,5,0)</f>
        <v>4937.8178524999994</v>
      </c>
      <c r="I982" s="54">
        <f>+VLOOKUP(C982,'Anexo_GL '!$B$9:$O$1882,6,0)</f>
        <v>17.932849999999998</v>
      </c>
      <c r="J982" s="54">
        <f>+VLOOKUP(C982,'Anexo_GL '!$B$9:$O$1882,7,0)</f>
        <v>0</v>
      </c>
      <c r="K982" s="54"/>
      <c r="L982" s="56">
        <f>+VLOOKUP(C982,'Anexo_GL '!$B$9:$O$1882,8,0)</f>
        <v>4.8576030377175607</v>
      </c>
      <c r="M982" s="54"/>
      <c r="N982" s="56" t="str">
        <f>+VLOOKUP(C982,'Anexo_GL '!$B$9:$O$1882,9,0)</f>
        <v>Si Cumple</v>
      </c>
      <c r="O982" s="54"/>
      <c r="P982" s="54">
        <f>+VLOOKUP(C982,'Anexo_GL '!$B$9:$O$1882,11,0)</f>
        <v>3267.6239999999993</v>
      </c>
      <c r="Q982" s="54">
        <f>+VLOOKUP(C982,'Anexo_GL '!$B$9:$O$1882,12,0)</f>
        <v>2996.2474400000001</v>
      </c>
      <c r="R982" s="54">
        <f>+VLOOKUP(C982,'Anexo_GL '!$B$9:$O$1882,13,0)</f>
        <v>271.37655999999959</v>
      </c>
      <c r="S982" s="54" t="str">
        <f>+VLOOKUP(C982,'Anexo_GL '!$B$9:$O$1882,14,0)</f>
        <v>Si Cumple</v>
      </c>
    </row>
    <row r="983" spans="1:19" x14ac:dyDescent="0.25">
      <c r="A983" s="54" t="s">
        <v>5091</v>
      </c>
      <c r="B983" s="54">
        <v>956</v>
      </c>
      <c r="C983" s="55" t="s">
        <v>2324</v>
      </c>
      <c r="D983" s="55" t="s">
        <v>2236</v>
      </c>
      <c r="E983" s="55" t="s">
        <v>2325</v>
      </c>
      <c r="F983" s="54">
        <f>+VLOOKUP(C983,'Anexo_GL '!$B$9:$O$1882,4,0)</f>
        <v>197.1018</v>
      </c>
      <c r="G983" s="54"/>
      <c r="H983" s="54">
        <f>+VLOOKUP(C983,'Anexo_GL '!$B$9:$O$1882,5,0)</f>
        <v>2988.1396849999996</v>
      </c>
      <c r="I983" s="54">
        <f>+VLOOKUP(C983,'Anexo_GL '!$B$9:$O$1882,6,0)</f>
        <v>8.2730100000000011</v>
      </c>
      <c r="J983" s="54">
        <f>+VLOOKUP(C983,'Anexo_GL '!$B$9:$O$1882,7,0)</f>
        <v>0</v>
      </c>
      <c r="K983" s="54"/>
      <c r="L983" s="56">
        <f>+VLOOKUP(C983,'Anexo_GL '!$B$9:$O$1882,8,0)</f>
        <v>6.5961374225381979</v>
      </c>
      <c r="M983" s="54"/>
      <c r="N983" s="56" t="str">
        <f>+VLOOKUP(C983,'Anexo_GL '!$B$9:$O$1882,9,0)</f>
        <v>Si Cumple</v>
      </c>
      <c r="O983" s="54"/>
      <c r="P983" s="54">
        <f>+VLOOKUP(C983,'Anexo_GL '!$B$9:$O$1882,11,0)</f>
        <v>1444.3841400000001</v>
      </c>
      <c r="Q983" s="54">
        <f>+VLOOKUP(C983,'Anexo_GL '!$B$9:$O$1882,12,0)</f>
        <v>1586.2064100000002</v>
      </c>
      <c r="R983" s="54">
        <f>+VLOOKUP(C983,'Anexo_GL '!$B$9:$O$1882,13,0)</f>
        <v>-141.82227000000003</v>
      </c>
      <c r="S983" s="54" t="str">
        <f>+VLOOKUP(C983,'Anexo_GL '!$B$9:$O$1882,14,0)</f>
        <v>No Cumple</v>
      </c>
    </row>
    <row r="984" spans="1:19" x14ac:dyDescent="0.25">
      <c r="A984" s="54" t="s">
        <v>5092</v>
      </c>
      <c r="B984" s="54">
        <v>957</v>
      </c>
      <c r="C984" s="55" t="s">
        <v>2326</v>
      </c>
      <c r="D984" s="55" t="s">
        <v>2236</v>
      </c>
      <c r="E984" s="55" t="s">
        <v>2327</v>
      </c>
      <c r="F984" s="54">
        <f>+VLOOKUP(C984,'Anexo_GL '!$B$9:$O$1882,4,0)</f>
        <v>848.26181000000008</v>
      </c>
      <c r="G984" s="54"/>
      <c r="H984" s="54">
        <f>+VLOOKUP(C984,'Anexo_GL '!$B$9:$O$1882,5,0)</f>
        <v>12297.067815</v>
      </c>
      <c r="I984" s="54">
        <f>+VLOOKUP(C984,'Anexo_GL '!$B$9:$O$1882,6,0)</f>
        <v>40.349359999999997</v>
      </c>
      <c r="J984" s="54">
        <f>+VLOOKUP(C984,'Anexo_GL '!$B$9:$O$1882,7,0)</f>
        <v>0</v>
      </c>
      <c r="K984" s="54"/>
      <c r="L984" s="56">
        <f>+VLOOKUP(C984,'Anexo_GL '!$B$9:$O$1882,8,0)</f>
        <v>6.898081906690698</v>
      </c>
      <c r="M984" s="54"/>
      <c r="N984" s="56" t="str">
        <f>+VLOOKUP(C984,'Anexo_GL '!$B$9:$O$1882,9,0)</f>
        <v>Si Cumple</v>
      </c>
      <c r="O984" s="54"/>
      <c r="P984" s="54">
        <f>+VLOOKUP(C984,'Anexo_GL '!$B$9:$O$1882,11,0)</f>
        <v>9317.2139299999999</v>
      </c>
      <c r="Q984" s="54">
        <f>+VLOOKUP(C984,'Anexo_GL '!$B$9:$O$1882,12,0)</f>
        <v>8515.7476800000004</v>
      </c>
      <c r="R984" s="54">
        <f>+VLOOKUP(C984,'Anexo_GL '!$B$9:$O$1882,13,0)</f>
        <v>801.46624999999995</v>
      </c>
      <c r="S984" s="54" t="str">
        <f>+VLOOKUP(C984,'Anexo_GL '!$B$9:$O$1882,14,0)</f>
        <v>Si Cumple</v>
      </c>
    </row>
    <row r="985" spans="1:19" x14ac:dyDescent="0.25">
      <c r="A985" s="54" t="s">
        <v>5093</v>
      </c>
      <c r="B985" s="54">
        <v>958</v>
      </c>
      <c r="C985" s="55" t="s">
        <v>2328</v>
      </c>
      <c r="D985" s="55" t="s">
        <v>2236</v>
      </c>
      <c r="E985" s="55" t="s">
        <v>2329</v>
      </c>
      <c r="F985" s="54">
        <f>+VLOOKUP(C985,'Anexo_GL '!$B$9:$O$1882,4,0)</f>
        <v>251.58237</v>
      </c>
      <c r="G985" s="54"/>
      <c r="H985" s="54">
        <f>+VLOOKUP(C985,'Anexo_GL '!$B$9:$O$1882,5,0)</f>
        <v>5635.4784500000005</v>
      </c>
      <c r="I985" s="54">
        <f>+VLOOKUP(C985,'Anexo_GL '!$B$9:$O$1882,6,0)</f>
        <v>16.573779999999999</v>
      </c>
      <c r="J985" s="54">
        <f>+VLOOKUP(C985,'Anexo_GL '!$B$9:$O$1882,7,0)</f>
        <v>0</v>
      </c>
      <c r="K985" s="54"/>
      <c r="L985" s="56">
        <f>+VLOOKUP(C985,'Anexo_GL '!$B$9:$O$1882,8,0)</f>
        <v>4.4642592857399706</v>
      </c>
      <c r="M985" s="54"/>
      <c r="N985" s="56" t="str">
        <f>+VLOOKUP(C985,'Anexo_GL '!$B$9:$O$1882,9,0)</f>
        <v>Si Cumple</v>
      </c>
      <c r="O985" s="54"/>
      <c r="P985" s="54">
        <f>+VLOOKUP(C985,'Anexo_GL '!$B$9:$O$1882,11,0)</f>
        <v>4037.9338199999997</v>
      </c>
      <c r="Q985" s="54">
        <f>+VLOOKUP(C985,'Anexo_GL '!$B$9:$O$1882,12,0)</f>
        <v>3417.8629000000001</v>
      </c>
      <c r="R985" s="54">
        <f>+VLOOKUP(C985,'Anexo_GL '!$B$9:$O$1882,13,0)</f>
        <v>620.07091999999989</v>
      </c>
      <c r="S985" s="54" t="str">
        <f>+VLOOKUP(C985,'Anexo_GL '!$B$9:$O$1882,14,0)</f>
        <v>Si Cumple</v>
      </c>
    </row>
    <row r="986" spans="1:19" x14ac:dyDescent="0.25">
      <c r="A986" s="54" t="s">
        <v>5094</v>
      </c>
      <c r="B986" s="54">
        <v>959</v>
      </c>
      <c r="C986" s="55" t="s">
        <v>2330</v>
      </c>
      <c r="D986" s="55" t="s">
        <v>2236</v>
      </c>
      <c r="E986" s="55" t="s">
        <v>2331</v>
      </c>
      <c r="F986" s="54">
        <f>+VLOOKUP(C986,'Anexo_GL '!$B$9:$O$1882,4,0)</f>
        <v>138.29471999999998</v>
      </c>
      <c r="G986" s="54"/>
      <c r="H986" s="54">
        <f>+VLOOKUP(C986,'Anexo_GL '!$B$9:$O$1882,5,0)</f>
        <v>6250.6077400000022</v>
      </c>
      <c r="I986" s="54">
        <f>+VLOOKUP(C986,'Anexo_GL '!$B$9:$O$1882,6,0)</f>
        <v>25.779959999999999</v>
      </c>
      <c r="J986" s="54">
        <f>+VLOOKUP(C986,'Anexo_GL '!$B$9:$O$1882,7,0)</f>
        <v>0</v>
      </c>
      <c r="K986" s="54"/>
      <c r="L986" s="56">
        <f>+VLOOKUP(C986,'Anexo_GL '!$B$9:$O$1882,8,0)</f>
        <v>2.2125003800030481</v>
      </c>
      <c r="M986" s="54"/>
      <c r="N986" s="56" t="str">
        <f>+VLOOKUP(C986,'Anexo_GL '!$B$9:$O$1882,9,0)</f>
        <v>Si Cumple</v>
      </c>
      <c r="O986" s="54"/>
      <c r="P986" s="54">
        <f>+VLOOKUP(C986,'Anexo_GL '!$B$9:$O$1882,11,0)</f>
        <v>4050.0391199999995</v>
      </c>
      <c r="Q986" s="54">
        <f>+VLOOKUP(C986,'Anexo_GL '!$B$9:$O$1882,12,0)</f>
        <v>4025.7802700000007</v>
      </c>
      <c r="R986" s="54">
        <f>+VLOOKUP(C986,'Anexo_GL '!$B$9:$O$1882,13,0)</f>
        <v>24.25884999999916</v>
      </c>
      <c r="S986" s="54" t="str">
        <f>+VLOOKUP(C986,'Anexo_GL '!$B$9:$O$1882,14,0)</f>
        <v>Si Cumple</v>
      </c>
    </row>
    <row r="987" spans="1:19" x14ac:dyDescent="0.25">
      <c r="A987" s="54" t="s">
        <v>6018</v>
      </c>
      <c r="B987" s="54">
        <v>960</v>
      </c>
      <c r="C987" s="58" t="s">
        <v>4105</v>
      </c>
      <c r="D987" s="57" t="s">
        <v>2236</v>
      </c>
      <c r="E987" s="57" t="s">
        <v>4106</v>
      </c>
      <c r="F987" s="54">
        <f>+VLOOKUP(C987,'Anexo_GL '!$B$9:$O$1882,4,0)</f>
        <v>1199.2563</v>
      </c>
      <c r="G987" s="54"/>
      <c r="H987" s="54">
        <f>+VLOOKUP(C987,'Anexo_GL '!$B$9:$O$1882,5,0)</f>
        <v>3934.351705</v>
      </c>
      <c r="I987" s="54">
        <f>+VLOOKUP(C987,'Anexo_GL '!$B$9:$O$1882,6,0)</f>
        <v>10.16666</v>
      </c>
      <c r="J987" s="54">
        <f>+VLOOKUP(C987,'Anexo_GL '!$B$9:$O$1882,7,0)</f>
        <v>0</v>
      </c>
      <c r="K987" s="54"/>
      <c r="L987" s="56">
        <f>+VLOOKUP(C987,'Anexo_GL '!$B$9:$O$1882,8,0)</f>
        <v>30.481674998092224</v>
      </c>
      <c r="M987" s="54"/>
      <c r="N987" s="56" t="str">
        <f>+VLOOKUP(C987,'Anexo_GL '!$B$9:$O$1882,9,0)</f>
        <v>Si Cumple</v>
      </c>
      <c r="O987" s="54"/>
      <c r="P987" s="54">
        <f>+VLOOKUP(C987,'Anexo_GL '!$B$9:$O$1882,11,0)</f>
        <v>2940.6325500000003</v>
      </c>
      <c r="Q987" s="54">
        <f>+VLOOKUP(C987,'Anexo_GL '!$B$9:$O$1882,12,0)</f>
        <v>1564.2119599999999</v>
      </c>
      <c r="R987" s="54">
        <f>+VLOOKUP(C987,'Anexo_GL '!$B$9:$O$1882,13,0)</f>
        <v>1376.4205900000004</v>
      </c>
      <c r="S987" s="54" t="str">
        <f>+VLOOKUP(C987,'Anexo_GL '!$B$9:$O$1882,14,0)</f>
        <v>Si Cumple</v>
      </c>
    </row>
    <row r="988" spans="1:19" x14ac:dyDescent="0.25">
      <c r="A988" s="54" t="s">
        <v>6017</v>
      </c>
      <c r="B988" s="54">
        <v>961</v>
      </c>
      <c r="C988" s="57" t="s">
        <v>4103</v>
      </c>
      <c r="D988" s="57" t="s">
        <v>2236</v>
      </c>
      <c r="E988" s="57" t="s">
        <v>4104</v>
      </c>
      <c r="F988" s="54">
        <f>+VLOOKUP(C988,'Anexo_GL '!$B$9:$O$1882,4,0)</f>
        <v>370.93491000000006</v>
      </c>
      <c r="G988" s="54"/>
      <c r="H988" s="54">
        <f>+VLOOKUP(C988,'Anexo_GL '!$B$9:$O$1882,5,0)</f>
        <v>6087.3625499999998</v>
      </c>
      <c r="I988" s="54">
        <f>+VLOOKUP(C988,'Anexo_GL '!$B$9:$O$1882,6,0)</f>
        <v>16.549520000000001</v>
      </c>
      <c r="J988" s="54">
        <f>+VLOOKUP(C988,'Anexo_GL '!$B$9:$O$1882,7,0)</f>
        <v>0</v>
      </c>
      <c r="K988" s="54"/>
      <c r="L988" s="56">
        <f>+VLOOKUP(C988,'Anexo_GL '!$B$9:$O$1882,8,0)</f>
        <v>6.0935241979303507</v>
      </c>
      <c r="M988" s="54"/>
      <c r="N988" s="56" t="str">
        <f>+VLOOKUP(C988,'Anexo_GL '!$B$9:$O$1882,9,0)</f>
        <v>Si Cumple</v>
      </c>
      <c r="O988" s="54"/>
      <c r="P988" s="54">
        <f>+VLOOKUP(C988,'Anexo_GL '!$B$9:$O$1882,11,0)</f>
        <v>4447.7950099999998</v>
      </c>
      <c r="Q988" s="54">
        <f>+VLOOKUP(C988,'Anexo_GL '!$B$9:$O$1882,12,0)</f>
        <v>2851.26854</v>
      </c>
      <c r="R988" s="54">
        <f>+VLOOKUP(C988,'Anexo_GL '!$B$9:$O$1882,13,0)</f>
        <v>1596.5264699999998</v>
      </c>
      <c r="S988" s="54" t="str">
        <f>+VLOOKUP(C988,'Anexo_GL '!$B$9:$O$1882,14,0)</f>
        <v>Si Cumple</v>
      </c>
    </row>
    <row r="989" spans="1:19" x14ac:dyDescent="0.25">
      <c r="A989" s="54" t="s">
        <v>6026</v>
      </c>
      <c r="B989" s="54">
        <v>962</v>
      </c>
      <c r="C989" s="58" t="s">
        <v>4121</v>
      </c>
      <c r="D989" s="57" t="s">
        <v>2236</v>
      </c>
      <c r="E989" s="57" t="s">
        <v>2398</v>
      </c>
      <c r="F989" s="54">
        <f>+VLOOKUP(C989,'Anexo_GL '!$B$9:$O$1882,4,0)</f>
        <v>54.903220000000005</v>
      </c>
      <c r="G989" s="54"/>
      <c r="H989" s="54">
        <f>+VLOOKUP(C989,'Anexo_GL '!$B$9:$O$1882,5,0)</f>
        <v>3446.0239525000002</v>
      </c>
      <c r="I989" s="54">
        <f>+VLOOKUP(C989,'Anexo_GL '!$B$9:$O$1882,6,0)</f>
        <v>8.3821600000000007</v>
      </c>
      <c r="J989" s="54">
        <f>+VLOOKUP(C989,'Anexo_GL '!$B$9:$O$1882,7,0)</f>
        <v>0</v>
      </c>
      <c r="K989" s="54"/>
      <c r="L989" s="56">
        <f>+VLOOKUP(C989,'Anexo_GL '!$B$9:$O$1882,8,0)</f>
        <v>1.5932338473784884</v>
      </c>
      <c r="M989" s="54"/>
      <c r="N989" s="56" t="str">
        <f>+VLOOKUP(C989,'Anexo_GL '!$B$9:$O$1882,9,0)</f>
        <v>Si Cumple</v>
      </c>
      <c r="O989" s="54"/>
      <c r="P989" s="54">
        <f>+VLOOKUP(C989,'Anexo_GL '!$B$9:$O$1882,11,0)</f>
        <v>2248.0109199999997</v>
      </c>
      <c r="Q989" s="54">
        <f>+VLOOKUP(C989,'Anexo_GL '!$B$9:$O$1882,12,0)</f>
        <v>1747.25119</v>
      </c>
      <c r="R989" s="54">
        <f>+VLOOKUP(C989,'Anexo_GL '!$B$9:$O$1882,13,0)</f>
        <v>500.75972999999999</v>
      </c>
      <c r="S989" s="54" t="str">
        <f>+VLOOKUP(C989,'Anexo_GL '!$B$9:$O$1882,14,0)</f>
        <v>Si Cumple</v>
      </c>
    </row>
    <row r="990" spans="1:19" x14ac:dyDescent="0.25">
      <c r="A990" s="54" t="s">
        <v>6031</v>
      </c>
      <c r="B990" s="54">
        <v>963</v>
      </c>
      <c r="C990" s="58" t="s">
        <v>4130</v>
      </c>
      <c r="D990" s="57" t="s">
        <v>2236</v>
      </c>
      <c r="E990" s="57" t="s">
        <v>4131</v>
      </c>
      <c r="F990" s="54">
        <f>+VLOOKUP(C990,'Anexo_GL '!$B$9:$O$1882,4,0)</f>
        <v>63.64611</v>
      </c>
      <c r="G990" s="54"/>
      <c r="H990" s="54">
        <f>+VLOOKUP(C990,'Anexo_GL '!$B$9:$O$1882,5,0)</f>
        <v>2773.2934700000001</v>
      </c>
      <c r="I990" s="54">
        <f>+VLOOKUP(C990,'Anexo_GL '!$B$9:$O$1882,6,0)</f>
        <v>5.7295199999999999</v>
      </c>
      <c r="J990" s="54">
        <f>+VLOOKUP(C990,'Anexo_GL '!$B$9:$O$1882,7,0)</f>
        <v>0</v>
      </c>
      <c r="K990" s="54"/>
      <c r="L990" s="56">
        <f>+VLOOKUP(C990,'Anexo_GL '!$B$9:$O$1882,8,0)</f>
        <v>2.2949648383227177</v>
      </c>
      <c r="M990" s="54"/>
      <c r="N990" s="56" t="str">
        <f>+VLOOKUP(C990,'Anexo_GL '!$B$9:$O$1882,9,0)</f>
        <v>Si Cumple</v>
      </c>
      <c r="O990" s="54"/>
      <c r="P990" s="54">
        <f>+VLOOKUP(C990,'Anexo_GL '!$B$9:$O$1882,11,0)</f>
        <v>1645.2832999999998</v>
      </c>
      <c r="Q990" s="54">
        <f>+VLOOKUP(C990,'Anexo_GL '!$B$9:$O$1882,12,0)</f>
        <v>1119.3692599999999</v>
      </c>
      <c r="R990" s="54">
        <f>+VLOOKUP(C990,'Anexo_GL '!$B$9:$O$1882,13,0)</f>
        <v>525.91403999999977</v>
      </c>
      <c r="S990" s="54" t="str">
        <f>+VLOOKUP(C990,'Anexo_GL '!$B$9:$O$1882,14,0)</f>
        <v>Si Cumple</v>
      </c>
    </row>
    <row r="991" spans="1:19" x14ac:dyDescent="0.25">
      <c r="A991" s="54" t="s">
        <v>5095</v>
      </c>
      <c r="B991" s="54">
        <v>964</v>
      </c>
      <c r="C991" s="55" t="s">
        <v>2332</v>
      </c>
      <c r="D991" s="55" t="s">
        <v>2236</v>
      </c>
      <c r="E991" s="55" t="s">
        <v>2333</v>
      </c>
      <c r="F991" s="54">
        <f>+VLOOKUP(C991,'Anexo_GL '!$B$9:$O$1882,4,0)</f>
        <v>6196.3522700000003</v>
      </c>
      <c r="G991" s="54"/>
      <c r="H991" s="54">
        <f>+VLOOKUP(C991,'Anexo_GL '!$B$9:$O$1882,5,0)</f>
        <v>14139.021022499999</v>
      </c>
      <c r="I991" s="54">
        <f>+VLOOKUP(C991,'Anexo_GL '!$B$9:$O$1882,6,0)</f>
        <v>22.042060000000003</v>
      </c>
      <c r="J991" s="54">
        <f>+VLOOKUP(C991,'Anexo_GL '!$B$9:$O$1882,7,0)</f>
        <v>0</v>
      </c>
      <c r="K991" s="54"/>
      <c r="L991" s="56">
        <f>+VLOOKUP(C991,'Anexo_GL '!$B$9:$O$1882,8,0)</f>
        <v>43.824478796229904</v>
      </c>
      <c r="M991" s="54"/>
      <c r="N991" s="56" t="str">
        <f>+VLOOKUP(C991,'Anexo_GL '!$B$9:$O$1882,9,0)</f>
        <v>Si Cumple</v>
      </c>
      <c r="O991" s="54"/>
      <c r="P991" s="54">
        <f>+VLOOKUP(C991,'Anexo_GL '!$B$9:$O$1882,11,0)</f>
        <v>10505.72903</v>
      </c>
      <c r="Q991" s="54">
        <f>+VLOOKUP(C991,'Anexo_GL '!$B$9:$O$1882,12,0)</f>
        <v>7082.7759999999998</v>
      </c>
      <c r="R991" s="54">
        <f>+VLOOKUP(C991,'Anexo_GL '!$B$9:$O$1882,13,0)</f>
        <v>3422.953030000001</v>
      </c>
      <c r="S991" s="54" t="str">
        <f>+VLOOKUP(C991,'Anexo_GL '!$B$9:$O$1882,14,0)</f>
        <v>Si Cumple</v>
      </c>
    </row>
    <row r="992" spans="1:19" x14ac:dyDescent="0.25">
      <c r="A992" s="54" t="s">
        <v>5096</v>
      </c>
      <c r="B992" s="54">
        <v>965</v>
      </c>
      <c r="C992" s="55" t="s">
        <v>2334</v>
      </c>
      <c r="D992" s="55" t="s">
        <v>2236</v>
      </c>
      <c r="E992" s="55" t="s">
        <v>2335</v>
      </c>
      <c r="F992" s="54">
        <f>+VLOOKUP(C992,'Anexo_GL '!$B$9:$O$1882,4,0)</f>
        <v>506.92944</v>
      </c>
      <c r="G992" s="54"/>
      <c r="H992" s="54">
        <f>+VLOOKUP(C992,'Anexo_GL '!$B$9:$O$1882,5,0)</f>
        <v>5033.7582675000003</v>
      </c>
      <c r="I992" s="54">
        <f>+VLOOKUP(C992,'Anexo_GL '!$B$9:$O$1882,6,0)</f>
        <v>13.396360000000001</v>
      </c>
      <c r="J992" s="54">
        <f>+VLOOKUP(C992,'Anexo_GL '!$B$9:$O$1882,7,0)</f>
        <v>0</v>
      </c>
      <c r="K992" s="54"/>
      <c r="L992" s="56">
        <f>+VLOOKUP(C992,'Anexo_GL '!$B$9:$O$1882,8,0)</f>
        <v>10.070595627782597</v>
      </c>
      <c r="M992" s="54"/>
      <c r="N992" s="56" t="str">
        <f>+VLOOKUP(C992,'Anexo_GL '!$B$9:$O$1882,9,0)</f>
        <v>Si Cumple</v>
      </c>
      <c r="O992" s="54"/>
      <c r="P992" s="54">
        <f>+VLOOKUP(C992,'Anexo_GL '!$B$9:$O$1882,11,0)</f>
        <v>2751.7084900000004</v>
      </c>
      <c r="Q992" s="54">
        <f>+VLOOKUP(C992,'Anexo_GL '!$B$9:$O$1882,12,0)</f>
        <v>2515.1264700000002</v>
      </c>
      <c r="R992" s="54">
        <f>+VLOOKUP(C992,'Anexo_GL '!$B$9:$O$1882,13,0)</f>
        <v>236.58202000000003</v>
      </c>
      <c r="S992" s="54" t="str">
        <f>+VLOOKUP(C992,'Anexo_GL '!$B$9:$O$1882,14,0)</f>
        <v>Si Cumple</v>
      </c>
    </row>
    <row r="993" spans="1:19" x14ac:dyDescent="0.25">
      <c r="A993" s="54" t="s">
        <v>5097</v>
      </c>
      <c r="B993" s="54">
        <v>966</v>
      </c>
      <c r="C993" s="55" t="s">
        <v>2336</v>
      </c>
      <c r="D993" s="55" t="s">
        <v>2236</v>
      </c>
      <c r="E993" s="55" t="s">
        <v>2337</v>
      </c>
      <c r="F993" s="54">
        <f>+VLOOKUP(C993,'Anexo_GL '!$B$9:$O$1882,4,0)</f>
        <v>64.829800000000006</v>
      </c>
      <c r="G993" s="54"/>
      <c r="H993" s="54">
        <f>+VLOOKUP(C993,'Anexo_GL '!$B$9:$O$1882,5,0)</f>
        <v>1997.9364699999999</v>
      </c>
      <c r="I993" s="54">
        <f>+VLOOKUP(C993,'Anexo_GL '!$B$9:$O$1882,6,0)</f>
        <v>2.9230900000000002</v>
      </c>
      <c r="J993" s="54">
        <f>+VLOOKUP(C993,'Anexo_GL '!$B$9:$O$1882,7,0)</f>
        <v>0</v>
      </c>
      <c r="K993" s="54"/>
      <c r="L993" s="56">
        <f>+VLOOKUP(C993,'Anexo_GL '!$B$9:$O$1882,8,0)</f>
        <v>3.2448379101864036</v>
      </c>
      <c r="M993" s="54"/>
      <c r="N993" s="56" t="str">
        <f>+VLOOKUP(C993,'Anexo_GL '!$B$9:$O$1882,9,0)</f>
        <v>Si Cumple</v>
      </c>
      <c r="O993" s="54"/>
      <c r="P993" s="54">
        <f>+VLOOKUP(C993,'Anexo_GL '!$B$9:$O$1882,11,0)</f>
        <v>1233.6153700000002</v>
      </c>
      <c r="Q993" s="54">
        <f>+VLOOKUP(C993,'Anexo_GL '!$B$9:$O$1882,12,0)</f>
        <v>817.29733999999985</v>
      </c>
      <c r="R993" s="54">
        <f>+VLOOKUP(C993,'Anexo_GL '!$B$9:$O$1882,13,0)</f>
        <v>416.31803000000025</v>
      </c>
      <c r="S993" s="54" t="str">
        <f>+VLOOKUP(C993,'Anexo_GL '!$B$9:$O$1882,14,0)</f>
        <v>Si Cumple</v>
      </c>
    </row>
    <row r="994" spans="1:19" x14ac:dyDescent="0.25">
      <c r="A994" s="54" t="s">
        <v>6016</v>
      </c>
      <c r="B994" s="54">
        <v>967</v>
      </c>
      <c r="C994" s="57" t="s">
        <v>4101</v>
      </c>
      <c r="D994" s="57" t="s">
        <v>2236</v>
      </c>
      <c r="E994" s="57" t="s">
        <v>4102</v>
      </c>
      <c r="F994" s="54">
        <f>+VLOOKUP(C994,'Anexo_GL '!$B$9:$O$1882,4,0)</f>
        <v>740.36830000000009</v>
      </c>
      <c r="G994" s="54"/>
      <c r="H994" s="54">
        <f>+VLOOKUP(C994,'Anexo_GL '!$B$9:$O$1882,5,0)</f>
        <v>4152.3229074999999</v>
      </c>
      <c r="I994" s="54">
        <f>+VLOOKUP(C994,'Anexo_GL '!$B$9:$O$1882,6,0)</f>
        <v>9.1387899999999984</v>
      </c>
      <c r="J994" s="54">
        <f>+VLOOKUP(C994,'Anexo_GL '!$B$9:$O$1882,7,0)</f>
        <v>0</v>
      </c>
      <c r="K994" s="54"/>
      <c r="L994" s="56">
        <f>+VLOOKUP(C994,'Anexo_GL '!$B$9:$O$1882,8,0)</f>
        <v>17.830219770787423</v>
      </c>
      <c r="M994" s="54"/>
      <c r="N994" s="56" t="str">
        <f>+VLOOKUP(C994,'Anexo_GL '!$B$9:$O$1882,9,0)</f>
        <v>Si Cumple</v>
      </c>
      <c r="O994" s="54"/>
      <c r="P994" s="54">
        <f>+VLOOKUP(C994,'Anexo_GL '!$B$9:$O$1882,11,0)</f>
        <v>2384.6477199999999</v>
      </c>
      <c r="Q994" s="54">
        <f>+VLOOKUP(C994,'Anexo_GL '!$B$9:$O$1882,12,0)</f>
        <v>1854.1188900000002</v>
      </c>
      <c r="R994" s="54">
        <f>+VLOOKUP(C994,'Anexo_GL '!$B$9:$O$1882,13,0)</f>
        <v>530.52882999999963</v>
      </c>
      <c r="S994" s="54" t="str">
        <f>+VLOOKUP(C994,'Anexo_GL '!$B$9:$O$1882,14,0)</f>
        <v>Si Cumple</v>
      </c>
    </row>
    <row r="995" spans="1:19" x14ac:dyDescent="0.25">
      <c r="A995" s="54" t="s">
        <v>6019</v>
      </c>
      <c r="B995" s="54">
        <v>968</v>
      </c>
      <c r="C995" s="58" t="s">
        <v>4107</v>
      </c>
      <c r="D995" s="57" t="s">
        <v>2236</v>
      </c>
      <c r="E995" s="57" t="s">
        <v>4108</v>
      </c>
      <c r="F995" s="54">
        <f>+VLOOKUP(C995,'Anexo_GL '!$B$9:$O$1882,4,0)</f>
        <v>2714.2662300000002</v>
      </c>
      <c r="G995" s="54"/>
      <c r="H995" s="54">
        <f>+VLOOKUP(C995,'Anexo_GL '!$B$9:$O$1882,5,0)</f>
        <v>2355.8300050000003</v>
      </c>
      <c r="I995" s="54">
        <f>+VLOOKUP(C995,'Anexo_GL '!$B$9:$O$1882,6,0)</f>
        <v>7.2500900000000001</v>
      </c>
      <c r="J995" s="54">
        <f>+VLOOKUP(C995,'Anexo_GL '!$B$9:$O$1882,7,0)</f>
        <v>0</v>
      </c>
      <c r="K995" s="54"/>
      <c r="L995" s="56">
        <f>+VLOOKUP(C995,'Anexo_GL '!$B$9:$O$1882,8,0)</f>
        <v>115.21485948643392</v>
      </c>
      <c r="M995" s="54"/>
      <c r="N995" s="56" t="str">
        <f>+VLOOKUP(C995,'Anexo_GL '!$B$9:$O$1882,9,0)</f>
        <v>No Cumple</v>
      </c>
      <c r="O995" s="54"/>
      <c r="P995" s="54">
        <f>+VLOOKUP(C995,'Anexo_GL '!$B$9:$O$1882,11,0)</f>
        <v>1973.6397999999999</v>
      </c>
      <c r="Q995" s="54">
        <f>+VLOOKUP(C995,'Anexo_GL '!$B$9:$O$1882,12,0)</f>
        <v>1408.40329</v>
      </c>
      <c r="R995" s="54">
        <f>+VLOOKUP(C995,'Anexo_GL '!$B$9:$O$1882,13,0)</f>
        <v>565.23650999999973</v>
      </c>
      <c r="S995" s="54" t="str">
        <f>+VLOOKUP(C995,'Anexo_GL '!$B$9:$O$1882,14,0)</f>
        <v>Si Cumple</v>
      </c>
    </row>
    <row r="996" spans="1:19" x14ac:dyDescent="0.25">
      <c r="A996" s="54" t="s">
        <v>5098</v>
      </c>
      <c r="B996" s="54">
        <v>969</v>
      </c>
      <c r="C996" s="55" t="s">
        <v>2338</v>
      </c>
      <c r="D996" s="55" t="s">
        <v>2236</v>
      </c>
      <c r="E996" s="55" t="s">
        <v>2339</v>
      </c>
      <c r="F996" s="54">
        <f>+VLOOKUP(C996,'Anexo_GL '!$B$9:$O$1882,4,0)</f>
        <v>1274.5659599999999</v>
      </c>
      <c r="G996" s="54"/>
      <c r="H996" s="54">
        <f>+VLOOKUP(C996,'Anexo_GL '!$B$9:$O$1882,5,0)</f>
        <v>25024.166082500004</v>
      </c>
      <c r="I996" s="54">
        <f>+VLOOKUP(C996,'Anexo_GL '!$B$9:$O$1882,6,0)</f>
        <v>33.949169999999995</v>
      </c>
      <c r="J996" s="54">
        <f>+VLOOKUP(C996,'Anexo_GL '!$B$9:$O$1882,7,0)</f>
        <v>0</v>
      </c>
      <c r="K996" s="54"/>
      <c r="L996" s="56">
        <f>+VLOOKUP(C996,'Anexo_GL '!$B$9:$O$1882,8,0)</f>
        <v>5.0933403966309765</v>
      </c>
      <c r="M996" s="54"/>
      <c r="N996" s="56" t="str">
        <f>+VLOOKUP(C996,'Anexo_GL '!$B$9:$O$1882,9,0)</f>
        <v>Si Cumple</v>
      </c>
      <c r="O996" s="54"/>
      <c r="P996" s="54">
        <f>+VLOOKUP(C996,'Anexo_GL '!$B$9:$O$1882,11,0)</f>
        <v>13647.974990000001</v>
      </c>
      <c r="Q996" s="54">
        <f>+VLOOKUP(C996,'Anexo_GL '!$B$9:$O$1882,12,0)</f>
        <v>10378.89626</v>
      </c>
      <c r="R996" s="54">
        <f>+VLOOKUP(C996,'Anexo_GL '!$B$9:$O$1882,13,0)</f>
        <v>3269.0787300000006</v>
      </c>
      <c r="S996" s="54" t="str">
        <f>+VLOOKUP(C996,'Anexo_GL '!$B$9:$O$1882,14,0)</f>
        <v>Si Cumple</v>
      </c>
    </row>
    <row r="997" spans="1:19" x14ac:dyDescent="0.25">
      <c r="A997" s="54" t="s">
        <v>5099</v>
      </c>
      <c r="B997" s="54">
        <v>970</v>
      </c>
      <c r="C997" s="55" t="s">
        <v>2340</v>
      </c>
      <c r="D997" s="55" t="s">
        <v>2236</v>
      </c>
      <c r="E997" s="55" t="s">
        <v>2341</v>
      </c>
      <c r="F997" s="54">
        <f>+VLOOKUP(C997,'Anexo_GL '!$B$9:$O$1882,4,0)</f>
        <v>443.53047000000009</v>
      </c>
      <c r="G997" s="54"/>
      <c r="H997" s="54">
        <f>+VLOOKUP(C997,'Anexo_GL '!$B$9:$O$1882,5,0)</f>
        <v>8020.4822075000002</v>
      </c>
      <c r="I997" s="54">
        <f>+VLOOKUP(C997,'Anexo_GL '!$B$9:$O$1882,6,0)</f>
        <v>14.579969999999999</v>
      </c>
      <c r="J997" s="54">
        <f>+VLOOKUP(C997,'Anexo_GL '!$B$9:$O$1882,7,0)</f>
        <v>0</v>
      </c>
      <c r="K997" s="54"/>
      <c r="L997" s="56">
        <f>+VLOOKUP(C997,'Anexo_GL '!$B$9:$O$1882,8,0)</f>
        <v>5.5299726191681113</v>
      </c>
      <c r="M997" s="54"/>
      <c r="N997" s="56" t="str">
        <f>+VLOOKUP(C997,'Anexo_GL '!$B$9:$O$1882,9,0)</f>
        <v>Si Cumple</v>
      </c>
      <c r="O997" s="54"/>
      <c r="P997" s="54">
        <f>+VLOOKUP(C997,'Anexo_GL '!$B$9:$O$1882,11,0)</f>
        <v>5547.1907399999991</v>
      </c>
      <c r="Q997" s="54">
        <f>+VLOOKUP(C997,'Anexo_GL '!$B$9:$O$1882,12,0)</f>
        <v>4147.7784900000006</v>
      </c>
      <c r="R997" s="54">
        <f>+VLOOKUP(C997,'Anexo_GL '!$B$9:$O$1882,13,0)</f>
        <v>1399.4122499999992</v>
      </c>
      <c r="S997" s="54" t="str">
        <f>+VLOOKUP(C997,'Anexo_GL '!$B$9:$O$1882,14,0)</f>
        <v>Si Cumple</v>
      </c>
    </row>
    <row r="998" spans="1:19" x14ac:dyDescent="0.25">
      <c r="A998" s="54" t="s">
        <v>5100</v>
      </c>
      <c r="B998" s="54">
        <v>971</v>
      </c>
      <c r="C998" s="55" t="s">
        <v>2342</v>
      </c>
      <c r="D998" s="55" t="s">
        <v>2236</v>
      </c>
      <c r="E998" s="55" t="s">
        <v>2343</v>
      </c>
      <c r="F998" s="54">
        <f>+VLOOKUP(C998,'Anexo_GL '!$B$9:$O$1882,4,0)</f>
        <v>932.33079000000009</v>
      </c>
      <c r="G998" s="54"/>
      <c r="H998" s="54">
        <f>+VLOOKUP(C998,'Anexo_GL '!$B$9:$O$1882,5,0)</f>
        <v>7787.5979975</v>
      </c>
      <c r="I998" s="54">
        <f>+VLOOKUP(C998,'Anexo_GL '!$B$9:$O$1882,6,0)</f>
        <v>16.15288</v>
      </c>
      <c r="J998" s="54">
        <f>+VLOOKUP(C998,'Anexo_GL '!$B$9:$O$1882,7,0)</f>
        <v>0</v>
      </c>
      <c r="K998" s="54"/>
      <c r="L998" s="56">
        <f>+VLOOKUP(C998,'Anexo_GL '!$B$9:$O$1882,8,0)</f>
        <v>11.971994320961352</v>
      </c>
      <c r="M998" s="54"/>
      <c r="N998" s="56" t="str">
        <f>+VLOOKUP(C998,'Anexo_GL '!$B$9:$O$1882,9,0)</f>
        <v>Si Cumple</v>
      </c>
      <c r="O998" s="54"/>
      <c r="P998" s="54">
        <f>+VLOOKUP(C998,'Anexo_GL '!$B$9:$O$1882,11,0)</f>
        <v>5621.6498599999995</v>
      </c>
      <c r="Q998" s="54">
        <f>+VLOOKUP(C998,'Anexo_GL '!$B$9:$O$1882,12,0)</f>
        <v>3818.5780600000003</v>
      </c>
      <c r="R998" s="54">
        <f>+VLOOKUP(C998,'Anexo_GL '!$B$9:$O$1882,13,0)</f>
        <v>1803.0717999999993</v>
      </c>
      <c r="S998" s="54" t="str">
        <f>+VLOOKUP(C998,'Anexo_GL '!$B$9:$O$1882,14,0)</f>
        <v>Si Cumple</v>
      </c>
    </row>
    <row r="999" spans="1:19" x14ac:dyDescent="0.25">
      <c r="A999" s="54" t="s">
        <v>5101</v>
      </c>
      <c r="B999" s="54">
        <v>972</v>
      </c>
      <c r="C999" s="55" t="s">
        <v>2344</v>
      </c>
      <c r="D999" s="55" t="s">
        <v>2236</v>
      </c>
      <c r="E999" s="55" t="s">
        <v>2345</v>
      </c>
      <c r="F999" s="54">
        <f>+VLOOKUP(C999,'Anexo_GL '!$B$9:$O$1882,4,0)</f>
        <v>668.36103999999989</v>
      </c>
      <c r="G999" s="54"/>
      <c r="H999" s="54">
        <f>+VLOOKUP(C999,'Anexo_GL '!$B$9:$O$1882,5,0)</f>
        <v>10417.774140000001</v>
      </c>
      <c r="I999" s="54">
        <f>+VLOOKUP(C999,'Anexo_GL '!$B$9:$O$1882,6,0)</f>
        <v>15.970969999999999</v>
      </c>
      <c r="J999" s="54">
        <f>+VLOOKUP(C999,'Anexo_GL '!$B$9:$O$1882,7,0)</f>
        <v>0</v>
      </c>
      <c r="K999" s="54"/>
      <c r="L999" s="56">
        <f>+VLOOKUP(C999,'Anexo_GL '!$B$9:$O$1882,8,0)</f>
        <v>6.4155838955441187</v>
      </c>
      <c r="M999" s="54"/>
      <c r="N999" s="56" t="str">
        <f>+VLOOKUP(C999,'Anexo_GL '!$B$9:$O$1882,9,0)</f>
        <v>Si Cumple</v>
      </c>
      <c r="O999" s="54"/>
      <c r="P999" s="54">
        <f>+VLOOKUP(C999,'Anexo_GL '!$B$9:$O$1882,11,0)</f>
        <v>6676.3080799999998</v>
      </c>
      <c r="Q999" s="54">
        <f>+VLOOKUP(C999,'Anexo_GL '!$B$9:$O$1882,12,0)</f>
        <v>4961.5159299999996</v>
      </c>
      <c r="R999" s="54">
        <f>+VLOOKUP(C999,'Anexo_GL '!$B$9:$O$1882,13,0)</f>
        <v>1714.7921500000004</v>
      </c>
      <c r="S999" s="54" t="str">
        <f>+VLOOKUP(C999,'Anexo_GL '!$B$9:$O$1882,14,0)</f>
        <v>Si Cumple</v>
      </c>
    </row>
    <row r="1000" spans="1:19" x14ac:dyDescent="0.25">
      <c r="A1000" s="54" t="s">
        <v>5102</v>
      </c>
      <c r="B1000" s="54">
        <v>973</v>
      </c>
      <c r="C1000" s="55" t="s">
        <v>2346</v>
      </c>
      <c r="D1000" s="55" t="s">
        <v>2236</v>
      </c>
      <c r="E1000" s="55" t="s">
        <v>2347</v>
      </c>
      <c r="F1000" s="54">
        <f>+VLOOKUP(C1000,'Anexo_GL '!$B$9:$O$1882,4,0)</f>
        <v>2365.6579299999999</v>
      </c>
      <c r="G1000" s="54"/>
      <c r="H1000" s="54">
        <f>+VLOOKUP(C1000,'Anexo_GL '!$B$9:$O$1882,5,0)</f>
        <v>17326.455067500003</v>
      </c>
      <c r="I1000" s="54">
        <f>+VLOOKUP(C1000,'Anexo_GL '!$B$9:$O$1882,6,0)</f>
        <v>5296.3118700000014</v>
      </c>
      <c r="J1000" s="54">
        <f>+VLOOKUP(C1000,'Anexo_GL '!$B$9:$O$1882,7,0)</f>
        <v>0</v>
      </c>
      <c r="K1000" s="54"/>
      <c r="L1000" s="56">
        <f>+VLOOKUP(C1000,'Anexo_GL '!$B$9:$O$1882,8,0)</f>
        <v>13.65344452043955</v>
      </c>
      <c r="M1000" s="54"/>
      <c r="N1000" s="56" t="str">
        <f>+VLOOKUP(C1000,'Anexo_GL '!$B$9:$O$1882,9,0)</f>
        <v>Si Cumple</v>
      </c>
      <c r="O1000" s="54"/>
      <c r="P1000" s="54">
        <f>+VLOOKUP(C1000,'Anexo_GL '!$B$9:$O$1882,11,0)</f>
        <v>11315.213179999999</v>
      </c>
      <c r="Q1000" s="54">
        <f>+VLOOKUP(C1000,'Anexo_GL '!$B$9:$O$1882,12,0)</f>
        <v>9055.3401199999989</v>
      </c>
      <c r="R1000" s="54">
        <f>+VLOOKUP(C1000,'Anexo_GL '!$B$9:$O$1882,13,0)</f>
        <v>2259.8730600000004</v>
      </c>
      <c r="S1000" s="54" t="str">
        <f>+VLOOKUP(C1000,'Anexo_GL '!$B$9:$O$1882,14,0)</f>
        <v>Si Cumple</v>
      </c>
    </row>
    <row r="1001" spans="1:19" x14ac:dyDescent="0.25">
      <c r="A1001" s="54" t="s">
        <v>5103</v>
      </c>
      <c r="B1001" s="54">
        <v>974</v>
      </c>
      <c r="C1001" s="55" t="s">
        <v>2348</v>
      </c>
      <c r="D1001" s="55" t="s">
        <v>2236</v>
      </c>
      <c r="E1001" s="55" t="s">
        <v>2349</v>
      </c>
      <c r="F1001" s="54">
        <f>+VLOOKUP(C1001,'Anexo_GL '!$B$9:$O$1882,4,0)</f>
        <v>1285.9774699999998</v>
      </c>
      <c r="G1001" s="54"/>
      <c r="H1001" s="54">
        <f>+VLOOKUP(C1001,'Anexo_GL '!$B$9:$O$1882,5,0)</f>
        <v>9549.8560875000021</v>
      </c>
      <c r="I1001" s="54">
        <f>+VLOOKUP(C1001,'Anexo_GL '!$B$9:$O$1882,6,0)</f>
        <v>5295.7747299999992</v>
      </c>
      <c r="J1001" s="54">
        <f>+VLOOKUP(C1001,'Anexo_GL '!$B$9:$O$1882,7,0)</f>
        <v>0</v>
      </c>
      <c r="K1001" s="54"/>
      <c r="L1001" s="56">
        <f>+VLOOKUP(C1001,'Anexo_GL '!$B$9:$O$1882,8,0)</f>
        <v>13.465935593346181</v>
      </c>
      <c r="M1001" s="54"/>
      <c r="N1001" s="56" t="str">
        <f>+VLOOKUP(C1001,'Anexo_GL '!$B$9:$O$1882,9,0)</f>
        <v>Si Cumple</v>
      </c>
      <c r="O1001" s="54"/>
      <c r="P1001" s="54">
        <f>+VLOOKUP(C1001,'Anexo_GL '!$B$9:$O$1882,11,0)</f>
        <v>5991.8814900000007</v>
      </c>
      <c r="Q1001" s="54">
        <f>+VLOOKUP(C1001,'Anexo_GL '!$B$9:$O$1882,12,0)</f>
        <v>3945.94767</v>
      </c>
      <c r="R1001" s="54">
        <f>+VLOOKUP(C1001,'Anexo_GL '!$B$9:$O$1882,13,0)</f>
        <v>2045.9338200000002</v>
      </c>
      <c r="S1001" s="54" t="str">
        <f>+VLOOKUP(C1001,'Anexo_GL '!$B$9:$O$1882,14,0)</f>
        <v>Si Cumple</v>
      </c>
    </row>
    <row r="1002" spans="1:19" x14ac:dyDescent="0.25">
      <c r="A1002" s="54" t="s">
        <v>5104</v>
      </c>
      <c r="B1002" s="54">
        <v>975</v>
      </c>
      <c r="C1002" s="55" t="s">
        <v>2350</v>
      </c>
      <c r="D1002" s="55" t="s">
        <v>2236</v>
      </c>
      <c r="E1002" s="55" t="s">
        <v>2351</v>
      </c>
      <c r="F1002" s="54">
        <f>+VLOOKUP(C1002,'Anexo_GL '!$B$9:$O$1882,4,0)</f>
        <v>1716.5207399999997</v>
      </c>
      <c r="G1002" s="54"/>
      <c r="H1002" s="54">
        <f>+VLOOKUP(C1002,'Anexo_GL '!$B$9:$O$1882,5,0)</f>
        <v>7765.6125425</v>
      </c>
      <c r="I1002" s="54">
        <f>+VLOOKUP(C1002,'Anexo_GL '!$B$9:$O$1882,6,0)</f>
        <v>5286.8573700000006</v>
      </c>
      <c r="J1002" s="54">
        <f>+VLOOKUP(C1002,'Anexo_GL '!$B$9:$O$1882,7,0)</f>
        <v>0</v>
      </c>
      <c r="K1002" s="54"/>
      <c r="L1002" s="56">
        <f>+VLOOKUP(C1002,'Anexo_GL '!$B$9:$O$1882,8,0)</f>
        <v>22.104125471181398</v>
      </c>
      <c r="M1002" s="54"/>
      <c r="N1002" s="56" t="str">
        <f>+VLOOKUP(C1002,'Anexo_GL '!$B$9:$O$1882,9,0)</f>
        <v>Si Cumple</v>
      </c>
      <c r="O1002" s="54"/>
      <c r="P1002" s="54">
        <f>+VLOOKUP(C1002,'Anexo_GL '!$B$9:$O$1882,11,0)</f>
        <v>3919.2962499999999</v>
      </c>
      <c r="Q1002" s="54">
        <f>+VLOOKUP(C1002,'Anexo_GL '!$B$9:$O$1882,12,0)</f>
        <v>2171.9015300000001</v>
      </c>
      <c r="R1002" s="54">
        <f>+VLOOKUP(C1002,'Anexo_GL '!$B$9:$O$1882,13,0)</f>
        <v>1747.3947199999998</v>
      </c>
      <c r="S1002" s="54" t="str">
        <f>+VLOOKUP(C1002,'Anexo_GL '!$B$9:$O$1882,14,0)</f>
        <v>Si Cumple</v>
      </c>
    </row>
    <row r="1003" spans="1:19" x14ac:dyDescent="0.25">
      <c r="A1003" s="54" t="s">
        <v>5105</v>
      </c>
      <c r="B1003" s="54">
        <v>976</v>
      </c>
      <c r="C1003" s="55" t="s">
        <v>2352</v>
      </c>
      <c r="D1003" s="55" t="s">
        <v>2236</v>
      </c>
      <c r="E1003" s="55" t="s">
        <v>2353</v>
      </c>
      <c r="F1003" s="54">
        <f>+VLOOKUP(C1003,'Anexo_GL '!$B$9:$O$1882,4,0)</f>
        <v>4542.7570599999999</v>
      </c>
      <c r="G1003" s="54"/>
      <c r="H1003" s="54">
        <f>+VLOOKUP(C1003,'Anexo_GL '!$B$9:$O$1882,5,0)</f>
        <v>8263.7720499999996</v>
      </c>
      <c r="I1003" s="54">
        <f>+VLOOKUP(C1003,'Anexo_GL '!$B$9:$O$1882,6,0)</f>
        <v>5289.9259600000005</v>
      </c>
      <c r="J1003" s="54">
        <f>+VLOOKUP(C1003,'Anexo_GL '!$B$9:$O$1882,7,0)</f>
        <v>0</v>
      </c>
      <c r="K1003" s="54"/>
      <c r="L1003" s="56">
        <f>+VLOOKUP(C1003,'Anexo_GL '!$B$9:$O$1882,8,0)</f>
        <v>54.971955089201671</v>
      </c>
      <c r="M1003" s="54"/>
      <c r="N1003" s="56" t="str">
        <f>+VLOOKUP(C1003,'Anexo_GL '!$B$9:$O$1882,9,0)</f>
        <v>Si Cumple</v>
      </c>
      <c r="O1003" s="54"/>
      <c r="P1003" s="54">
        <f>+VLOOKUP(C1003,'Anexo_GL '!$B$9:$O$1882,11,0)</f>
        <v>6653.2562799999996</v>
      </c>
      <c r="Q1003" s="54">
        <f>+VLOOKUP(C1003,'Anexo_GL '!$B$9:$O$1882,12,0)</f>
        <v>2531.5334199999998</v>
      </c>
      <c r="R1003" s="54">
        <f>+VLOOKUP(C1003,'Anexo_GL '!$B$9:$O$1882,13,0)</f>
        <v>4121.7228599999999</v>
      </c>
      <c r="S1003" s="54" t="str">
        <f>+VLOOKUP(C1003,'Anexo_GL '!$B$9:$O$1882,14,0)</f>
        <v>Si Cumple</v>
      </c>
    </row>
    <row r="1004" spans="1:19" x14ac:dyDescent="0.25">
      <c r="A1004" s="54" t="s">
        <v>5106</v>
      </c>
      <c r="B1004" s="54">
        <v>977</v>
      </c>
      <c r="C1004" s="55" t="s">
        <v>2354</v>
      </c>
      <c r="D1004" s="55" t="s">
        <v>2236</v>
      </c>
      <c r="E1004" s="55" t="s">
        <v>2355</v>
      </c>
      <c r="F1004" s="54">
        <f>+VLOOKUP(C1004,'Anexo_GL '!$B$9:$O$1882,4,0)</f>
        <v>3161.9066299999995</v>
      </c>
      <c r="G1004" s="54"/>
      <c r="H1004" s="54">
        <f>+VLOOKUP(C1004,'Anexo_GL '!$B$9:$O$1882,5,0)</f>
        <v>8036.4993099999992</v>
      </c>
      <c r="I1004" s="54">
        <f>+VLOOKUP(C1004,'Anexo_GL '!$B$9:$O$1882,6,0)</f>
        <v>5289.4939599999989</v>
      </c>
      <c r="J1004" s="54">
        <f>+VLOOKUP(C1004,'Anexo_GL '!$B$9:$O$1882,7,0)</f>
        <v>0</v>
      </c>
      <c r="K1004" s="54"/>
      <c r="L1004" s="56">
        <f>+VLOOKUP(C1004,'Anexo_GL '!$B$9:$O$1882,8,0)</f>
        <v>39.34432777298403</v>
      </c>
      <c r="M1004" s="54"/>
      <c r="N1004" s="56" t="str">
        <f>+VLOOKUP(C1004,'Anexo_GL '!$B$9:$O$1882,9,0)</f>
        <v>Si Cumple</v>
      </c>
      <c r="O1004" s="54"/>
      <c r="P1004" s="54">
        <f>+VLOOKUP(C1004,'Anexo_GL '!$B$9:$O$1882,11,0)</f>
        <v>4187.7789400000001</v>
      </c>
      <c r="Q1004" s="54">
        <f>+VLOOKUP(C1004,'Anexo_GL '!$B$9:$O$1882,12,0)</f>
        <v>4861.7666999999992</v>
      </c>
      <c r="R1004" s="54">
        <f>+VLOOKUP(C1004,'Anexo_GL '!$B$9:$O$1882,13,0)</f>
        <v>-673.98775999999884</v>
      </c>
      <c r="S1004" s="54" t="str">
        <f>+VLOOKUP(C1004,'Anexo_GL '!$B$9:$O$1882,14,0)</f>
        <v>No Cumple</v>
      </c>
    </row>
    <row r="1005" spans="1:19" x14ac:dyDescent="0.25">
      <c r="A1005" s="54" t="s">
        <v>5107</v>
      </c>
      <c r="B1005" s="54">
        <v>978</v>
      </c>
      <c r="C1005" s="55" t="s">
        <v>2356</v>
      </c>
      <c r="D1005" s="55" t="s">
        <v>2236</v>
      </c>
      <c r="E1005" s="55" t="s">
        <v>2357</v>
      </c>
      <c r="F1005" s="54">
        <f>+VLOOKUP(C1005,'Anexo_GL '!$B$9:$O$1882,4,0)</f>
        <v>5141.5204599999997</v>
      </c>
      <c r="G1005" s="54"/>
      <c r="H1005" s="54">
        <f>+VLOOKUP(C1005,'Anexo_GL '!$B$9:$O$1882,5,0)</f>
        <v>8186.1080924999997</v>
      </c>
      <c r="I1005" s="54">
        <f>+VLOOKUP(C1005,'Anexo_GL '!$B$9:$O$1882,6,0)</f>
        <v>83.648320000000012</v>
      </c>
      <c r="J1005" s="54">
        <f>+VLOOKUP(C1005,'Anexo_GL '!$B$9:$O$1882,7,0)</f>
        <v>0</v>
      </c>
      <c r="K1005" s="54"/>
      <c r="L1005" s="56">
        <f>+VLOOKUP(C1005,'Anexo_GL '!$B$9:$O$1882,8,0)</f>
        <v>62.807874045916776</v>
      </c>
      <c r="M1005" s="54"/>
      <c r="N1005" s="56" t="str">
        <f>+VLOOKUP(C1005,'Anexo_GL '!$B$9:$O$1882,9,0)</f>
        <v>Si Cumple</v>
      </c>
      <c r="O1005" s="54"/>
      <c r="P1005" s="54">
        <f>+VLOOKUP(C1005,'Anexo_GL '!$B$9:$O$1882,11,0)</f>
        <v>5045.76415</v>
      </c>
      <c r="Q1005" s="54">
        <f>+VLOOKUP(C1005,'Anexo_GL '!$B$9:$O$1882,12,0)</f>
        <v>3320.9394499999999</v>
      </c>
      <c r="R1005" s="54">
        <f>+VLOOKUP(C1005,'Anexo_GL '!$B$9:$O$1882,13,0)</f>
        <v>1724.8247000000006</v>
      </c>
      <c r="S1005" s="54" t="str">
        <f>+VLOOKUP(C1005,'Anexo_GL '!$B$9:$O$1882,14,0)</f>
        <v>Si Cumple</v>
      </c>
    </row>
    <row r="1006" spans="1:19" x14ac:dyDescent="0.25">
      <c r="A1006" s="54" t="s">
        <v>5108</v>
      </c>
      <c r="B1006" s="54">
        <v>979</v>
      </c>
      <c r="C1006" s="55" t="s">
        <v>2358</v>
      </c>
      <c r="D1006" s="55" t="s">
        <v>2236</v>
      </c>
      <c r="E1006" s="55" t="s">
        <v>2359</v>
      </c>
      <c r="F1006" s="54">
        <f>+VLOOKUP(C1006,'Anexo_GL '!$B$9:$O$1882,4,0)</f>
        <v>136.11509000000001</v>
      </c>
      <c r="G1006" s="54"/>
      <c r="H1006" s="54">
        <f>+VLOOKUP(C1006,'Anexo_GL '!$B$9:$O$1882,5,0)</f>
        <v>2951.2172024999995</v>
      </c>
      <c r="I1006" s="54">
        <f>+VLOOKUP(C1006,'Anexo_GL '!$B$9:$O$1882,6,0)</f>
        <v>40.718259999999994</v>
      </c>
      <c r="J1006" s="54">
        <f>+VLOOKUP(C1006,'Anexo_GL '!$B$9:$O$1882,7,0)</f>
        <v>0</v>
      </c>
      <c r="K1006" s="54"/>
      <c r="L1006" s="56">
        <f>+VLOOKUP(C1006,'Anexo_GL '!$B$9:$O$1882,8,0)</f>
        <v>4.6121678162046429</v>
      </c>
      <c r="M1006" s="54"/>
      <c r="N1006" s="56" t="str">
        <f>+VLOOKUP(C1006,'Anexo_GL '!$B$9:$O$1882,9,0)</f>
        <v>Si Cumple</v>
      </c>
      <c r="O1006" s="54"/>
      <c r="P1006" s="54">
        <f>+VLOOKUP(C1006,'Anexo_GL '!$B$9:$O$1882,11,0)</f>
        <v>1510.40338</v>
      </c>
      <c r="Q1006" s="54">
        <f>+VLOOKUP(C1006,'Anexo_GL '!$B$9:$O$1882,12,0)</f>
        <v>1224.47488</v>
      </c>
      <c r="R1006" s="54">
        <f>+VLOOKUP(C1006,'Anexo_GL '!$B$9:$O$1882,13,0)</f>
        <v>285.92849999999999</v>
      </c>
      <c r="S1006" s="54" t="str">
        <f>+VLOOKUP(C1006,'Anexo_GL '!$B$9:$O$1882,14,0)</f>
        <v>Si Cumple</v>
      </c>
    </row>
    <row r="1007" spans="1:19" x14ac:dyDescent="0.25">
      <c r="A1007" s="54" t="s">
        <v>5109</v>
      </c>
      <c r="B1007" s="54">
        <v>980</v>
      </c>
      <c r="C1007" s="55" t="s">
        <v>2360</v>
      </c>
      <c r="D1007" s="55" t="s">
        <v>2236</v>
      </c>
      <c r="E1007" s="55" t="s">
        <v>2361</v>
      </c>
      <c r="F1007" s="54">
        <f>+VLOOKUP(C1007,'Anexo_GL '!$B$9:$O$1882,4,0)</f>
        <v>206.66899999999998</v>
      </c>
      <c r="G1007" s="54"/>
      <c r="H1007" s="54">
        <f>+VLOOKUP(C1007,'Anexo_GL '!$B$9:$O$1882,5,0)</f>
        <v>1480.625875</v>
      </c>
      <c r="I1007" s="54">
        <f>+VLOOKUP(C1007,'Anexo_GL '!$B$9:$O$1882,6,0)</f>
        <v>17.721029999999999</v>
      </c>
      <c r="J1007" s="54">
        <f>+VLOOKUP(C1007,'Anexo_GL '!$B$9:$O$1882,7,0)</f>
        <v>0</v>
      </c>
      <c r="K1007" s="54"/>
      <c r="L1007" s="56">
        <f>+VLOOKUP(C1007,'Anexo_GL '!$B$9:$O$1882,8,0)</f>
        <v>13.958218851200337</v>
      </c>
      <c r="M1007" s="54"/>
      <c r="N1007" s="56" t="str">
        <f>+VLOOKUP(C1007,'Anexo_GL '!$B$9:$O$1882,9,0)</f>
        <v>Si Cumple</v>
      </c>
      <c r="O1007" s="54"/>
      <c r="P1007" s="54">
        <f>+VLOOKUP(C1007,'Anexo_GL '!$B$9:$O$1882,11,0)</f>
        <v>795.13139999999987</v>
      </c>
      <c r="Q1007" s="54">
        <f>+VLOOKUP(C1007,'Anexo_GL '!$B$9:$O$1882,12,0)</f>
        <v>679.15206000000001</v>
      </c>
      <c r="R1007" s="54">
        <f>+VLOOKUP(C1007,'Anexo_GL '!$B$9:$O$1882,13,0)</f>
        <v>115.97933999999985</v>
      </c>
      <c r="S1007" s="54" t="str">
        <f>+VLOOKUP(C1007,'Anexo_GL '!$B$9:$O$1882,14,0)</f>
        <v>Si Cumple</v>
      </c>
    </row>
    <row r="1008" spans="1:19" x14ac:dyDescent="0.25">
      <c r="A1008" s="54" t="s">
        <v>5110</v>
      </c>
      <c r="B1008" s="54">
        <v>981</v>
      </c>
      <c r="C1008" s="55" t="s">
        <v>2362</v>
      </c>
      <c r="D1008" s="55" t="s">
        <v>2236</v>
      </c>
      <c r="E1008" s="55" t="s">
        <v>2363</v>
      </c>
      <c r="F1008" s="54">
        <f>+VLOOKUP(C1008,'Anexo_GL '!$B$9:$O$1882,4,0)</f>
        <v>136.62725999999998</v>
      </c>
      <c r="G1008" s="54"/>
      <c r="H1008" s="54">
        <f>+VLOOKUP(C1008,'Anexo_GL '!$B$9:$O$1882,5,0)</f>
        <v>1454.2140200000001</v>
      </c>
      <c r="I1008" s="54">
        <f>+VLOOKUP(C1008,'Anexo_GL '!$B$9:$O$1882,6,0)</f>
        <v>27.664480000000005</v>
      </c>
      <c r="J1008" s="54">
        <f>+VLOOKUP(C1008,'Anexo_GL '!$B$9:$O$1882,7,0)</f>
        <v>0</v>
      </c>
      <c r="K1008" s="54"/>
      <c r="L1008" s="56">
        <f>+VLOOKUP(C1008,'Anexo_GL '!$B$9:$O$1882,8,0)</f>
        <v>9.3952649418137213</v>
      </c>
      <c r="M1008" s="54"/>
      <c r="N1008" s="56" t="str">
        <f>+VLOOKUP(C1008,'Anexo_GL '!$B$9:$O$1882,9,0)</f>
        <v>Si Cumple</v>
      </c>
      <c r="O1008" s="54"/>
      <c r="P1008" s="54">
        <f>+VLOOKUP(C1008,'Anexo_GL '!$B$9:$O$1882,11,0)</f>
        <v>945.70563000000004</v>
      </c>
      <c r="Q1008" s="54">
        <f>+VLOOKUP(C1008,'Anexo_GL '!$B$9:$O$1882,12,0)</f>
        <v>596.91903000000002</v>
      </c>
      <c r="R1008" s="54">
        <f>+VLOOKUP(C1008,'Anexo_GL '!$B$9:$O$1882,13,0)</f>
        <v>348.78659999999996</v>
      </c>
      <c r="S1008" s="54" t="str">
        <f>+VLOOKUP(C1008,'Anexo_GL '!$B$9:$O$1882,14,0)</f>
        <v>Si Cumple</v>
      </c>
    </row>
    <row r="1009" spans="1:19" x14ac:dyDescent="0.25">
      <c r="A1009" s="54" t="s">
        <v>5111</v>
      </c>
      <c r="B1009" s="54">
        <v>982</v>
      </c>
      <c r="C1009" s="55" t="s">
        <v>2364</v>
      </c>
      <c r="D1009" s="55" t="s">
        <v>2236</v>
      </c>
      <c r="E1009" s="55" t="s">
        <v>2365</v>
      </c>
      <c r="F1009" s="54">
        <f>+VLOOKUP(C1009,'Anexo_GL '!$B$9:$O$1882,4,0)</f>
        <v>113.36642000000001</v>
      </c>
      <c r="G1009" s="54"/>
      <c r="H1009" s="54">
        <f>+VLOOKUP(C1009,'Anexo_GL '!$B$9:$O$1882,5,0)</f>
        <v>3682.4623674999998</v>
      </c>
      <c r="I1009" s="54">
        <f>+VLOOKUP(C1009,'Anexo_GL '!$B$9:$O$1882,6,0)</f>
        <v>87.983670000000004</v>
      </c>
      <c r="J1009" s="54">
        <f>+VLOOKUP(C1009,'Anexo_GL '!$B$9:$O$1882,7,0)</f>
        <v>0</v>
      </c>
      <c r="K1009" s="54"/>
      <c r="L1009" s="56">
        <f>+VLOOKUP(C1009,'Anexo_GL '!$B$9:$O$1882,8,0)</f>
        <v>3.078549315276879</v>
      </c>
      <c r="M1009" s="54"/>
      <c r="N1009" s="56" t="str">
        <f>+VLOOKUP(C1009,'Anexo_GL '!$B$9:$O$1882,9,0)</f>
        <v>Si Cumple</v>
      </c>
      <c r="O1009" s="54"/>
      <c r="P1009" s="54">
        <f>+VLOOKUP(C1009,'Anexo_GL '!$B$9:$O$1882,11,0)</f>
        <v>2238.4872500000001</v>
      </c>
      <c r="Q1009" s="54">
        <f>+VLOOKUP(C1009,'Anexo_GL '!$B$9:$O$1882,12,0)</f>
        <v>1729.3037000000002</v>
      </c>
      <c r="R1009" s="54">
        <f>+VLOOKUP(C1009,'Anexo_GL '!$B$9:$O$1882,13,0)</f>
        <v>509.1835499999998</v>
      </c>
      <c r="S1009" s="54" t="str">
        <f>+VLOOKUP(C1009,'Anexo_GL '!$B$9:$O$1882,14,0)</f>
        <v>Si Cumple</v>
      </c>
    </row>
    <row r="1010" spans="1:19" x14ac:dyDescent="0.25">
      <c r="A1010" s="54" t="s">
        <v>5112</v>
      </c>
      <c r="B1010" s="54">
        <v>983</v>
      </c>
      <c r="C1010" s="55" t="s">
        <v>2366</v>
      </c>
      <c r="D1010" s="55" t="s">
        <v>2236</v>
      </c>
      <c r="E1010" s="55" t="s">
        <v>2367</v>
      </c>
      <c r="F1010" s="54">
        <f>+VLOOKUP(C1010,'Anexo_GL '!$B$9:$O$1882,4,0)</f>
        <v>63.235930000000003</v>
      </c>
      <c r="G1010" s="54"/>
      <c r="H1010" s="54">
        <f>+VLOOKUP(C1010,'Anexo_GL '!$B$9:$O$1882,5,0)</f>
        <v>1353.8906299999996</v>
      </c>
      <c r="I1010" s="54">
        <f>+VLOOKUP(C1010,'Anexo_GL '!$B$9:$O$1882,6,0)</f>
        <v>23.479400000000002</v>
      </c>
      <c r="J1010" s="54">
        <f>+VLOOKUP(C1010,'Anexo_GL '!$B$9:$O$1882,7,0)</f>
        <v>0</v>
      </c>
      <c r="K1010" s="54"/>
      <c r="L1010" s="56">
        <f>+VLOOKUP(C1010,'Anexo_GL '!$B$9:$O$1882,8,0)</f>
        <v>4.6706822987614602</v>
      </c>
      <c r="M1010" s="54"/>
      <c r="N1010" s="56" t="str">
        <f>+VLOOKUP(C1010,'Anexo_GL '!$B$9:$O$1882,9,0)</f>
        <v>Si Cumple</v>
      </c>
      <c r="O1010" s="54"/>
      <c r="P1010" s="54">
        <f>+VLOOKUP(C1010,'Anexo_GL '!$B$9:$O$1882,11,0)</f>
        <v>935.06325000000004</v>
      </c>
      <c r="Q1010" s="54">
        <f>+VLOOKUP(C1010,'Anexo_GL '!$B$9:$O$1882,12,0)</f>
        <v>808.70490000000007</v>
      </c>
      <c r="R1010" s="54">
        <f>+VLOOKUP(C1010,'Anexo_GL '!$B$9:$O$1882,13,0)</f>
        <v>126.35834999999997</v>
      </c>
      <c r="S1010" s="54" t="str">
        <f>+VLOOKUP(C1010,'Anexo_GL '!$B$9:$O$1882,14,0)</f>
        <v>Si Cumple</v>
      </c>
    </row>
    <row r="1011" spans="1:19" x14ac:dyDescent="0.25">
      <c r="A1011" s="54" t="s">
        <v>5113</v>
      </c>
      <c r="B1011" s="54">
        <v>984</v>
      </c>
      <c r="C1011" s="55" t="s">
        <v>2368</v>
      </c>
      <c r="D1011" s="55" t="s">
        <v>2236</v>
      </c>
      <c r="E1011" s="55" t="s">
        <v>2369</v>
      </c>
      <c r="F1011" s="54">
        <f>+VLOOKUP(C1011,'Anexo_GL '!$B$9:$O$1882,4,0)</f>
        <v>403.05513000000002</v>
      </c>
      <c r="G1011" s="54"/>
      <c r="H1011" s="54">
        <f>+VLOOKUP(C1011,'Anexo_GL '!$B$9:$O$1882,5,0)</f>
        <v>6880.6102300000002</v>
      </c>
      <c r="I1011" s="54">
        <f>+VLOOKUP(C1011,'Anexo_GL '!$B$9:$O$1882,6,0)</f>
        <v>587.41619000000003</v>
      </c>
      <c r="J1011" s="54">
        <f>+VLOOKUP(C1011,'Anexo_GL '!$B$9:$O$1882,7,0)</f>
        <v>0</v>
      </c>
      <c r="K1011" s="54"/>
      <c r="L1011" s="56">
        <f>+VLOOKUP(C1011,'Anexo_GL '!$B$9:$O$1882,8,0)</f>
        <v>5.8578398794142998</v>
      </c>
      <c r="M1011" s="54"/>
      <c r="N1011" s="56" t="str">
        <f>+VLOOKUP(C1011,'Anexo_GL '!$B$9:$O$1882,9,0)</f>
        <v>Si Cumple</v>
      </c>
      <c r="O1011" s="54"/>
      <c r="P1011" s="54">
        <f>+VLOOKUP(C1011,'Anexo_GL '!$B$9:$O$1882,11,0)</f>
        <v>3650.94641</v>
      </c>
      <c r="Q1011" s="54">
        <f>+VLOOKUP(C1011,'Anexo_GL '!$B$9:$O$1882,12,0)</f>
        <v>2650.5794999999998</v>
      </c>
      <c r="R1011" s="54">
        <f>+VLOOKUP(C1011,'Anexo_GL '!$B$9:$O$1882,13,0)</f>
        <v>1000.3669100000002</v>
      </c>
      <c r="S1011" s="54" t="str">
        <f>+VLOOKUP(C1011,'Anexo_GL '!$B$9:$O$1882,14,0)</f>
        <v>Si Cumple</v>
      </c>
    </row>
    <row r="1012" spans="1:19" x14ac:dyDescent="0.25">
      <c r="A1012" s="54" t="s">
        <v>5114</v>
      </c>
      <c r="B1012" s="54">
        <v>985</v>
      </c>
      <c r="C1012" s="55" t="s">
        <v>2370</v>
      </c>
      <c r="D1012" s="55" t="s">
        <v>2236</v>
      </c>
      <c r="E1012" s="55" t="s">
        <v>2371</v>
      </c>
      <c r="F1012" s="54">
        <f>+VLOOKUP(C1012,'Anexo_GL '!$B$9:$O$1882,4,0)</f>
        <v>556.21126000000004</v>
      </c>
      <c r="G1012" s="54"/>
      <c r="H1012" s="54">
        <f>+VLOOKUP(C1012,'Anexo_GL '!$B$9:$O$1882,5,0)</f>
        <v>9684.6735524999986</v>
      </c>
      <c r="I1012" s="54">
        <f>+VLOOKUP(C1012,'Anexo_GL '!$B$9:$O$1882,6,0)</f>
        <v>6.0104899999999999</v>
      </c>
      <c r="J1012" s="54">
        <f>+VLOOKUP(C1012,'Anexo_GL '!$B$9:$O$1882,7,0)</f>
        <v>0</v>
      </c>
      <c r="K1012" s="54"/>
      <c r="L1012" s="56">
        <f>+VLOOKUP(C1012,'Anexo_GL '!$B$9:$O$1882,8,0)</f>
        <v>5.7432112397471551</v>
      </c>
      <c r="M1012" s="54"/>
      <c r="N1012" s="56" t="str">
        <f>+VLOOKUP(C1012,'Anexo_GL '!$B$9:$O$1882,9,0)</f>
        <v>Si Cumple</v>
      </c>
      <c r="O1012" s="54"/>
      <c r="P1012" s="54">
        <f>+VLOOKUP(C1012,'Anexo_GL '!$B$9:$O$1882,11,0)</f>
        <v>3916.4020599999994</v>
      </c>
      <c r="Q1012" s="54">
        <f>+VLOOKUP(C1012,'Anexo_GL '!$B$9:$O$1882,12,0)</f>
        <v>4111.3856699999997</v>
      </c>
      <c r="R1012" s="54">
        <f>+VLOOKUP(C1012,'Anexo_GL '!$B$9:$O$1882,13,0)</f>
        <v>-194.98361000000034</v>
      </c>
      <c r="S1012" s="54" t="str">
        <f>+VLOOKUP(C1012,'Anexo_GL '!$B$9:$O$1882,14,0)</f>
        <v>No Cumple</v>
      </c>
    </row>
    <row r="1013" spans="1:19" x14ac:dyDescent="0.25">
      <c r="A1013" s="54" t="s">
        <v>5115</v>
      </c>
      <c r="B1013" s="54">
        <v>986</v>
      </c>
      <c r="C1013" s="55" t="s">
        <v>2372</v>
      </c>
      <c r="D1013" s="55" t="s">
        <v>2236</v>
      </c>
      <c r="E1013" s="55" t="s">
        <v>2373</v>
      </c>
      <c r="F1013" s="54">
        <f>+VLOOKUP(C1013,'Anexo_GL '!$B$9:$O$1882,4,0)</f>
        <v>80.255929999999992</v>
      </c>
      <c r="G1013" s="54"/>
      <c r="H1013" s="54">
        <f>+VLOOKUP(C1013,'Anexo_GL '!$B$9:$O$1882,5,0)</f>
        <v>1864.6576175</v>
      </c>
      <c r="I1013" s="54">
        <f>+VLOOKUP(C1013,'Anexo_GL '!$B$9:$O$1882,6,0)</f>
        <v>0.99589000000000005</v>
      </c>
      <c r="J1013" s="54">
        <f>+VLOOKUP(C1013,'Anexo_GL '!$B$9:$O$1882,7,0)</f>
        <v>0</v>
      </c>
      <c r="K1013" s="54"/>
      <c r="L1013" s="56">
        <f>+VLOOKUP(C1013,'Anexo_GL '!$B$9:$O$1882,8,0)</f>
        <v>4.3040571763303888</v>
      </c>
      <c r="M1013" s="54"/>
      <c r="N1013" s="56" t="str">
        <f>+VLOOKUP(C1013,'Anexo_GL '!$B$9:$O$1882,9,0)</f>
        <v>Si Cumple</v>
      </c>
      <c r="O1013" s="54"/>
      <c r="P1013" s="54">
        <f>+VLOOKUP(C1013,'Anexo_GL '!$B$9:$O$1882,11,0)</f>
        <v>700.57682999999997</v>
      </c>
      <c r="Q1013" s="54">
        <f>+VLOOKUP(C1013,'Anexo_GL '!$B$9:$O$1882,12,0)</f>
        <v>720.82700999999997</v>
      </c>
      <c r="R1013" s="54">
        <f>+VLOOKUP(C1013,'Anexo_GL '!$B$9:$O$1882,13,0)</f>
        <v>-20.25018000000005</v>
      </c>
      <c r="S1013" s="54" t="str">
        <f>+VLOOKUP(C1013,'Anexo_GL '!$B$9:$O$1882,14,0)</f>
        <v>No Cumple</v>
      </c>
    </row>
    <row r="1014" spans="1:19" x14ac:dyDescent="0.25">
      <c r="A1014" s="54" t="s">
        <v>5116</v>
      </c>
      <c r="B1014" s="54">
        <v>987</v>
      </c>
      <c r="C1014" s="55" t="s">
        <v>2374</v>
      </c>
      <c r="D1014" s="55" t="s">
        <v>2236</v>
      </c>
      <c r="E1014" s="55" t="s">
        <v>2375</v>
      </c>
      <c r="F1014" s="54">
        <f>+VLOOKUP(C1014,'Anexo_GL '!$B$9:$O$1882,4,0)</f>
        <v>71.868470000000002</v>
      </c>
      <c r="G1014" s="54"/>
      <c r="H1014" s="54">
        <f>+VLOOKUP(C1014,'Anexo_GL '!$B$9:$O$1882,5,0)</f>
        <v>1670.7306475</v>
      </c>
      <c r="I1014" s="54">
        <f>+VLOOKUP(C1014,'Anexo_GL '!$B$9:$O$1882,6,0)</f>
        <v>1.3668399999999998</v>
      </c>
      <c r="J1014" s="54">
        <f>+VLOOKUP(C1014,'Anexo_GL '!$B$9:$O$1882,7,0)</f>
        <v>0</v>
      </c>
      <c r="K1014" s="54"/>
      <c r="L1014" s="56">
        <f>+VLOOKUP(C1014,'Anexo_GL '!$B$9:$O$1882,8,0)</f>
        <v>4.3016191812570437</v>
      </c>
      <c r="M1014" s="54"/>
      <c r="N1014" s="56" t="str">
        <f>+VLOOKUP(C1014,'Anexo_GL '!$B$9:$O$1882,9,0)</f>
        <v>Si Cumple</v>
      </c>
      <c r="O1014" s="54"/>
      <c r="P1014" s="54">
        <f>+VLOOKUP(C1014,'Anexo_GL '!$B$9:$O$1882,11,0)</f>
        <v>987.81639999999993</v>
      </c>
      <c r="Q1014" s="54">
        <f>+VLOOKUP(C1014,'Anexo_GL '!$B$9:$O$1882,12,0)</f>
        <v>612.0450800000001</v>
      </c>
      <c r="R1014" s="54">
        <f>+VLOOKUP(C1014,'Anexo_GL '!$B$9:$O$1882,13,0)</f>
        <v>375.77131999999983</v>
      </c>
      <c r="S1014" s="54" t="str">
        <f>+VLOOKUP(C1014,'Anexo_GL '!$B$9:$O$1882,14,0)</f>
        <v>Si Cumple</v>
      </c>
    </row>
    <row r="1015" spans="1:19" x14ac:dyDescent="0.25">
      <c r="A1015" s="54" t="s">
        <v>5117</v>
      </c>
      <c r="B1015" s="54">
        <v>988</v>
      </c>
      <c r="C1015" s="55" t="s">
        <v>2376</v>
      </c>
      <c r="D1015" s="55" t="s">
        <v>2236</v>
      </c>
      <c r="E1015" s="55" t="s">
        <v>2377</v>
      </c>
      <c r="F1015" s="54">
        <f>+VLOOKUP(C1015,'Anexo_GL '!$B$9:$O$1882,4,0)</f>
        <v>742.68997000000013</v>
      </c>
      <c r="G1015" s="54"/>
      <c r="H1015" s="54">
        <f>+VLOOKUP(C1015,'Anexo_GL '!$B$9:$O$1882,5,0)</f>
        <v>3324.3073525000009</v>
      </c>
      <c r="I1015" s="54">
        <f>+VLOOKUP(C1015,'Anexo_GL '!$B$9:$O$1882,6,0)</f>
        <v>7.3280000000000003</v>
      </c>
      <c r="J1015" s="54">
        <f>+VLOOKUP(C1015,'Anexo_GL '!$B$9:$O$1882,7,0)</f>
        <v>0</v>
      </c>
      <c r="K1015" s="54"/>
      <c r="L1015" s="56">
        <f>+VLOOKUP(C1015,'Anexo_GL '!$B$9:$O$1882,8,0)</f>
        <v>22.341194457891206</v>
      </c>
      <c r="M1015" s="54"/>
      <c r="N1015" s="56" t="str">
        <f>+VLOOKUP(C1015,'Anexo_GL '!$B$9:$O$1882,9,0)</f>
        <v>Si Cumple</v>
      </c>
      <c r="O1015" s="54"/>
      <c r="P1015" s="54">
        <f>+VLOOKUP(C1015,'Anexo_GL '!$B$9:$O$1882,11,0)</f>
        <v>1758.5880400000001</v>
      </c>
      <c r="Q1015" s="54">
        <f>+VLOOKUP(C1015,'Anexo_GL '!$B$9:$O$1882,12,0)</f>
        <v>1747.50746</v>
      </c>
      <c r="R1015" s="54">
        <f>+VLOOKUP(C1015,'Anexo_GL '!$B$9:$O$1882,13,0)</f>
        <v>11.080580000000074</v>
      </c>
      <c r="S1015" s="54" t="str">
        <f>+VLOOKUP(C1015,'Anexo_GL '!$B$9:$O$1882,14,0)</f>
        <v>Si Cumple</v>
      </c>
    </row>
    <row r="1016" spans="1:19" x14ac:dyDescent="0.25">
      <c r="A1016" s="54" t="s">
        <v>5118</v>
      </c>
      <c r="B1016" s="54">
        <v>989</v>
      </c>
      <c r="C1016" s="55" t="s">
        <v>2378</v>
      </c>
      <c r="D1016" s="55" t="s">
        <v>2236</v>
      </c>
      <c r="E1016" s="55" t="s">
        <v>2379</v>
      </c>
      <c r="F1016" s="54">
        <f>+VLOOKUP(C1016,'Anexo_GL '!$B$9:$O$1882,4,0)</f>
        <v>113.98173999999999</v>
      </c>
      <c r="G1016" s="54"/>
      <c r="H1016" s="54">
        <f>+VLOOKUP(C1016,'Anexo_GL '!$B$9:$O$1882,5,0)</f>
        <v>1325.6438450000003</v>
      </c>
      <c r="I1016" s="54">
        <f>+VLOOKUP(C1016,'Anexo_GL '!$B$9:$O$1882,6,0)</f>
        <v>1.6383599999999998</v>
      </c>
      <c r="J1016" s="54">
        <f>+VLOOKUP(C1016,'Anexo_GL '!$B$9:$O$1882,7,0)</f>
        <v>0</v>
      </c>
      <c r="K1016" s="54"/>
      <c r="L1016" s="56">
        <f>+VLOOKUP(C1016,'Anexo_GL '!$B$9:$O$1882,8,0)</f>
        <v>8.5982174194004557</v>
      </c>
      <c r="M1016" s="54"/>
      <c r="N1016" s="56" t="str">
        <f>+VLOOKUP(C1016,'Anexo_GL '!$B$9:$O$1882,9,0)</f>
        <v>Si Cumple</v>
      </c>
      <c r="O1016" s="54"/>
      <c r="P1016" s="54">
        <f>+VLOOKUP(C1016,'Anexo_GL '!$B$9:$O$1882,11,0)</f>
        <v>820.56082000000004</v>
      </c>
      <c r="Q1016" s="54">
        <f>+VLOOKUP(C1016,'Anexo_GL '!$B$9:$O$1882,12,0)</f>
        <v>540.09700999999995</v>
      </c>
      <c r="R1016" s="54">
        <f>+VLOOKUP(C1016,'Anexo_GL '!$B$9:$O$1882,13,0)</f>
        <v>280.46381000000008</v>
      </c>
      <c r="S1016" s="54" t="str">
        <f>+VLOOKUP(C1016,'Anexo_GL '!$B$9:$O$1882,14,0)</f>
        <v>Si Cumple</v>
      </c>
    </row>
    <row r="1017" spans="1:19" x14ac:dyDescent="0.25">
      <c r="A1017" s="54" t="s">
        <v>5119</v>
      </c>
      <c r="B1017" s="54">
        <v>990</v>
      </c>
      <c r="C1017" s="55" t="s">
        <v>2380</v>
      </c>
      <c r="D1017" s="55" t="s">
        <v>2236</v>
      </c>
      <c r="E1017" s="55" t="s">
        <v>2381</v>
      </c>
      <c r="F1017" s="54">
        <f>+VLOOKUP(C1017,'Anexo_GL '!$B$9:$O$1882,4,0)</f>
        <v>85.788279999999986</v>
      </c>
      <c r="G1017" s="54"/>
      <c r="H1017" s="54">
        <f>+VLOOKUP(C1017,'Anexo_GL '!$B$9:$O$1882,5,0)</f>
        <v>2828.9083625000007</v>
      </c>
      <c r="I1017" s="54">
        <f>+VLOOKUP(C1017,'Anexo_GL '!$B$9:$O$1882,6,0)</f>
        <v>4.9847899999999994</v>
      </c>
      <c r="J1017" s="54">
        <f>+VLOOKUP(C1017,'Anexo_GL '!$B$9:$O$1882,7,0)</f>
        <v>0</v>
      </c>
      <c r="K1017" s="54"/>
      <c r="L1017" s="56">
        <f>+VLOOKUP(C1017,'Anexo_GL '!$B$9:$O$1882,8,0)</f>
        <v>3.0325577575155536</v>
      </c>
      <c r="M1017" s="54"/>
      <c r="N1017" s="56" t="str">
        <f>+VLOOKUP(C1017,'Anexo_GL '!$B$9:$O$1882,9,0)</f>
        <v>Si Cumple</v>
      </c>
      <c r="O1017" s="54"/>
      <c r="P1017" s="54">
        <f>+VLOOKUP(C1017,'Anexo_GL '!$B$9:$O$1882,11,0)</f>
        <v>1409.5305099999998</v>
      </c>
      <c r="Q1017" s="54">
        <f>+VLOOKUP(C1017,'Anexo_GL '!$B$9:$O$1882,12,0)</f>
        <v>1445.66445</v>
      </c>
      <c r="R1017" s="54">
        <f>+VLOOKUP(C1017,'Anexo_GL '!$B$9:$O$1882,13,0)</f>
        <v>-36.13394000000018</v>
      </c>
      <c r="S1017" s="54" t="str">
        <f>+VLOOKUP(C1017,'Anexo_GL '!$B$9:$O$1882,14,0)</f>
        <v>No Cumple</v>
      </c>
    </row>
    <row r="1018" spans="1:19" x14ac:dyDescent="0.25">
      <c r="A1018" s="54" t="s">
        <v>5120</v>
      </c>
      <c r="B1018" s="54">
        <v>991</v>
      </c>
      <c r="C1018" s="55" t="s">
        <v>2382</v>
      </c>
      <c r="D1018" s="55" t="s">
        <v>2236</v>
      </c>
      <c r="E1018" s="55" t="s">
        <v>1362</v>
      </c>
      <c r="F1018" s="54">
        <f>+VLOOKUP(C1018,'Anexo_GL '!$B$9:$O$1882,4,0)</f>
        <v>694.00277000000006</v>
      </c>
      <c r="G1018" s="54"/>
      <c r="H1018" s="54">
        <f>+VLOOKUP(C1018,'Anexo_GL '!$B$9:$O$1882,5,0)</f>
        <v>1535.9525350000001</v>
      </c>
      <c r="I1018" s="54">
        <f>+VLOOKUP(C1018,'Anexo_GL '!$B$9:$O$1882,6,0)</f>
        <v>1.4256500000000001</v>
      </c>
      <c r="J1018" s="54">
        <f>+VLOOKUP(C1018,'Anexo_GL '!$B$9:$O$1882,7,0)</f>
        <v>0</v>
      </c>
      <c r="K1018" s="54"/>
      <c r="L1018" s="56">
        <f>+VLOOKUP(C1018,'Anexo_GL '!$B$9:$O$1882,8,0)</f>
        <v>45.183868263220774</v>
      </c>
      <c r="M1018" s="54"/>
      <c r="N1018" s="56" t="str">
        <f>+VLOOKUP(C1018,'Anexo_GL '!$B$9:$O$1882,9,0)</f>
        <v>Si Cumple</v>
      </c>
      <c r="O1018" s="54"/>
      <c r="P1018" s="54">
        <f>+VLOOKUP(C1018,'Anexo_GL '!$B$9:$O$1882,11,0)</f>
        <v>592.19316000000003</v>
      </c>
      <c r="Q1018" s="54">
        <f>+VLOOKUP(C1018,'Anexo_GL '!$B$9:$O$1882,12,0)</f>
        <v>609.39510999999993</v>
      </c>
      <c r="R1018" s="54">
        <f>+VLOOKUP(C1018,'Anexo_GL '!$B$9:$O$1882,13,0)</f>
        <v>-17.201949999999954</v>
      </c>
      <c r="S1018" s="54" t="str">
        <f>+VLOOKUP(C1018,'Anexo_GL '!$B$9:$O$1882,14,0)</f>
        <v>No Cumple</v>
      </c>
    </row>
    <row r="1019" spans="1:19" x14ac:dyDescent="0.25">
      <c r="A1019" s="54" t="s">
        <v>5121</v>
      </c>
      <c r="B1019" s="54">
        <v>992</v>
      </c>
      <c r="C1019" s="55" t="s">
        <v>2383</v>
      </c>
      <c r="D1019" s="55" t="s">
        <v>2236</v>
      </c>
      <c r="E1019" s="55" t="s">
        <v>2384</v>
      </c>
      <c r="F1019" s="54">
        <f>+VLOOKUP(C1019,'Anexo_GL '!$B$9:$O$1882,4,0)</f>
        <v>352.97256999999996</v>
      </c>
      <c r="G1019" s="54"/>
      <c r="H1019" s="54">
        <f>+VLOOKUP(C1019,'Anexo_GL '!$B$9:$O$1882,5,0)</f>
        <v>1930.7325150000001</v>
      </c>
      <c r="I1019" s="54">
        <f>+VLOOKUP(C1019,'Anexo_GL '!$B$9:$O$1882,6,0)</f>
        <v>1.8577399999999997</v>
      </c>
      <c r="J1019" s="54">
        <f>+VLOOKUP(C1019,'Anexo_GL '!$B$9:$O$1882,7,0)</f>
        <v>0</v>
      </c>
      <c r="K1019" s="54"/>
      <c r="L1019" s="56">
        <f>+VLOOKUP(C1019,'Anexo_GL '!$B$9:$O$1882,8,0)</f>
        <v>18.281795497705179</v>
      </c>
      <c r="M1019" s="54"/>
      <c r="N1019" s="56" t="str">
        <f>+VLOOKUP(C1019,'Anexo_GL '!$B$9:$O$1882,9,0)</f>
        <v>Si Cumple</v>
      </c>
      <c r="O1019" s="54"/>
      <c r="P1019" s="54">
        <f>+VLOOKUP(C1019,'Anexo_GL '!$B$9:$O$1882,11,0)</f>
        <v>978.88017999999988</v>
      </c>
      <c r="Q1019" s="54">
        <f>+VLOOKUP(C1019,'Anexo_GL '!$B$9:$O$1882,12,0)</f>
        <v>828.18864999999994</v>
      </c>
      <c r="R1019" s="54">
        <f>+VLOOKUP(C1019,'Anexo_GL '!$B$9:$O$1882,13,0)</f>
        <v>150.69153000000003</v>
      </c>
      <c r="S1019" s="54" t="str">
        <f>+VLOOKUP(C1019,'Anexo_GL '!$B$9:$O$1882,14,0)</f>
        <v>Si Cumple</v>
      </c>
    </row>
    <row r="1020" spans="1:19" x14ac:dyDescent="0.25">
      <c r="A1020" s="54" t="s">
        <v>5122</v>
      </c>
      <c r="B1020" s="54">
        <v>993</v>
      </c>
      <c r="C1020" s="55" t="s">
        <v>2385</v>
      </c>
      <c r="D1020" s="55" t="s">
        <v>36</v>
      </c>
      <c r="E1020" s="55" t="s">
        <v>2386</v>
      </c>
      <c r="F1020" s="54">
        <f>+VLOOKUP(C1020,'Anexo_GL '!$B$9:$O$1882,4,0)</f>
        <v>105952.29603</v>
      </c>
      <c r="G1020" s="54"/>
      <c r="H1020" s="54">
        <f>+VLOOKUP(C1020,'Anexo_GL '!$B$9:$O$1882,5,0)</f>
        <v>146991.5662575</v>
      </c>
      <c r="I1020" s="54">
        <f>+VLOOKUP(C1020,'Anexo_GL '!$B$9:$O$1882,6,0)</f>
        <v>120867.13013000001</v>
      </c>
      <c r="J1020" s="54">
        <f>+VLOOKUP(C1020,'Anexo_GL '!$B$9:$O$1882,7,0)</f>
        <v>0</v>
      </c>
      <c r="K1020" s="54"/>
      <c r="L1020" s="56">
        <f>+VLOOKUP(C1020,'Anexo_GL '!$B$9:$O$1882,8,0)</f>
        <v>72.080527289839651</v>
      </c>
      <c r="M1020" s="54"/>
      <c r="N1020" s="56" t="str">
        <f>+VLOOKUP(C1020,'Anexo_GL '!$B$9:$O$1882,9,0)</f>
        <v>Si Cumple</v>
      </c>
      <c r="O1020" s="54"/>
      <c r="P1020" s="54">
        <f>+VLOOKUP(C1020,'Anexo_GL '!$B$9:$O$1882,11,0)</f>
        <v>122707.22643000001</v>
      </c>
      <c r="Q1020" s="54">
        <f>+VLOOKUP(C1020,'Anexo_GL '!$B$9:$O$1882,12,0)</f>
        <v>70305.039199999999</v>
      </c>
      <c r="R1020" s="54">
        <f>+VLOOKUP(C1020,'Anexo_GL '!$B$9:$O$1882,13,0)</f>
        <v>52402.187230000003</v>
      </c>
      <c r="S1020" s="54" t="str">
        <f>+VLOOKUP(C1020,'Anexo_GL '!$B$9:$O$1882,14,0)</f>
        <v>Si Cumple</v>
      </c>
    </row>
    <row r="1021" spans="1:19" x14ac:dyDescent="0.25">
      <c r="A1021" s="54" t="s">
        <v>5123</v>
      </c>
      <c r="B1021" s="54">
        <v>994</v>
      </c>
      <c r="C1021" s="55" t="s">
        <v>2387</v>
      </c>
      <c r="D1021" s="55" t="s">
        <v>36</v>
      </c>
      <c r="E1021" s="55" t="s">
        <v>2388</v>
      </c>
      <c r="F1021" s="54">
        <f>+VLOOKUP(C1021,'Anexo_GL '!$B$9:$O$1882,4,0)</f>
        <v>1239.4656299999999</v>
      </c>
      <c r="G1021" s="54"/>
      <c r="H1021" s="54">
        <f>+VLOOKUP(C1021,'Anexo_GL '!$B$9:$O$1882,5,0)</f>
        <v>26635.146042499997</v>
      </c>
      <c r="I1021" s="54">
        <f>+VLOOKUP(C1021,'Anexo_GL '!$B$9:$O$1882,6,0)</f>
        <v>27451.83828</v>
      </c>
      <c r="J1021" s="54">
        <f>+VLOOKUP(C1021,'Anexo_GL '!$B$9:$O$1882,7,0)</f>
        <v>0</v>
      </c>
      <c r="K1021" s="54"/>
      <c r="L1021" s="56">
        <f>+VLOOKUP(C1021,'Anexo_GL '!$B$9:$O$1882,8,0)</f>
        <v>4.5150551207458154</v>
      </c>
      <c r="M1021" s="54"/>
      <c r="N1021" s="56" t="str">
        <f>+VLOOKUP(C1021,'Anexo_GL '!$B$9:$O$1882,9,0)</f>
        <v>Si Cumple</v>
      </c>
      <c r="O1021" s="54"/>
      <c r="P1021" s="54">
        <f>+VLOOKUP(C1021,'Anexo_GL '!$B$9:$O$1882,11,0)</f>
        <v>21217.002729999997</v>
      </c>
      <c r="Q1021" s="54">
        <f>+VLOOKUP(C1021,'Anexo_GL '!$B$9:$O$1882,12,0)</f>
        <v>10702.001700000001</v>
      </c>
      <c r="R1021" s="54">
        <f>+VLOOKUP(C1021,'Anexo_GL '!$B$9:$O$1882,13,0)</f>
        <v>10515.001029999996</v>
      </c>
      <c r="S1021" s="54" t="str">
        <f>+VLOOKUP(C1021,'Anexo_GL '!$B$9:$O$1882,14,0)</f>
        <v>Si Cumple</v>
      </c>
    </row>
    <row r="1022" spans="1:19" x14ac:dyDescent="0.25">
      <c r="A1022" s="54" t="s">
        <v>5124</v>
      </c>
      <c r="B1022" s="54">
        <v>995</v>
      </c>
      <c r="C1022" s="55" t="s">
        <v>2389</v>
      </c>
      <c r="D1022" s="55" t="s">
        <v>36</v>
      </c>
      <c r="E1022" s="55" t="s">
        <v>2390</v>
      </c>
      <c r="F1022" s="54">
        <f>+VLOOKUP(C1022,'Anexo_GL '!$B$9:$O$1882,4,0)</f>
        <v>946.75677999999994</v>
      </c>
      <c r="G1022" s="54"/>
      <c r="H1022" s="54">
        <f>+VLOOKUP(C1022,'Anexo_GL '!$B$9:$O$1882,5,0)</f>
        <v>16583.356005000001</v>
      </c>
      <c r="I1022" s="54">
        <f>+VLOOKUP(C1022,'Anexo_GL '!$B$9:$O$1882,6,0)</f>
        <v>19564.756559999998</v>
      </c>
      <c r="J1022" s="54">
        <f>+VLOOKUP(C1022,'Anexo_GL '!$B$9:$O$1882,7,0)</f>
        <v>0</v>
      </c>
      <c r="K1022" s="54"/>
      <c r="L1022" s="56">
        <f>+VLOOKUP(C1022,'Anexo_GL '!$B$9:$O$1882,8,0)</f>
        <v>4.8390930758404487</v>
      </c>
      <c r="M1022" s="54"/>
      <c r="N1022" s="56" t="str">
        <f>+VLOOKUP(C1022,'Anexo_GL '!$B$9:$O$1882,9,0)</f>
        <v>Si Cumple</v>
      </c>
      <c r="O1022" s="54"/>
      <c r="P1022" s="54">
        <f>+VLOOKUP(C1022,'Anexo_GL '!$B$9:$O$1882,11,0)</f>
        <v>13928.82785</v>
      </c>
      <c r="Q1022" s="54">
        <f>+VLOOKUP(C1022,'Anexo_GL '!$B$9:$O$1882,12,0)</f>
        <v>5656.28024</v>
      </c>
      <c r="R1022" s="54">
        <f>+VLOOKUP(C1022,'Anexo_GL '!$B$9:$O$1882,13,0)</f>
        <v>8272.5476099999996</v>
      </c>
      <c r="S1022" s="54" t="str">
        <f>+VLOOKUP(C1022,'Anexo_GL '!$B$9:$O$1882,14,0)</f>
        <v>Si Cumple</v>
      </c>
    </row>
    <row r="1023" spans="1:19" x14ac:dyDescent="0.25">
      <c r="A1023" s="54" t="s">
        <v>5125</v>
      </c>
      <c r="B1023" s="54">
        <v>996</v>
      </c>
      <c r="C1023" s="55" t="s">
        <v>2391</v>
      </c>
      <c r="D1023" s="55" t="s">
        <v>36</v>
      </c>
      <c r="E1023" s="55" t="s">
        <v>2392</v>
      </c>
      <c r="F1023" s="54">
        <f>+VLOOKUP(C1023,'Anexo_GL '!$B$9:$O$1882,4,0)</f>
        <v>766.16183000000012</v>
      </c>
      <c r="G1023" s="54"/>
      <c r="H1023" s="54">
        <f>+VLOOKUP(C1023,'Anexo_GL '!$B$9:$O$1882,5,0)</f>
        <v>7662.1865050000006</v>
      </c>
      <c r="I1023" s="54">
        <f>+VLOOKUP(C1023,'Anexo_GL '!$B$9:$O$1882,6,0)</f>
        <v>7360.1928799999996</v>
      </c>
      <c r="J1023" s="54">
        <f>+VLOOKUP(C1023,'Anexo_GL '!$B$9:$O$1882,7,0)</f>
        <v>0</v>
      </c>
      <c r="K1023" s="54"/>
      <c r="L1023" s="56">
        <f>+VLOOKUP(C1023,'Anexo_GL '!$B$9:$O$1882,8,0)</f>
        <v>9.9992584296928442</v>
      </c>
      <c r="M1023" s="54"/>
      <c r="N1023" s="56" t="str">
        <f>+VLOOKUP(C1023,'Anexo_GL '!$B$9:$O$1882,9,0)</f>
        <v>Si Cumple</v>
      </c>
      <c r="O1023" s="54"/>
      <c r="P1023" s="54">
        <f>+VLOOKUP(C1023,'Anexo_GL '!$B$9:$O$1882,11,0)</f>
        <v>6796.1076299999995</v>
      </c>
      <c r="Q1023" s="54">
        <f>+VLOOKUP(C1023,'Anexo_GL '!$B$9:$O$1882,12,0)</f>
        <v>4360.7492199999997</v>
      </c>
      <c r="R1023" s="54">
        <f>+VLOOKUP(C1023,'Anexo_GL '!$B$9:$O$1882,13,0)</f>
        <v>2435.3584100000003</v>
      </c>
      <c r="S1023" s="54" t="str">
        <f>+VLOOKUP(C1023,'Anexo_GL '!$B$9:$O$1882,14,0)</f>
        <v>Si Cumple</v>
      </c>
    </row>
    <row r="1024" spans="1:19" x14ac:dyDescent="0.25">
      <c r="A1024" s="54" t="s">
        <v>5126</v>
      </c>
      <c r="B1024" s="54">
        <v>997</v>
      </c>
      <c r="C1024" s="55" t="s">
        <v>2393</v>
      </c>
      <c r="D1024" s="55" t="s">
        <v>36</v>
      </c>
      <c r="E1024" s="55" t="s">
        <v>2394</v>
      </c>
      <c r="F1024" s="54">
        <f>+VLOOKUP(C1024,'Anexo_GL '!$B$9:$O$1882,4,0)</f>
        <v>1311.9433100000001</v>
      </c>
      <c r="G1024" s="54"/>
      <c r="H1024" s="54">
        <f>+VLOOKUP(C1024,'Anexo_GL '!$B$9:$O$1882,5,0)</f>
        <v>5583.9964350000009</v>
      </c>
      <c r="I1024" s="54">
        <f>+VLOOKUP(C1024,'Anexo_GL '!$B$9:$O$1882,6,0)</f>
        <v>5990.4568499999996</v>
      </c>
      <c r="J1024" s="54">
        <f>+VLOOKUP(C1024,'Anexo_GL '!$B$9:$O$1882,7,0)</f>
        <v>0</v>
      </c>
      <c r="K1024" s="54"/>
      <c r="L1024" s="56">
        <f>+VLOOKUP(C1024,'Anexo_GL '!$B$9:$O$1882,8,0)</f>
        <v>21.900555213914949</v>
      </c>
      <c r="M1024" s="54"/>
      <c r="N1024" s="56" t="str">
        <f>+VLOOKUP(C1024,'Anexo_GL '!$B$9:$O$1882,9,0)</f>
        <v>Si Cumple</v>
      </c>
      <c r="O1024" s="54"/>
      <c r="P1024" s="54">
        <f>+VLOOKUP(C1024,'Anexo_GL '!$B$9:$O$1882,11,0)</f>
        <v>4812.3230299999996</v>
      </c>
      <c r="Q1024" s="54">
        <f>+VLOOKUP(C1024,'Anexo_GL '!$B$9:$O$1882,12,0)</f>
        <v>1924.46837</v>
      </c>
      <c r="R1024" s="54">
        <f>+VLOOKUP(C1024,'Anexo_GL '!$B$9:$O$1882,13,0)</f>
        <v>2887.8546599999991</v>
      </c>
      <c r="S1024" s="54" t="str">
        <f>+VLOOKUP(C1024,'Anexo_GL '!$B$9:$O$1882,14,0)</f>
        <v>Si Cumple</v>
      </c>
    </row>
    <row r="1025" spans="1:19" x14ac:dyDescent="0.25">
      <c r="A1025" s="54" t="s">
        <v>5127</v>
      </c>
      <c r="B1025" s="54">
        <v>998</v>
      </c>
      <c r="C1025" s="55" t="s">
        <v>2395</v>
      </c>
      <c r="D1025" s="55" t="s">
        <v>36</v>
      </c>
      <c r="E1025" s="55" t="s">
        <v>2396</v>
      </c>
      <c r="F1025" s="54">
        <f>+VLOOKUP(C1025,'Anexo_GL '!$B$9:$O$1882,4,0)</f>
        <v>8803.3161800000016</v>
      </c>
      <c r="G1025" s="54"/>
      <c r="H1025" s="54">
        <f>+VLOOKUP(C1025,'Anexo_GL '!$B$9:$O$1882,5,0)</f>
        <v>35019.691694999994</v>
      </c>
      <c r="I1025" s="54">
        <f>+VLOOKUP(C1025,'Anexo_GL '!$B$9:$O$1882,6,0)</f>
        <v>36306.593799999995</v>
      </c>
      <c r="J1025" s="54">
        <f>+VLOOKUP(C1025,'Anexo_GL '!$B$9:$O$1882,7,0)</f>
        <v>0</v>
      </c>
      <c r="K1025" s="54"/>
      <c r="L1025" s="56">
        <f>+VLOOKUP(C1025,'Anexo_GL '!$B$9:$O$1882,8,0)</f>
        <v>24.247155292215826</v>
      </c>
      <c r="M1025" s="54"/>
      <c r="N1025" s="56" t="str">
        <f>+VLOOKUP(C1025,'Anexo_GL '!$B$9:$O$1882,9,0)</f>
        <v>Si Cumple</v>
      </c>
      <c r="O1025" s="54"/>
      <c r="P1025" s="54">
        <f>+VLOOKUP(C1025,'Anexo_GL '!$B$9:$O$1882,11,0)</f>
        <v>30217.922190000001</v>
      </c>
      <c r="Q1025" s="54">
        <f>+VLOOKUP(C1025,'Anexo_GL '!$B$9:$O$1882,12,0)</f>
        <v>12947.295840000001</v>
      </c>
      <c r="R1025" s="54">
        <f>+VLOOKUP(C1025,'Anexo_GL '!$B$9:$O$1882,13,0)</f>
        <v>17270.626350000002</v>
      </c>
      <c r="S1025" s="54" t="str">
        <f>+VLOOKUP(C1025,'Anexo_GL '!$B$9:$O$1882,14,0)</f>
        <v>Si Cumple</v>
      </c>
    </row>
    <row r="1026" spans="1:19" x14ac:dyDescent="0.25">
      <c r="A1026" s="54" t="s">
        <v>5128</v>
      </c>
      <c r="B1026" s="54">
        <v>999</v>
      </c>
      <c r="C1026" s="55" t="s">
        <v>2397</v>
      </c>
      <c r="D1026" s="55" t="s">
        <v>36</v>
      </c>
      <c r="E1026" s="55" t="s">
        <v>2398</v>
      </c>
      <c r="F1026" s="54">
        <f>+VLOOKUP(C1026,'Anexo_GL '!$B$9:$O$1882,4,0)</f>
        <v>1834.4384499999999</v>
      </c>
      <c r="G1026" s="54"/>
      <c r="H1026" s="54">
        <f>+VLOOKUP(C1026,'Anexo_GL '!$B$9:$O$1882,5,0)</f>
        <v>6347.8052225000001</v>
      </c>
      <c r="I1026" s="54">
        <f>+VLOOKUP(C1026,'Anexo_GL '!$B$9:$O$1882,6,0)</f>
        <v>5793.50731</v>
      </c>
      <c r="J1026" s="54">
        <f>+VLOOKUP(C1026,'Anexo_GL '!$B$9:$O$1882,7,0)</f>
        <v>0</v>
      </c>
      <c r="K1026" s="54"/>
      <c r="L1026" s="56">
        <f>+VLOOKUP(C1026,'Anexo_GL '!$B$9:$O$1882,8,0)</f>
        <v>28.898782897398519</v>
      </c>
      <c r="M1026" s="54"/>
      <c r="N1026" s="56" t="str">
        <f>+VLOOKUP(C1026,'Anexo_GL '!$B$9:$O$1882,9,0)</f>
        <v>Si Cumple</v>
      </c>
      <c r="O1026" s="54"/>
      <c r="P1026" s="54">
        <f>+VLOOKUP(C1026,'Anexo_GL '!$B$9:$O$1882,11,0)</f>
        <v>5616.1797800000004</v>
      </c>
      <c r="Q1026" s="54">
        <f>+VLOOKUP(C1026,'Anexo_GL '!$B$9:$O$1882,12,0)</f>
        <v>3014.4321799999998</v>
      </c>
      <c r="R1026" s="54">
        <f>+VLOOKUP(C1026,'Anexo_GL '!$B$9:$O$1882,13,0)</f>
        <v>2601.7476000000006</v>
      </c>
      <c r="S1026" s="54" t="str">
        <f>+VLOOKUP(C1026,'Anexo_GL '!$B$9:$O$1882,14,0)</f>
        <v>Si Cumple</v>
      </c>
    </row>
    <row r="1027" spans="1:19" x14ac:dyDescent="0.25">
      <c r="A1027" s="54" t="s">
        <v>5129</v>
      </c>
      <c r="B1027" s="54">
        <v>1000</v>
      </c>
      <c r="C1027" s="55" t="s">
        <v>2399</v>
      </c>
      <c r="D1027" s="55" t="s">
        <v>36</v>
      </c>
      <c r="E1027" s="55" t="s">
        <v>2400</v>
      </c>
      <c r="F1027" s="54">
        <f>+VLOOKUP(C1027,'Anexo_GL '!$B$9:$O$1882,4,0)</f>
        <v>3169.5595700000003</v>
      </c>
      <c r="G1027" s="54"/>
      <c r="H1027" s="54">
        <f>+VLOOKUP(C1027,'Anexo_GL '!$B$9:$O$1882,5,0)</f>
        <v>36143.896402500002</v>
      </c>
      <c r="I1027" s="54">
        <f>+VLOOKUP(C1027,'Anexo_GL '!$B$9:$O$1882,6,0)</f>
        <v>41595.737070000003</v>
      </c>
      <c r="J1027" s="54">
        <f>+VLOOKUP(C1027,'Anexo_GL '!$B$9:$O$1882,7,0)</f>
        <v>0</v>
      </c>
      <c r="K1027" s="54"/>
      <c r="L1027" s="56">
        <f>+VLOOKUP(C1027,'Anexo_GL '!$B$9:$O$1882,8,0)</f>
        <v>7.6199144269665426</v>
      </c>
      <c r="M1027" s="54"/>
      <c r="N1027" s="56" t="str">
        <f>+VLOOKUP(C1027,'Anexo_GL '!$B$9:$O$1882,9,0)</f>
        <v>Si Cumple</v>
      </c>
      <c r="O1027" s="54"/>
      <c r="P1027" s="54">
        <f>+VLOOKUP(C1027,'Anexo_GL '!$B$9:$O$1882,11,0)</f>
        <v>32481.652550000003</v>
      </c>
      <c r="Q1027" s="54">
        <f>+VLOOKUP(C1027,'Anexo_GL '!$B$9:$O$1882,12,0)</f>
        <v>15653.279710000001</v>
      </c>
      <c r="R1027" s="54">
        <f>+VLOOKUP(C1027,'Anexo_GL '!$B$9:$O$1882,13,0)</f>
        <v>16828.37284</v>
      </c>
      <c r="S1027" s="54" t="str">
        <f>+VLOOKUP(C1027,'Anexo_GL '!$B$9:$O$1882,14,0)</f>
        <v>Si Cumple</v>
      </c>
    </row>
    <row r="1028" spans="1:19" x14ac:dyDescent="0.25">
      <c r="A1028" s="54" t="s">
        <v>5130</v>
      </c>
      <c r="B1028" s="54">
        <v>1001</v>
      </c>
      <c r="C1028" s="55" t="s">
        <v>2401</v>
      </c>
      <c r="D1028" s="55" t="s">
        <v>36</v>
      </c>
      <c r="E1028" s="55" t="s">
        <v>2402</v>
      </c>
      <c r="F1028" s="54">
        <f>+VLOOKUP(C1028,'Anexo_GL '!$B$9:$O$1882,4,0)</f>
        <v>1709.48063</v>
      </c>
      <c r="G1028" s="54"/>
      <c r="H1028" s="54">
        <f>+VLOOKUP(C1028,'Anexo_GL '!$B$9:$O$1882,5,0)</f>
        <v>7379.3112124999998</v>
      </c>
      <c r="I1028" s="54">
        <f>+VLOOKUP(C1028,'Anexo_GL '!$B$9:$O$1882,6,0)</f>
        <v>6390.8917099999999</v>
      </c>
      <c r="J1028" s="54">
        <f>+VLOOKUP(C1028,'Anexo_GL '!$B$9:$O$1882,7,0)</f>
        <v>0</v>
      </c>
      <c r="K1028" s="54"/>
      <c r="L1028" s="56">
        <f>+VLOOKUP(C1028,'Anexo_GL '!$B$9:$O$1882,8,0)</f>
        <v>23.165856280790383</v>
      </c>
      <c r="M1028" s="54"/>
      <c r="N1028" s="56" t="str">
        <f>+VLOOKUP(C1028,'Anexo_GL '!$B$9:$O$1882,9,0)</f>
        <v>Si Cumple</v>
      </c>
      <c r="O1028" s="54"/>
      <c r="P1028" s="54">
        <f>+VLOOKUP(C1028,'Anexo_GL '!$B$9:$O$1882,11,0)</f>
        <v>5519.6110899999994</v>
      </c>
      <c r="Q1028" s="54">
        <f>+VLOOKUP(C1028,'Anexo_GL '!$B$9:$O$1882,12,0)</f>
        <v>2421.9903599999998</v>
      </c>
      <c r="R1028" s="54">
        <f>+VLOOKUP(C1028,'Anexo_GL '!$B$9:$O$1882,13,0)</f>
        <v>3097.6207300000001</v>
      </c>
      <c r="S1028" s="54" t="str">
        <f>+VLOOKUP(C1028,'Anexo_GL '!$B$9:$O$1882,14,0)</f>
        <v>Si Cumple</v>
      </c>
    </row>
    <row r="1029" spans="1:19" x14ac:dyDescent="0.25">
      <c r="A1029" s="54" t="s">
        <v>5131</v>
      </c>
      <c r="B1029" s="54">
        <v>1002</v>
      </c>
      <c r="C1029" s="55" t="s">
        <v>2403</v>
      </c>
      <c r="D1029" s="55" t="s">
        <v>36</v>
      </c>
      <c r="E1029" s="55" t="s">
        <v>1393</v>
      </c>
      <c r="F1029" s="54">
        <f>+VLOOKUP(C1029,'Anexo_GL '!$B$9:$O$1882,4,0)</f>
        <v>49.119839999999996</v>
      </c>
      <c r="G1029" s="54"/>
      <c r="H1029" s="54">
        <f>+VLOOKUP(C1029,'Anexo_GL '!$B$9:$O$1882,5,0)</f>
        <v>10071.546582500001</v>
      </c>
      <c r="I1029" s="54">
        <f>+VLOOKUP(C1029,'Anexo_GL '!$B$9:$O$1882,6,0)</f>
        <v>10660.62686</v>
      </c>
      <c r="J1029" s="54">
        <f>+VLOOKUP(C1029,'Anexo_GL '!$B$9:$O$1882,7,0)</f>
        <v>0</v>
      </c>
      <c r="K1029" s="54"/>
      <c r="L1029" s="56">
        <f>+VLOOKUP(C1029,'Anexo_GL '!$B$9:$O$1882,8,0)</f>
        <v>0.46075939665709303</v>
      </c>
      <c r="M1029" s="54"/>
      <c r="N1029" s="56" t="str">
        <f>+VLOOKUP(C1029,'Anexo_GL '!$B$9:$O$1882,9,0)</f>
        <v>Si Cumple</v>
      </c>
      <c r="O1029" s="54"/>
      <c r="P1029" s="54">
        <f>+VLOOKUP(C1029,'Anexo_GL '!$B$9:$O$1882,11,0)</f>
        <v>8453.69902</v>
      </c>
      <c r="Q1029" s="54">
        <f>+VLOOKUP(C1029,'Anexo_GL '!$B$9:$O$1882,12,0)</f>
        <v>3422.6718800000003</v>
      </c>
      <c r="R1029" s="54">
        <f>+VLOOKUP(C1029,'Anexo_GL '!$B$9:$O$1882,13,0)</f>
        <v>5031.0271399999983</v>
      </c>
      <c r="S1029" s="54" t="str">
        <f>+VLOOKUP(C1029,'Anexo_GL '!$B$9:$O$1882,14,0)</f>
        <v>Si Cumple</v>
      </c>
    </row>
    <row r="1030" spans="1:19" x14ac:dyDescent="0.25">
      <c r="A1030" s="54" t="s">
        <v>5132</v>
      </c>
      <c r="B1030" s="54">
        <v>1003</v>
      </c>
      <c r="C1030" s="55" t="s">
        <v>2404</v>
      </c>
      <c r="D1030" s="55" t="s">
        <v>36</v>
      </c>
      <c r="E1030" s="55" t="s">
        <v>1859</v>
      </c>
      <c r="F1030" s="54">
        <f>+VLOOKUP(C1030,'Anexo_GL '!$B$9:$O$1882,4,0)</f>
        <v>1516.8745699999997</v>
      </c>
      <c r="G1030" s="54"/>
      <c r="H1030" s="54">
        <f>+VLOOKUP(C1030,'Anexo_GL '!$B$9:$O$1882,5,0)</f>
        <v>23228.306274999999</v>
      </c>
      <c r="I1030" s="54">
        <f>+VLOOKUP(C1030,'Anexo_GL '!$B$9:$O$1882,6,0)</f>
        <v>21480.676630000002</v>
      </c>
      <c r="J1030" s="54">
        <f>+VLOOKUP(C1030,'Anexo_GL '!$B$9:$O$1882,7,0)</f>
        <v>0</v>
      </c>
      <c r="K1030" s="54"/>
      <c r="L1030" s="56">
        <f>+VLOOKUP(C1030,'Anexo_GL '!$B$9:$O$1882,8,0)</f>
        <v>6.530284868994392</v>
      </c>
      <c r="M1030" s="54"/>
      <c r="N1030" s="56" t="str">
        <f>+VLOOKUP(C1030,'Anexo_GL '!$B$9:$O$1882,9,0)</f>
        <v>Si Cumple</v>
      </c>
      <c r="O1030" s="54"/>
      <c r="P1030" s="54">
        <f>+VLOOKUP(C1030,'Anexo_GL '!$B$9:$O$1882,11,0)</f>
        <v>19272.763840000003</v>
      </c>
      <c r="Q1030" s="54">
        <f>+VLOOKUP(C1030,'Anexo_GL '!$B$9:$O$1882,12,0)</f>
        <v>8065.8354500000014</v>
      </c>
      <c r="R1030" s="54">
        <f>+VLOOKUP(C1030,'Anexo_GL '!$B$9:$O$1882,13,0)</f>
        <v>11206.928390000003</v>
      </c>
      <c r="S1030" s="54" t="str">
        <f>+VLOOKUP(C1030,'Anexo_GL '!$B$9:$O$1882,14,0)</f>
        <v>Si Cumple</v>
      </c>
    </row>
    <row r="1031" spans="1:19" x14ac:dyDescent="0.25">
      <c r="A1031" s="54" t="s">
        <v>5133</v>
      </c>
      <c r="B1031" s="54">
        <v>1004</v>
      </c>
      <c r="C1031" s="55" t="s">
        <v>2405</v>
      </c>
      <c r="D1031" s="55" t="s">
        <v>36</v>
      </c>
      <c r="E1031" s="55" t="s">
        <v>2406</v>
      </c>
      <c r="F1031" s="54">
        <f>+VLOOKUP(C1031,'Anexo_GL '!$B$9:$O$1882,4,0)</f>
        <v>2801.4845099999998</v>
      </c>
      <c r="G1031" s="54"/>
      <c r="H1031" s="54">
        <f>+VLOOKUP(C1031,'Anexo_GL '!$B$9:$O$1882,5,0)</f>
        <v>22729.937192500001</v>
      </c>
      <c r="I1031" s="54">
        <f>+VLOOKUP(C1031,'Anexo_GL '!$B$9:$O$1882,6,0)</f>
        <v>24660.800159999995</v>
      </c>
      <c r="J1031" s="54">
        <f>+VLOOKUP(C1031,'Anexo_GL '!$B$9:$O$1882,7,0)</f>
        <v>0</v>
      </c>
      <c r="K1031" s="54"/>
      <c r="L1031" s="56">
        <f>+VLOOKUP(C1031,'Anexo_GL '!$B$9:$O$1882,8,0)</f>
        <v>11.360071416271515</v>
      </c>
      <c r="M1031" s="54"/>
      <c r="N1031" s="56" t="str">
        <f>+VLOOKUP(C1031,'Anexo_GL '!$B$9:$O$1882,9,0)</f>
        <v>Si Cumple</v>
      </c>
      <c r="O1031" s="54"/>
      <c r="P1031" s="54">
        <f>+VLOOKUP(C1031,'Anexo_GL '!$B$9:$O$1882,11,0)</f>
        <v>20934.292619999997</v>
      </c>
      <c r="Q1031" s="54">
        <f>+VLOOKUP(C1031,'Anexo_GL '!$B$9:$O$1882,12,0)</f>
        <v>9266.8780999999999</v>
      </c>
      <c r="R1031" s="54">
        <f>+VLOOKUP(C1031,'Anexo_GL '!$B$9:$O$1882,13,0)</f>
        <v>11667.414519999998</v>
      </c>
      <c r="S1031" s="54" t="str">
        <f>+VLOOKUP(C1031,'Anexo_GL '!$B$9:$O$1882,14,0)</f>
        <v>Si Cumple</v>
      </c>
    </row>
    <row r="1032" spans="1:19" x14ac:dyDescent="0.25">
      <c r="A1032" s="54" t="s">
        <v>5134</v>
      </c>
      <c r="B1032" s="54">
        <v>1005</v>
      </c>
      <c r="C1032" s="55" t="s">
        <v>2407</v>
      </c>
      <c r="D1032" s="55" t="s">
        <v>36</v>
      </c>
      <c r="E1032" s="55" t="s">
        <v>2408</v>
      </c>
      <c r="F1032" s="54">
        <f>+VLOOKUP(C1032,'Anexo_GL '!$B$9:$O$1882,4,0)</f>
        <v>544.93574999999998</v>
      </c>
      <c r="G1032" s="54"/>
      <c r="H1032" s="54">
        <f>+VLOOKUP(C1032,'Anexo_GL '!$B$9:$O$1882,5,0)</f>
        <v>4568.056197500001</v>
      </c>
      <c r="I1032" s="54">
        <f>+VLOOKUP(C1032,'Anexo_GL '!$B$9:$O$1882,6,0)</f>
        <v>4333.4456</v>
      </c>
      <c r="J1032" s="54">
        <f>+VLOOKUP(C1032,'Anexo_GL '!$B$9:$O$1882,7,0)</f>
        <v>0</v>
      </c>
      <c r="K1032" s="54"/>
      <c r="L1032" s="56">
        <f>+VLOOKUP(C1032,'Anexo_GL '!$B$9:$O$1882,8,0)</f>
        <v>11.929269834688803</v>
      </c>
      <c r="M1032" s="54"/>
      <c r="N1032" s="56" t="str">
        <f>+VLOOKUP(C1032,'Anexo_GL '!$B$9:$O$1882,9,0)</f>
        <v>Si Cumple</v>
      </c>
      <c r="O1032" s="54"/>
      <c r="P1032" s="54">
        <f>+VLOOKUP(C1032,'Anexo_GL '!$B$9:$O$1882,11,0)</f>
        <v>1866.3501000000001</v>
      </c>
      <c r="Q1032" s="54">
        <f>+VLOOKUP(C1032,'Anexo_GL '!$B$9:$O$1882,12,0)</f>
        <v>1258.2286899999999</v>
      </c>
      <c r="R1032" s="54">
        <f>+VLOOKUP(C1032,'Anexo_GL '!$B$9:$O$1882,13,0)</f>
        <v>608.1214100000002</v>
      </c>
      <c r="S1032" s="54" t="str">
        <f>+VLOOKUP(C1032,'Anexo_GL '!$B$9:$O$1882,14,0)</f>
        <v>Si Cumple</v>
      </c>
    </row>
    <row r="1033" spans="1:19" x14ac:dyDescent="0.25">
      <c r="A1033" s="54" t="s">
        <v>5135</v>
      </c>
      <c r="B1033" s="54">
        <v>1006</v>
      </c>
      <c r="C1033" s="55" t="s">
        <v>2409</v>
      </c>
      <c r="D1033" s="55" t="s">
        <v>36</v>
      </c>
      <c r="E1033" s="55" t="s">
        <v>2410</v>
      </c>
      <c r="F1033" s="54">
        <f>+VLOOKUP(C1033,'Anexo_GL '!$B$9:$O$1882,4,0)</f>
        <v>387.73712</v>
      </c>
      <c r="G1033" s="54"/>
      <c r="H1033" s="54">
        <f>+VLOOKUP(C1033,'Anexo_GL '!$B$9:$O$1882,5,0)</f>
        <v>3518.6716624999999</v>
      </c>
      <c r="I1033" s="54">
        <f>+VLOOKUP(C1033,'Anexo_GL '!$B$9:$O$1882,6,0)</f>
        <v>2100.6447499999999</v>
      </c>
      <c r="J1033" s="54">
        <f>+VLOOKUP(C1033,'Anexo_GL '!$B$9:$O$1882,7,0)</f>
        <v>0</v>
      </c>
      <c r="K1033" s="54"/>
      <c r="L1033" s="56">
        <f>+VLOOKUP(C1033,'Anexo_GL '!$B$9:$O$1882,8,0)</f>
        <v>11.019417473141401</v>
      </c>
      <c r="M1033" s="54"/>
      <c r="N1033" s="56" t="str">
        <f>+VLOOKUP(C1033,'Anexo_GL '!$B$9:$O$1882,9,0)</f>
        <v>Si Cumple</v>
      </c>
      <c r="O1033" s="54"/>
      <c r="P1033" s="54">
        <f>+VLOOKUP(C1033,'Anexo_GL '!$B$9:$O$1882,11,0)</f>
        <v>2101.5815499999999</v>
      </c>
      <c r="Q1033" s="54">
        <f>+VLOOKUP(C1033,'Anexo_GL '!$B$9:$O$1882,12,0)</f>
        <v>1578.3593299999998</v>
      </c>
      <c r="R1033" s="54">
        <f>+VLOOKUP(C1033,'Anexo_GL '!$B$9:$O$1882,13,0)</f>
        <v>523.22221999999999</v>
      </c>
      <c r="S1033" s="54" t="str">
        <f>+VLOOKUP(C1033,'Anexo_GL '!$B$9:$O$1882,14,0)</f>
        <v>Si Cumple</v>
      </c>
    </row>
    <row r="1034" spans="1:19" x14ac:dyDescent="0.25">
      <c r="A1034" s="54" t="s">
        <v>5136</v>
      </c>
      <c r="B1034" s="54">
        <v>1007</v>
      </c>
      <c r="C1034" s="55" t="s">
        <v>2411</v>
      </c>
      <c r="D1034" s="55" t="s">
        <v>36</v>
      </c>
      <c r="E1034" s="55" t="s">
        <v>2412</v>
      </c>
      <c r="F1034" s="54">
        <f>+VLOOKUP(C1034,'Anexo_GL '!$B$9:$O$1882,4,0)</f>
        <v>14211.596589999997</v>
      </c>
      <c r="G1034" s="54"/>
      <c r="H1034" s="54">
        <f>+VLOOKUP(C1034,'Anexo_GL '!$B$9:$O$1882,5,0)</f>
        <v>74059.734442500005</v>
      </c>
      <c r="I1034" s="54">
        <f>+VLOOKUP(C1034,'Anexo_GL '!$B$9:$O$1882,6,0)</f>
        <v>79453.575689999998</v>
      </c>
      <c r="J1034" s="54">
        <f>+VLOOKUP(C1034,'Anexo_GL '!$B$9:$O$1882,7,0)</f>
        <v>0</v>
      </c>
      <c r="K1034" s="54"/>
      <c r="L1034" s="56">
        <f>+VLOOKUP(C1034,'Anexo_GL '!$B$9:$O$1882,8,0)</f>
        <v>17.886667109166574</v>
      </c>
      <c r="M1034" s="54"/>
      <c r="N1034" s="56" t="str">
        <f>+VLOOKUP(C1034,'Anexo_GL '!$B$9:$O$1882,9,0)</f>
        <v>Si Cumple</v>
      </c>
      <c r="O1034" s="54"/>
      <c r="P1034" s="54">
        <f>+VLOOKUP(C1034,'Anexo_GL '!$B$9:$O$1882,11,0)</f>
        <v>59127.067649999997</v>
      </c>
      <c r="Q1034" s="54">
        <f>+VLOOKUP(C1034,'Anexo_GL '!$B$9:$O$1882,12,0)</f>
        <v>25818.012569999995</v>
      </c>
      <c r="R1034" s="54">
        <f>+VLOOKUP(C1034,'Anexo_GL '!$B$9:$O$1882,13,0)</f>
        <v>33309.055080000006</v>
      </c>
      <c r="S1034" s="54" t="str">
        <f>+VLOOKUP(C1034,'Anexo_GL '!$B$9:$O$1882,14,0)</f>
        <v>Si Cumple</v>
      </c>
    </row>
    <row r="1035" spans="1:19" x14ac:dyDescent="0.25">
      <c r="A1035" s="54" t="s">
        <v>5137</v>
      </c>
      <c r="B1035" s="54">
        <v>1008</v>
      </c>
      <c r="C1035" s="55" t="s">
        <v>2413</v>
      </c>
      <c r="D1035" s="55" t="s">
        <v>36</v>
      </c>
      <c r="E1035" s="55" t="s">
        <v>2414</v>
      </c>
      <c r="F1035" s="54">
        <f>+VLOOKUP(C1035,'Anexo_GL '!$B$9:$O$1882,4,0)</f>
        <v>558.26307000000008</v>
      </c>
      <c r="G1035" s="54"/>
      <c r="H1035" s="54">
        <f>+VLOOKUP(C1035,'Anexo_GL '!$B$9:$O$1882,5,0)</f>
        <v>10833.861552500002</v>
      </c>
      <c r="I1035" s="54">
        <f>+VLOOKUP(C1035,'Anexo_GL '!$B$9:$O$1882,6,0)</f>
        <v>12157.618539999999</v>
      </c>
      <c r="J1035" s="54">
        <f>+VLOOKUP(C1035,'Anexo_GL '!$B$9:$O$1882,7,0)</f>
        <v>0</v>
      </c>
      <c r="K1035" s="54"/>
      <c r="L1035" s="56">
        <f>+VLOOKUP(C1035,'Anexo_GL '!$B$9:$O$1882,8,0)</f>
        <v>4.5918784847809517</v>
      </c>
      <c r="M1035" s="54"/>
      <c r="N1035" s="56" t="str">
        <f>+VLOOKUP(C1035,'Anexo_GL '!$B$9:$O$1882,9,0)</f>
        <v>Si Cumple</v>
      </c>
      <c r="O1035" s="54"/>
      <c r="P1035" s="54">
        <f>+VLOOKUP(C1035,'Anexo_GL '!$B$9:$O$1882,11,0)</f>
        <v>9279.1914399999987</v>
      </c>
      <c r="Q1035" s="54">
        <f>+VLOOKUP(C1035,'Anexo_GL '!$B$9:$O$1882,12,0)</f>
        <v>5862.9187000000002</v>
      </c>
      <c r="R1035" s="54">
        <f>+VLOOKUP(C1035,'Anexo_GL '!$B$9:$O$1882,13,0)</f>
        <v>3416.2727399999994</v>
      </c>
      <c r="S1035" s="54" t="str">
        <f>+VLOOKUP(C1035,'Anexo_GL '!$B$9:$O$1882,14,0)</f>
        <v>Si Cumple</v>
      </c>
    </row>
    <row r="1036" spans="1:19" x14ac:dyDescent="0.25">
      <c r="A1036" s="54" t="s">
        <v>5138</v>
      </c>
      <c r="B1036" s="54">
        <v>1009</v>
      </c>
      <c r="C1036" s="55" t="s">
        <v>2415</v>
      </c>
      <c r="D1036" s="55" t="s">
        <v>36</v>
      </c>
      <c r="E1036" s="55" t="s">
        <v>2416</v>
      </c>
      <c r="F1036" s="54">
        <f>+VLOOKUP(C1036,'Anexo_GL '!$B$9:$O$1882,4,0)</f>
        <v>458.88509999999997</v>
      </c>
      <c r="G1036" s="54"/>
      <c r="H1036" s="54">
        <f>+VLOOKUP(C1036,'Anexo_GL '!$B$9:$O$1882,5,0)</f>
        <v>14607.331207499999</v>
      </c>
      <c r="I1036" s="54">
        <f>+VLOOKUP(C1036,'Anexo_GL '!$B$9:$O$1882,6,0)</f>
        <v>26425.155149999999</v>
      </c>
      <c r="J1036" s="54">
        <f>+VLOOKUP(C1036,'Anexo_GL '!$B$9:$O$1882,7,0)</f>
        <v>0</v>
      </c>
      <c r="K1036" s="54"/>
      <c r="L1036" s="56">
        <f>+VLOOKUP(C1036,'Anexo_GL '!$B$9:$O$1882,8,0)</f>
        <v>1.7365464739759533</v>
      </c>
      <c r="M1036" s="54"/>
      <c r="N1036" s="56" t="str">
        <f>+VLOOKUP(C1036,'Anexo_GL '!$B$9:$O$1882,9,0)</f>
        <v>Si Cumple</v>
      </c>
      <c r="O1036" s="54"/>
      <c r="P1036" s="54">
        <f>+VLOOKUP(C1036,'Anexo_GL '!$B$9:$O$1882,11,0)</f>
        <v>12272.207199999999</v>
      </c>
      <c r="Q1036" s="54">
        <f>+VLOOKUP(C1036,'Anexo_GL '!$B$9:$O$1882,12,0)</f>
        <v>2795.3617599999998</v>
      </c>
      <c r="R1036" s="54">
        <f>+VLOOKUP(C1036,'Anexo_GL '!$B$9:$O$1882,13,0)</f>
        <v>9476.8454399999991</v>
      </c>
      <c r="S1036" s="54" t="str">
        <f>+VLOOKUP(C1036,'Anexo_GL '!$B$9:$O$1882,14,0)</f>
        <v>Si Cumple</v>
      </c>
    </row>
    <row r="1037" spans="1:19" x14ac:dyDescent="0.25">
      <c r="A1037" s="54" t="s">
        <v>5139</v>
      </c>
      <c r="B1037" s="54">
        <v>1010</v>
      </c>
      <c r="C1037" s="55" t="s">
        <v>2417</v>
      </c>
      <c r="D1037" s="55" t="s">
        <v>36</v>
      </c>
      <c r="E1037" s="55" t="s">
        <v>2418</v>
      </c>
      <c r="F1037" s="54">
        <f>+VLOOKUP(C1037,'Anexo_GL '!$B$9:$O$1882,4,0)</f>
        <v>765.43826999999987</v>
      </c>
      <c r="G1037" s="54"/>
      <c r="H1037" s="54">
        <f>+VLOOKUP(C1037,'Anexo_GL '!$B$9:$O$1882,5,0)</f>
        <v>13107.518672499997</v>
      </c>
      <c r="I1037" s="54">
        <f>+VLOOKUP(C1037,'Anexo_GL '!$B$9:$O$1882,6,0)</f>
        <v>10637.750460000001</v>
      </c>
      <c r="J1037" s="54">
        <f>+VLOOKUP(C1037,'Anexo_GL '!$B$9:$O$1882,7,0)</f>
        <v>0</v>
      </c>
      <c r="K1037" s="54"/>
      <c r="L1037" s="56">
        <f>+VLOOKUP(C1037,'Anexo_GL '!$B$9:$O$1882,8,0)</f>
        <v>5.8396885720705809</v>
      </c>
      <c r="M1037" s="54"/>
      <c r="N1037" s="56" t="str">
        <f>+VLOOKUP(C1037,'Anexo_GL '!$B$9:$O$1882,9,0)</f>
        <v>Si Cumple</v>
      </c>
      <c r="O1037" s="54"/>
      <c r="P1037" s="54">
        <f>+VLOOKUP(C1037,'Anexo_GL '!$B$9:$O$1882,11,0)</f>
        <v>10799.15516</v>
      </c>
      <c r="Q1037" s="54">
        <f>+VLOOKUP(C1037,'Anexo_GL '!$B$9:$O$1882,12,0)</f>
        <v>6409.6323099999991</v>
      </c>
      <c r="R1037" s="54">
        <f>+VLOOKUP(C1037,'Anexo_GL '!$B$9:$O$1882,13,0)</f>
        <v>4389.5228500000012</v>
      </c>
      <c r="S1037" s="54" t="str">
        <f>+VLOOKUP(C1037,'Anexo_GL '!$B$9:$O$1882,14,0)</f>
        <v>Si Cumple</v>
      </c>
    </row>
    <row r="1038" spans="1:19" x14ac:dyDescent="0.25">
      <c r="A1038" s="54" t="s">
        <v>5140</v>
      </c>
      <c r="B1038" s="54">
        <v>1011</v>
      </c>
      <c r="C1038" s="55" t="s">
        <v>2419</v>
      </c>
      <c r="D1038" s="55" t="s">
        <v>36</v>
      </c>
      <c r="E1038" s="55" t="s">
        <v>2162</v>
      </c>
      <c r="F1038" s="54">
        <f>+VLOOKUP(C1038,'Anexo_GL '!$B$9:$O$1882,4,0)</f>
        <v>1133.4874600000001</v>
      </c>
      <c r="G1038" s="54"/>
      <c r="H1038" s="54">
        <f>+VLOOKUP(C1038,'Anexo_GL '!$B$9:$O$1882,5,0)</f>
        <v>15071.961580000001</v>
      </c>
      <c r="I1038" s="54">
        <f>+VLOOKUP(C1038,'Anexo_GL '!$B$9:$O$1882,6,0)</f>
        <v>12495.00382</v>
      </c>
      <c r="J1038" s="54">
        <f>+VLOOKUP(C1038,'Anexo_GL '!$B$9:$O$1882,7,0)</f>
        <v>0</v>
      </c>
      <c r="K1038" s="54"/>
      <c r="L1038" s="56">
        <f>+VLOOKUP(C1038,'Anexo_GL '!$B$9:$O$1882,8,0)</f>
        <v>7.5205039104140265</v>
      </c>
      <c r="M1038" s="54"/>
      <c r="N1038" s="56" t="str">
        <f>+VLOOKUP(C1038,'Anexo_GL '!$B$9:$O$1882,9,0)</f>
        <v>Si Cumple</v>
      </c>
      <c r="O1038" s="54"/>
      <c r="P1038" s="54">
        <f>+VLOOKUP(C1038,'Anexo_GL '!$B$9:$O$1882,11,0)</f>
        <v>12360.29961</v>
      </c>
      <c r="Q1038" s="54">
        <f>+VLOOKUP(C1038,'Anexo_GL '!$B$9:$O$1882,12,0)</f>
        <v>6503.9550500000005</v>
      </c>
      <c r="R1038" s="54">
        <f>+VLOOKUP(C1038,'Anexo_GL '!$B$9:$O$1882,13,0)</f>
        <v>5856.3445599999986</v>
      </c>
      <c r="S1038" s="54" t="str">
        <f>+VLOOKUP(C1038,'Anexo_GL '!$B$9:$O$1882,14,0)</f>
        <v>Si Cumple</v>
      </c>
    </row>
    <row r="1039" spans="1:19" x14ac:dyDescent="0.25">
      <c r="A1039" s="54" t="s">
        <v>5141</v>
      </c>
      <c r="B1039" s="54">
        <v>1012</v>
      </c>
      <c r="C1039" s="55" t="s">
        <v>2420</v>
      </c>
      <c r="D1039" s="55" t="s">
        <v>36</v>
      </c>
      <c r="E1039" s="55" t="s">
        <v>2421</v>
      </c>
      <c r="F1039" s="54">
        <f>+VLOOKUP(C1039,'Anexo_GL '!$B$9:$O$1882,4,0)</f>
        <v>8480.1759499999989</v>
      </c>
      <c r="G1039" s="54"/>
      <c r="H1039" s="54">
        <f>+VLOOKUP(C1039,'Anexo_GL '!$B$9:$O$1882,5,0)</f>
        <v>24362.4930575</v>
      </c>
      <c r="I1039" s="54">
        <f>+VLOOKUP(C1039,'Anexo_GL '!$B$9:$O$1882,6,0)</f>
        <v>32910.812020000005</v>
      </c>
      <c r="J1039" s="54">
        <f>+VLOOKUP(C1039,'Anexo_GL '!$B$9:$O$1882,7,0)</f>
        <v>0</v>
      </c>
      <c r="K1039" s="54"/>
      <c r="L1039" s="56">
        <f>+VLOOKUP(C1039,'Anexo_GL '!$B$9:$O$1882,8,0)</f>
        <v>25.767142861277836</v>
      </c>
      <c r="M1039" s="54"/>
      <c r="N1039" s="56" t="str">
        <f>+VLOOKUP(C1039,'Anexo_GL '!$B$9:$O$1882,9,0)</f>
        <v>Si Cumple</v>
      </c>
      <c r="O1039" s="54"/>
      <c r="P1039" s="54">
        <f>+VLOOKUP(C1039,'Anexo_GL '!$B$9:$O$1882,11,0)</f>
        <v>20596.62947</v>
      </c>
      <c r="Q1039" s="54">
        <f>+VLOOKUP(C1039,'Anexo_GL '!$B$9:$O$1882,12,0)</f>
        <v>9118.8219300000001</v>
      </c>
      <c r="R1039" s="54">
        <f>+VLOOKUP(C1039,'Anexo_GL '!$B$9:$O$1882,13,0)</f>
        <v>11477.80754</v>
      </c>
      <c r="S1039" s="54" t="str">
        <f>+VLOOKUP(C1039,'Anexo_GL '!$B$9:$O$1882,14,0)</f>
        <v>Si Cumple</v>
      </c>
    </row>
    <row r="1040" spans="1:19" x14ac:dyDescent="0.25">
      <c r="A1040" s="54" t="s">
        <v>5142</v>
      </c>
      <c r="B1040" s="54">
        <v>1013</v>
      </c>
      <c r="C1040" s="55" t="s">
        <v>2422</v>
      </c>
      <c r="D1040" s="55" t="s">
        <v>36</v>
      </c>
      <c r="E1040" s="55" t="s">
        <v>2398</v>
      </c>
      <c r="F1040" s="54">
        <f>+VLOOKUP(C1040,'Anexo_GL '!$B$9:$O$1882,4,0)</f>
        <v>16745.457489999997</v>
      </c>
      <c r="G1040" s="54"/>
      <c r="H1040" s="54">
        <f>+VLOOKUP(C1040,'Anexo_GL '!$B$9:$O$1882,5,0)</f>
        <v>53600.611024999998</v>
      </c>
      <c r="I1040" s="54">
        <f>+VLOOKUP(C1040,'Anexo_GL '!$B$9:$O$1882,6,0)</f>
        <v>75455.290699999998</v>
      </c>
      <c r="J1040" s="54">
        <f>+VLOOKUP(C1040,'Anexo_GL '!$B$9:$O$1882,7,0)</f>
        <v>0</v>
      </c>
      <c r="K1040" s="54"/>
      <c r="L1040" s="56">
        <f>+VLOOKUP(C1040,'Anexo_GL '!$B$9:$O$1882,8,0)</f>
        <v>22.192555796488367</v>
      </c>
      <c r="M1040" s="54"/>
      <c r="N1040" s="56" t="str">
        <f>+VLOOKUP(C1040,'Anexo_GL '!$B$9:$O$1882,9,0)</f>
        <v>Si Cumple</v>
      </c>
      <c r="O1040" s="54"/>
      <c r="P1040" s="54">
        <f>+VLOOKUP(C1040,'Anexo_GL '!$B$9:$O$1882,11,0)</f>
        <v>44496.446550000001</v>
      </c>
      <c r="Q1040" s="54">
        <f>+VLOOKUP(C1040,'Anexo_GL '!$B$9:$O$1882,12,0)</f>
        <v>11285.07985</v>
      </c>
      <c r="R1040" s="54">
        <f>+VLOOKUP(C1040,'Anexo_GL '!$B$9:$O$1882,13,0)</f>
        <v>33211.366699999999</v>
      </c>
      <c r="S1040" s="54" t="str">
        <f>+VLOOKUP(C1040,'Anexo_GL '!$B$9:$O$1882,14,0)</f>
        <v>Si Cumple</v>
      </c>
    </row>
    <row r="1041" spans="1:19" x14ac:dyDescent="0.25">
      <c r="A1041" s="54" t="s">
        <v>5143</v>
      </c>
      <c r="B1041" s="54">
        <v>1014</v>
      </c>
      <c r="C1041" s="55" t="s">
        <v>2423</v>
      </c>
      <c r="D1041" s="55" t="s">
        <v>36</v>
      </c>
      <c r="E1041" s="55" t="s">
        <v>2424</v>
      </c>
      <c r="F1041" s="54">
        <f>+VLOOKUP(C1041,'Anexo_GL '!$B$9:$O$1882,4,0)</f>
        <v>293.94206000000008</v>
      </c>
      <c r="G1041" s="54"/>
      <c r="H1041" s="54">
        <f>+VLOOKUP(C1041,'Anexo_GL '!$B$9:$O$1882,5,0)</f>
        <v>4627.6539600000006</v>
      </c>
      <c r="I1041" s="54">
        <f>+VLOOKUP(C1041,'Anexo_GL '!$B$9:$O$1882,6,0)</f>
        <v>6652.4645899999996</v>
      </c>
      <c r="J1041" s="54">
        <f>+VLOOKUP(C1041,'Anexo_GL '!$B$9:$O$1882,7,0)</f>
        <v>0</v>
      </c>
      <c r="K1041" s="54"/>
      <c r="L1041" s="56">
        <f>+VLOOKUP(C1041,'Anexo_GL '!$B$9:$O$1882,8,0)</f>
        <v>4.4185437746163192</v>
      </c>
      <c r="M1041" s="54"/>
      <c r="N1041" s="56" t="str">
        <f>+VLOOKUP(C1041,'Anexo_GL '!$B$9:$O$1882,9,0)</f>
        <v>Si Cumple</v>
      </c>
      <c r="O1041" s="54"/>
      <c r="P1041" s="54">
        <f>+VLOOKUP(C1041,'Anexo_GL '!$B$9:$O$1882,11,0)</f>
        <v>3718.2613800000004</v>
      </c>
      <c r="Q1041" s="54">
        <f>+VLOOKUP(C1041,'Anexo_GL '!$B$9:$O$1882,12,0)</f>
        <v>939.30755999999997</v>
      </c>
      <c r="R1041" s="54">
        <f>+VLOOKUP(C1041,'Anexo_GL '!$B$9:$O$1882,13,0)</f>
        <v>2778.9538200000002</v>
      </c>
      <c r="S1041" s="54" t="str">
        <f>+VLOOKUP(C1041,'Anexo_GL '!$B$9:$O$1882,14,0)</f>
        <v>Si Cumple</v>
      </c>
    </row>
    <row r="1042" spans="1:19" x14ac:dyDescent="0.25">
      <c r="A1042" s="54" t="s">
        <v>5144</v>
      </c>
      <c r="B1042" s="54">
        <v>1015</v>
      </c>
      <c r="C1042" s="55" t="s">
        <v>2425</v>
      </c>
      <c r="D1042" s="55" t="s">
        <v>36</v>
      </c>
      <c r="E1042" s="55" t="s">
        <v>2426</v>
      </c>
      <c r="F1042" s="54">
        <f>+VLOOKUP(C1042,'Anexo_GL '!$B$9:$O$1882,4,0)</f>
        <v>434.70054000000005</v>
      </c>
      <c r="G1042" s="54"/>
      <c r="H1042" s="54">
        <f>+VLOOKUP(C1042,'Anexo_GL '!$B$9:$O$1882,5,0)</f>
        <v>2968.2590399999995</v>
      </c>
      <c r="I1042" s="54">
        <f>+VLOOKUP(C1042,'Anexo_GL '!$B$9:$O$1882,6,0)</f>
        <v>2947.0481099999997</v>
      </c>
      <c r="J1042" s="54">
        <f>+VLOOKUP(C1042,'Anexo_GL '!$B$9:$O$1882,7,0)</f>
        <v>0</v>
      </c>
      <c r="K1042" s="54"/>
      <c r="L1042" s="56">
        <f>+VLOOKUP(C1042,'Anexo_GL '!$B$9:$O$1882,8,0)</f>
        <v>14.644966431231692</v>
      </c>
      <c r="M1042" s="54"/>
      <c r="N1042" s="56" t="str">
        <f>+VLOOKUP(C1042,'Anexo_GL '!$B$9:$O$1882,9,0)</f>
        <v>Si Cumple</v>
      </c>
      <c r="O1042" s="54"/>
      <c r="P1042" s="54">
        <f>+VLOOKUP(C1042,'Anexo_GL '!$B$9:$O$1882,11,0)</f>
        <v>2415.3687200000004</v>
      </c>
      <c r="Q1042" s="54">
        <f>+VLOOKUP(C1042,'Anexo_GL '!$B$9:$O$1882,12,0)</f>
        <v>1237.7213399999998</v>
      </c>
      <c r="R1042" s="54">
        <f>+VLOOKUP(C1042,'Anexo_GL '!$B$9:$O$1882,13,0)</f>
        <v>1177.6473800000003</v>
      </c>
      <c r="S1042" s="54" t="str">
        <f>+VLOOKUP(C1042,'Anexo_GL '!$B$9:$O$1882,14,0)</f>
        <v>Si Cumple</v>
      </c>
    </row>
    <row r="1043" spans="1:19" x14ac:dyDescent="0.25">
      <c r="A1043" s="54" t="s">
        <v>5145</v>
      </c>
      <c r="B1043" s="54">
        <v>1016</v>
      </c>
      <c r="C1043" s="55" t="s">
        <v>2427</v>
      </c>
      <c r="D1043" s="55" t="s">
        <v>36</v>
      </c>
      <c r="E1043" s="55" t="s">
        <v>2428</v>
      </c>
      <c r="F1043" s="54">
        <f>+VLOOKUP(C1043,'Anexo_GL '!$B$9:$O$1882,4,0)</f>
        <v>3774.9511000000002</v>
      </c>
      <c r="G1043" s="54"/>
      <c r="H1043" s="54">
        <f>+VLOOKUP(C1043,'Anexo_GL '!$B$9:$O$1882,5,0)</f>
        <v>22887.017857499999</v>
      </c>
      <c r="I1043" s="54">
        <f>+VLOOKUP(C1043,'Anexo_GL '!$B$9:$O$1882,6,0)</f>
        <v>30353.76182</v>
      </c>
      <c r="J1043" s="54">
        <f>+VLOOKUP(C1043,'Anexo_GL '!$B$9:$O$1882,7,0)</f>
        <v>0</v>
      </c>
      <c r="K1043" s="54"/>
      <c r="L1043" s="56">
        <f>+VLOOKUP(C1043,'Anexo_GL '!$B$9:$O$1882,8,0)</f>
        <v>12.436518156746873</v>
      </c>
      <c r="M1043" s="54"/>
      <c r="N1043" s="56" t="str">
        <f>+VLOOKUP(C1043,'Anexo_GL '!$B$9:$O$1882,9,0)</f>
        <v>Si Cumple</v>
      </c>
      <c r="O1043" s="54"/>
      <c r="P1043" s="54">
        <f>+VLOOKUP(C1043,'Anexo_GL '!$B$9:$O$1882,11,0)</f>
        <v>19466.368289999999</v>
      </c>
      <c r="Q1043" s="54">
        <f>+VLOOKUP(C1043,'Anexo_GL '!$B$9:$O$1882,12,0)</f>
        <v>7353.6853499999997</v>
      </c>
      <c r="R1043" s="54">
        <f>+VLOOKUP(C1043,'Anexo_GL '!$B$9:$O$1882,13,0)</f>
        <v>12112.682939999999</v>
      </c>
      <c r="S1043" s="54" t="str">
        <f>+VLOOKUP(C1043,'Anexo_GL '!$B$9:$O$1882,14,0)</f>
        <v>Si Cumple</v>
      </c>
    </row>
    <row r="1044" spans="1:19" x14ac:dyDescent="0.25">
      <c r="A1044" s="54" t="s">
        <v>5146</v>
      </c>
      <c r="B1044" s="54">
        <v>1017</v>
      </c>
      <c r="C1044" s="55" t="s">
        <v>2429</v>
      </c>
      <c r="D1044" s="55" t="s">
        <v>36</v>
      </c>
      <c r="E1044" s="55" t="s">
        <v>2430</v>
      </c>
      <c r="F1044" s="54">
        <f>+VLOOKUP(C1044,'Anexo_GL '!$B$9:$O$1882,4,0)</f>
        <v>4188.5911999999998</v>
      </c>
      <c r="G1044" s="54"/>
      <c r="H1044" s="54">
        <f>+VLOOKUP(C1044,'Anexo_GL '!$B$9:$O$1882,5,0)</f>
        <v>5963.5416224999999</v>
      </c>
      <c r="I1044" s="54">
        <f>+VLOOKUP(C1044,'Anexo_GL '!$B$9:$O$1882,6,0)</f>
        <v>8122.5908300000001</v>
      </c>
      <c r="J1044" s="54">
        <f>+VLOOKUP(C1044,'Anexo_GL '!$B$9:$O$1882,7,0)</f>
        <v>0</v>
      </c>
      <c r="K1044" s="54"/>
      <c r="L1044" s="56">
        <f>+VLOOKUP(C1044,'Anexo_GL '!$B$9:$O$1882,8,0)</f>
        <v>51.567182044057233</v>
      </c>
      <c r="M1044" s="54"/>
      <c r="N1044" s="56" t="str">
        <f>+VLOOKUP(C1044,'Anexo_GL '!$B$9:$O$1882,9,0)</f>
        <v>Si Cumple</v>
      </c>
      <c r="O1044" s="54"/>
      <c r="P1044" s="54">
        <f>+VLOOKUP(C1044,'Anexo_GL '!$B$9:$O$1882,11,0)</f>
        <v>5044.974439999999</v>
      </c>
      <c r="Q1044" s="54">
        <f>+VLOOKUP(C1044,'Anexo_GL '!$B$9:$O$1882,12,0)</f>
        <v>2610.6950700000002</v>
      </c>
      <c r="R1044" s="54">
        <f>+VLOOKUP(C1044,'Anexo_GL '!$B$9:$O$1882,13,0)</f>
        <v>2434.2793699999993</v>
      </c>
      <c r="S1044" s="54" t="str">
        <f>+VLOOKUP(C1044,'Anexo_GL '!$B$9:$O$1882,14,0)</f>
        <v>Si Cumple</v>
      </c>
    </row>
    <row r="1045" spans="1:19" x14ac:dyDescent="0.25">
      <c r="A1045" s="54" t="s">
        <v>5147</v>
      </c>
      <c r="B1045" s="54">
        <v>1018</v>
      </c>
      <c r="C1045" s="55" t="s">
        <v>2431</v>
      </c>
      <c r="D1045" s="55" t="s">
        <v>36</v>
      </c>
      <c r="E1045" s="55" t="s">
        <v>2432</v>
      </c>
      <c r="F1045" s="54">
        <f>+VLOOKUP(C1045,'Anexo_GL '!$B$9:$O$1882,4,0)</f>
        <v>6658.0422400000007</v>
      </c>
      <c r="G1045" s="54"/>
      <c r="H1045" s="54">
        <f>+VLOOKUP(C1045,'Anexo_GL '!$B$9:$O$1882,5,0)</f>
        <v>104922.58761250001</v>
      </c>
      <c r="I1045" s="54">
        <f>+VLOOKUP(C1045,'Anexo_GL '!$B$9:$O$1882,6,0)</f>
        <v>141392.6539</v>
      </c>
      <c r="J1045" s="54">
        <f>+VLOOKUP(C1045,'Anexo_GL '!$B$9:$O$1882,7,0)</f>
        <v>0</v>
      </c>
      <c r="K1045" s="54"/>
      <c r="L1045" s="56">
        <f>+VLOOKUP(C1045,'Anexo_GL '!$B$9:$O$1882,8,0)</f>
        <v>4.7089025181668225</v>
      </c>
      <c r="M1045" s="54"/>
      <c r="N1045" s="56" t="str">
        <f>+VLOOKUP(C1045,'Anexo_GL '!$B$9:$O$1882,9,0)</f>
        <v>Si Cumple</v>
      </c>
      <c r="O1045" s="54"/>
      <c r="P1045" s="54">
        <f>+VLOOKUP(C1045,'Anexo_GL '!$B$9:$O$1882,11,0)</f>
        <v>93548.282180000009</v>
      </c>
      <c r="Q1045" s="54">
        <f>+VLOOKUP(C1045,'Anexo_GL '!$B$9:$O$1882,12,0)</f>
        <v>30257.59462</v>
      </c>
      <c r="R1045" s="54">
        <f>+VLOOKUP(C1045,'Anexo_GL '!$B$9:$O$1882,13,0)</f>
        <v>63290.687560000006</v>
      </c>
      <c r="S1045" s="54" t="str">
        <f>+VLOOKUP(C1045,'Anexo_GL '!$B$9:$O$1882,14,0)</f>
        <v>Si Cumple</v>
      </c>
    </row>
    <row r="1046" spans="1:19" x14ac:dyDescent="0.25">
      <c r="A1046" s="54" t="s">
        <v>5148</v>
      </c>
      <c r="B1046" s="54">
        <v>1019</v>
      </c>
      <c r="C1046" s="55" t="s">
        <v>2433</v>
      </c>
      <c r="D1046" s="55" t="s">
        <v>36</v>
      </c>
      <c r="E1046" s="55" t="s">
        <v>2434</v>
      </c>
      <c r="F1046" s="54">
        <f>+VLOOKUP(C1046,'Anexo_GL '!$B$9:$O$1882,4,0)</f>
        <v>2368.1819299999997</v>
      </c>
      <c r="G1046" s="54"/>
      <c r="H1046" s="54">
        <f>+VLOOKUP(C1046,'Anexo_GL '!$B$9:$O$1882,5,0)</f>
        <v>10790.039569999999</v>
      </c>
      <c r="I1046" s="54">
        <f>+VLOOKUP(C1046,'Anexo_GL '!$B$9:$O$1882,6,0)</f>
        <v>16789.17496</v>
      </c>
      <c r="J1046" s="54">
        <f>+VLOOKUP(C1046,'Anexo_GL '!$B$9:$O$1882,7,0)</f>
        <v>0</v>
      </c>
      <c r="K1046" s="54"/>
      <c r="L1046" s="56">
        <f>+VLOOKUP(C1046,'Anexo_GL '!$B$9:$O$1882,8,0)</f>
        <v>14.105409799124516</v>
      </c>
      <c r="M1046" s="54"/>
      <c r="N1046" s="56" t="str">
        <f>+VLOOKUP(C1046,'Anexo_GL '!$B$9:$O$1882,9,0)</f>
        <v>Si Cumple</v>
      </c>
      <c r="O1046" s="54"/>
      <c r="P1046" s="54">
        <f>+VLOOKUP(C1046,'Anexo_GL '!$B$9:$O$1882,11,0)</f>
        <v>10044.27224</v>
      </c>
      <c r="Q1046" s="54">
        <f>+VLOOKUP(C1046,'Anexo_GL '!$B$9:$O$1882,12,0)</f>
        <v>1231.1709099999998</v>
      </c>
      <c r="R1046" s="54">
        <f>+VLOOKUP(C1046,'Anexo_GL '!$B$9:$O$1882,13,0)</f>
        <v>8813.1013299999995</v>
      </c>
      <c r="S1046" s="54" t="str">
        <f>+VLOOKUP(C1046,'Anexo_GL '!$B$9:$O$1882,14,0)</f>
        <v>Si Cumple</v>
      </c>
    </row>
    <row r="1047" spans="1:19" x14ac:dyDescent="0.25">
      <c r="A1047" s="54" t="s">
        <v>5149</v>
      </c>
      <c r="B1047" s="54">
        <v>1020</v>
      </c>
      <c r="C1047" s="55" t="s">
        <v>2435</v>
      </c>
      <c r="D1047" s="55" t="s">
        <v>36</v>
      </c>
      <c r="E1047" s="55" t="s">
        <v>2436</v>
      </c>
      <c r="F1047" s="54">
        <f>+VLOOKUP(C1047,'Anexo_GL '!$B$9:$O$1882,4,0)</f>
        <v>2292.4818799999998</v>
      </c>
      <c r="G1047" s="54"/>
      <c r="H1047" s="54">
        <f>+VLOOKUP(C1047,'Anexo_GL '!$B$9:$O$1882,5,0)</f>
        <v>15001.5270225</v>
      </c>
      <c r="I1047" s="54">
        <f>+VLOOKUP(C1047,'Anexo_GL '!$B$9:$O$1882,6,0)</f>
        <v>25795.884850000002</v>
      </c>
      <c r="J1047" s="54">
        <f>+VLOOKUP(C1047,'Anexo_GL '!$B$9:$O$1882,7,0)</f>
        <v>0</v>
      </c>
      <c r="K1047" s="54"/>
      <c r="L1047" s="56">
        <f>+VLOOKUP(C1047,'Anexo_GL '!$B$9:$O$1882,8,0)</f>
        <v>8.8870061768786339</v>
      </c>
      <c r="M1047" s="54"/>
      <c r="N1047" s="56" t="str">
        <f>+VLOOKUP(C1047,'Anexo_GL '!$B$9:$O$1882,9,0)</f>
        <v>Si Cumple</v>
      </c>
      <c r="O1047" s="54"/>
      <c r="P1047" s="54">
        <f>+VLOOKUP(C1047,'Anexo_GL '!$B$9:$O$1882,11,0)</f>
        <v>7438.7661200000002</v>
      </c>
      <c r="Q1047" s="54">
        <f>+VLOOKUP(C1047,'Anexo_GL '!$B$9:$O$1882,12,0)</f>
        <v>1611.7587000000001</v>
      </c>
      <c r="R1047" s="54">
        <f>+VLOOKUP(C1047,'Anexo_GL '!$B$9:$O$1882,13,0)</f>
        <v>5827.0074199999999</v>
      </c>
      <c r="S1047" s="54" t="str">
        <f>+VLOOKUP(C1047,'Anexo_GL '!$B$9:$O$1882,14,0)</f>
        <v>Si Cumple</v>
      </c>
    </row>
    <row r="1048" spans="1:19" x14ac:dyDescent="0.25">
      <c r="A1048" s="54" t="s">
        <v>5150</v>
      </c>
      <c r="B1048" s="54">
        <v>1021</v>
      </c>
      <c r="C1048" s="55" t="s">
        <v>2437</v>
      </c>
      <c r="D1048" s="55" t="s">
        <v>36</v>
      </c>
      <c r="E1048" s="55" t="s">
        <v>2438</v>
      </c>
      <c r="F1048" s="54">
        <f>+VLOOKUP(C1048,'Anexo_GL '!$B$9:$O$1882,4,0)</f>
        <v>11685.901</v>
      </c>
      <c r="G1048" s="54"/>
      <c r="H1048" s="54">
        <f>+VLOOKUP(C1048,'Anexo_GL '!$B$9:$O$1882,5,0)</f>
        <v>171957.86403500004</v>
      </c>
      <c r="I1048" s="54">
        <f>+VLOOKUP(C1048,'Anexo_GL '!$B$9:$O$1882,6,0)</f>
        <v>256570.84381999998</v>
      </c>
      <c r="J1048" s="54">
        <f>+VLOOKUP(C1048,'Anexo_GL '!$B$9:$O$1882,7,0)</f>
        <v>0</v>
      </c>
      <c r="K1048" s="54"/>
      <c r="L1048" s="56">
        <f>+VLOOKUP(C1048,'Anexo_GL '!$B$9:$O$1882,8,0)</f>
        <v>4.5546488548786037</v>
      </c>
      <c r="M1048" s="54"/>
      <c r="N1048" s="56" t="str">
        <f>+VLOOKUP(C1048,'Anexo_GL '!$B$9:$O$1882,9,0)</f>
        <v>Si Cumple</v>
      </c>
      <c r="O1048" s="54"/>
      <c r="P1048" s="54">
        <f>+VLOOKUP(C1048,'Anexo_GL '!$B$9:$O$1882,11,0)</f>
        <v>153321.26685000001</v>
      </c>
      <c r="Q1048" s="54">
        <f>+VLOOKUP(C1048,'Anexo_GL '!$B$9:$O$1882,12,0)</f>
        <v>22916.970279999994</v>
      </c>
      <c r="R1048" s="54">
        <f>+VLOOKUP(C1048,'Anexo_GL '!$B$9:$O$1882,13,0)</f>
        <v>130404.29657000002</v>
      </c>
      <c r="S1048" s="54" t="str">
        <f>+VLOOKUP(C1048,'Anexo_GL '!$B$9:$O$1882,14,0)</f>
        <v>Si Cumple</v>
      </c>
    </row>
    <row r="1049" spans="1:19" x14ac:dyDescent="0.25">
      <c r="A1049" s="54" t="s">
        <v>5151</v>
      </c>
      <c r="B1049" s="54">
        <v>1022</v>
      </c>
      <c r="C1049" s="55" t="s">
        <v>2439</v>
      </c>
      <c r="D1049" s="55" t="s">
        <v>36</v>
      </c>
      <c r="E1049" s="55" t="s">
        <v>657</v>
      </c>
      <c r="F1049" s="54">
        <f>+VLOOKUP(C1049,'Anexo_GL '!$B$9:$O$1882,4,0)</f>
        <v>2387.50983</v>
      </c>
      <c r="G1049" s="54"/>
      <c r="H1049" s="54">
        <f>+VLOOKUP(C1049,'Anexo_GL '!$B$9:$O$1882,5,0)</f>
        <v>88167.194532499998</v>
      </c>
      <c r="I1049" s="54">
        <f>+VLOOKUP(C1049,'Anexo_GL '!$B$9:$O$1882,6,0)</f>
        <v>159456.36609999998</v>
      </c>
      <c r="J1049" s="54">
        <f>+VLOOKUP(C1049,'Anexo_GL '!$B$9:$O$1882,7,0)</f>
        <v>0</v>
      </c>
      <c r="K1049" s="54"/>
      <c r="L1049" s="56">
        <f>+VLOOKUP(C1049,'Anexo_GL '!$B$9:$O$1882,8,0)</f>
        <v>1.4972809730924879</v>
      </c>
      <c r="M1049" s="54"/>
      <c r="N1049" s="56" t="str">
        <f>+VLOOKUP(C1049,'Anexo_GL '!$B$9:$O$1882,9,0)</f>
        <v>Si Cumple</v>
      </c>
      <c r="O1049" s="54"/>
      <c r="P1049" s="54">
        <f>+VLOOKUP(C1049,'Anexo_GL '!$B$9:$O$1882,11,0)</f>
        <v>42902.516120000008</v>
      </c>
      <c r="Q1049" s="54">
        <f>+VLOOKUP(C1049,'Anexo_GL '!$B$9:$O$1882,12,0)</f>
        <v>33203.465129999997</v>
      </c>
      <c r="R1049" s="54">
        <f>+VLOOKUP(C1049,'Anexo_GL '!$B$9:$O$1882,13,0)</f>
        <v>9699.0509900000088</v>
      </c>
      <c r="S1049" s="54" t="str">
        <f>+VLOOKUP(C1049,'Anexo_GL '!$B$9:$O$1882,14,0)</f>
        <v>Si Cumple</v>
      </c>
    </row>
    <row r="1050" spans="1:19" x14ac:dyDescent="0.25">
      <c r="A1050" s="54" t="s">
        <v>5152</v>
      </c>
      <c r="B1050" s="54">
        <v>1023</v>
      </c>
      <c r="C1050" s="55" t="s">
        <v>2440</v>
      </c>
      <c r="D1050" s="55" t="s">
        <v>36</v>
      </c>
      <c r="E1050" s="55" t="s">
        <v>2441</v>
      </c>
      <c r="F1050" s="54">
        <f>+VLOOKUP(C1050,'Anexo_GL '!$B$9:$O$1882,4,0)</f>
        <v>1941.2664</v>
      </c>
      <c r="G1050" s="54"/>
      <c r="H1050" s="54">
        <f>+VLOOKUP(C1050,'Anexo_GL '!$B$9:$O$1882,5,0)</f>
        <v>7813.4905425000006</v>
      </c>
      <c r="I1050" s="54">
        <f>+VLOOKUP(C1050,'Anexo_GL '!$B$9:$O$1882,6,0)</f>
        <v>7390.8225400000001</v>
      </c>
      <c r="J1050" s="54">
        <f>+VLOOKUP(C1050,'Anexo_GL '!$B$9:$O$1882,7,0)</f>
        <v>0</v>
      </c>
      <c r="K1050" s="54"/>
      <c r="L1050" s="56">
        <f>+VLOOKUP(C1050,'Anexo_GL '!$B$9:$O$1882,8,0)</f>
        <v>24.84505982877754</v>
      </c>
      <c r="M1050" s="54"/>
      <c r="N1050" s="56" t="str">
        <f>+VLOOKUP(C1050,'Anexo_GL '!$B$9:$O$1882,9,0)</f>
        <v>Si Cumple</v>
      </c>
      <c r="O1050" s="54"/>
      <c r="P1050" s="54">
        <f>+VLOOKUP(C1050,'Anexo_GL '!$B$9:$O$1882,11,0)</f>
        <v>3886.1523399999992</v>
      </c>
      <c r="Q1050" s="54">
        <f>+VLOOKUP(C1050,'Anexo_GL '!$B$9:$O$1882,12,0)</f>
        <v>3727.9308200000005</v>
      </c>
      <c r="R1050" s="54">
        <f>+VLOOKUP(C1050,'Anexo_GL '!$B$9:$O$1882,13,0)</f>
        <v>158.22151999999909</v>
      </c>
      <c r="S1050" s="54" t="str">
        <f>+VLOOKUP(C1050,'Anexo_GL '!$B$9:$O$1882,14,0)</f>
        <v>Si Cumple</v>
      </c>
    </row>
    <row r="1051" spans="1:19" x14ac:dyDescent="0.25">
      <c r="A1051" s="54" t="s">
        <v>5153</v>
      </c>
      <c r="B1051" s="54">
        <v>1024</v>
      </c>
      <c r="C1051" s="55" t="s">
        <v>2442</v>
      </c>
      <c r="D1051" s="55" t="s">
        <v>36</v>
      </c>
      <c r="E1051" s="55" t="s">
        <v>2443</v>
      </c>
      <c r="F1051" s="54">
        <f>+VLOOKUP(C1051,'Anexo_GL '!$B$9:$O$1882,4,0)</f>
        <v>545.95450000000005</v>
      </c>
      <c r="G1051" s="54"/>
      <c r="H1051" s="54">
        <f>+VLOOKUP(C1051,'Anexo_GL '!$B$9:$O$1882,5,0)</f>
        <v>2247.8371775000001</v>
      </c>
      <c r="I1051" s="54">
        <f>+VLOOKUP(C1051,'Anexo_GL '!$B$9:$O$1882,6,0)</f>
        <v>2212.788</v>
      </c>
      <c r="J1051" s="54">
        <f>+VLOOKUP(C1051,'Anexo_GL '!$B$9:$O$1882,7,0)</f>
        <v>0</v>
      </c>
      <c r="K1051" s="54"/>
      <c r="L1051" s="56">
        <f>+VLOOKUP(C1051,'Anexo_GL '!$B$9:$O$1882,8,0)</f>
        <v>24.287991384109045</v>
      </c>
      <c r="M1051" s="54"/>
      <c r="N1051" s="56" t="str">
        <f>+VLOOKUP(C1051,'Anexo_GL '!$B$9:$O$1882,9,0)</f>
        <v>Si Cumple</v>
      </c>
      <c r="O1051" s="54"/>
      <c r="P1051" s="54">
        <f>+VLOOKUP(C1051,'Anexo_GL '!$B$9:$O$1882,11,0)</f>
        <v>1794.66815</v>
      </c>
      <c r="Q1051" s="54">
        <f>+VLOOKUP(C1051,'Anexo_GL '!$B$9:$O$1882,12,0)</f>
        <v>910.98588999999993</v>
      </c>
      <c r="R1051" s="54">
        <f>+VLOOKUP(C1051,'Anexo_GL '!$B$9:$O$1882,13,0)</f>
        <v>883.68226000000004</v>
      </c>
      <c r="S1051" s="54" t="str">
        <f>+VLOOKUP(C1051,'Anexo_GL '!$B$9:$O$1882,14,0)</f>
        <v>Si Cumple</v>
      </c>
    </row>
    <row r="1052" spans="1:19" x14ac:dyDescent="0.25">
      <c r="A1052" s="54" t="s">
        <v>5154</v>
      </c>
      <c r="B1052" s="54">
        <v>1025</v>
      </c>
      <c r="C1052" s="55" t="s">
        <v>2444</v>
      </c>
      <c r="D1052" s="55" t="s">
        <v>36</v>
      </c>
      <c r="E1052" s="55" t="s">
        <v>1336</v>
      </c>
      <c r="F1052" s="54">
        <f>+VLOOKUP(C1052,'Anexo_GL '!$B$9:$O$1882,4,0)</f>
        <v>489.17926</v>
      </c>
      <c r="G1052" s="54"/>
      <c r="H1052" s="54">
        <f>+VLOOKUP(C1052,'Anexo_GL '!$B$9:$O$1882,5,0)</f>
        <v>2613.2579224999999</v>
      </c>
      <c r="I1052" s="54">
        <f>+VLOOKUP(C1052,'Anexo_GL '!$B$9:$O$1882,6,0)</f>
        <v>2351.3363200000003</v>
      </c>
      <c r="J1052" s="54">
        <f>+VLOOKUP(C1052,'Anexo_GL '!$B$9:$O$1882,7,0)</f>
        <v>0</v>
      </c>
      <c r="K1052" s="54"/>
      <c r="L1052" s="56">
        <f>+VLOOKUP(C1052,'Anexo_GL '!$B$9:$O$1882,8,0)</f>
        <v>18.719134295478256</v>
      </c>
      <c r="M1052" s="54"/>
      <c r="N1052" s="56" t="str">
        <f>+VLOOKUP(C1052,'Anexo_GL '!$B$9:$O$1882,9,0)</f>
        <v>Si Cumple</v>
      </c>
      <c r="O1052" s="54"/>
      <c r="P1052" s="54">
        <f>+VLOOKUP(C1052,'Anexo_GL '!$B$9:$O$1882,11,0)</f>
        <v>1864.8067900000001</v>
      </c>
      <c r="Q1052" s="54">
        <f>+VLOOKUP(C1052,'Anexo_GL '!$B$9:$O$1882,12,0)</f>
        <v>984.08440999999993</v>
      </c>
      <c r="R1052" s="54">
        <f>+VLOOKUP(C1052,'Anexo_GL '!$B$9:$O$1882,13,0)</f>
        <v>880.72238000000016</v>
      </c>
      <c r="S1052" s="54" t="str">
        <f>+VLOOKUP(C1052,'Anexo_GL '!$B$9:$O$1882,14,0)</f>
        <v>Si Cumple</v>
      </c>
    </row>
    <row r="1053" spans="1:19" x14ac:dyDescent="0.25">
      <c r="A1053" s="54" t="s">
        <v>5155</v>
      </c>
      <c r="B1053" s="54">
        <v>1026</v>
      </c>
      <c r="C1053" s="55" t="s">
        <v>2445</v>
      </c>
      <c r="D1053" s="55" t="s">
        <v>36</v>
      </c>
      <c r="E1053" s="55" t="s">
        <v>856</v>
      </c>
      <c r="F1053" s="54">
        <f>+VLOOKUP(C1053,'Anexo_GL '!$B$9:$O$1882,4,0)</f>
        <v>398.17973000000001</v>
      </c>
      <c r="G1053" s="54"/>
      <c r="H1053" s="54">
        <f>+VLOOKUP(C1053,'Anexo_GL '!$B$9:$O$1882,5,0)</f>
        <v>1903.4791449999998</v>
      </c>
      <c r="I1053" s="54">
        <f>+VLOOKUP(C1053,'Anexo_GL '!$B$9:$O$1882,6,0)</f>
        <v>1064.7032099999999</v>
      </c>
      <c r="J1053" s="54">
        <f>+VLOOKUP(C1053,'Anexo_GL '!$B$9:$O$1882,7,0)</f>
        <v>0</v>
      </c>
      <c r="K1053" s="54"/>
      <c r="L1053" s="56">
        <f>+VLOOKUP(C1053,'Anexo_GL '!$B$9:$O$1882,8,0)</f>
        <v>20.918523381037623</v>
      </c>
      <c r="M1053" s="54"/>
      <c r="N1053" s="56" t="str">
        <f>+VLOOKUP(C1053,'Anexo_GL '!$B$9:$O$1882,9,0)</f>
        <v>Si Cumple</v>
      </c>
      <c r="O1053" s="54"/>
      <c r="P1053" s="54">
        <f>+VLOOKUP(C1053,'Anexo_GL '!$B$9:$O$1882,11,0)</f>
        <v>1178.6458500000001</v>
      </c>
      <c r="Q1053" s="54">
        <f>+VLOOKUP(C1053,'Anexo_GL '!$B$9:$O$1882,12,0)</f>
        <v>634.31048999999996</v>
      </c>
      <c r="R1053" s="54">
        <f>+VLOOKUP(C1053,'Anexo_GL '!$B$9:$O$1882,13,0)</f>
        <v>544.33536000000015</v>
      </c>
      <c r="S1053" s="54" t="str">
        <f>+VLOOKUP(C1053,'Anexo_GL '!$B$9:$O$1882,14,0)</f>
        <v>Si Cumple</v>
      </c>
    </row>
    <row r="1054" spans="1:19" x14ac:dyDescent="0.25">
      <c r="A1054" s="54" t="s">
        <v>5156</v>
      </c>
      <c r="B1054" s="54">
        <v>1027</v>
      </c>
      <c r="C1054" s="55" t="s">
        <v>2446</v>
      </c>
      <c r="D1054" s="55" t="s">
        <v>36</v>
      </c>
      <c r="E1054" s="55" t="s">
        <v>2447</v>
      </c>
      <c r="F1054" s="54">
        <f>+VLOOKUP(C1054,'Anexo_GL '!$B$9:$O$1882,4,0)</f>
        <v>85.337149999999994</v>
      </c>
      <c r="G1054" s="54"/>
      <c r="H1054" s="54">
        <f>+VLOOKUP(C1054,'Anexo_GL '!$B$9:$O$1882,5,0)</f>
        <v>1149.024075</v>
      </c>
      <c r="I1054" s="54">
        <f>+VLOOKUP(C1054,'Anexo_GL '!$B$9:$O$1882,6,0)</f>
        <v>551.15370999999993</v>
      </c>
      <c r="J1054" s="54">
        <f>+VLOOKUP(C1054,'Anexo_GL '!$B$9:$O$1882,7,0)</f>
        <v>0</v>
      </c>
      <c r="K1054" s="54"/>
      <c r="L1054" s="56">
        <f>+VLOOKUP(C1054,'Anexo_GL '!$B$9:$O$1882,8,0)</f>
        <v>7.4269244532583008</v>
      </c>
      <c r="M1054" s="54"/>
      <c r="N1054" s="56" t="str">
        <f>+VLOOKUP(C1054,'Anexo_GL '!$B$9:$O$1882,9,0)</f>
        <v>Si Cumple</v>
      </c>
      <c r="O1054" s="54"/>
      <c r="P1054" s="54">
        <f>+VLOOKUP(C1054,'Anexo_GL '!$B$9:$O$1882,11,0)</f>
        <v>866.34616999999992</v>
      </c>
      <c r="Q1054" s="54">
        <f>+VLOOKUP(C1054,'Anexo_GL '!$B$9:$O$1882,12,0)</f>
        <v>751.51116999999999</v>
      </c>
      <c r="R1054" s="54">
        <f>+VLOOKUP(C1054,'Anexo_GL '!$B$9:$O$1882,13,0)</f>
        <v>114.83499999999988</v>
      </c>
      <c r="S1054" s="54" t="str">
        <f>+VLOOKUP(C1054,'Anexo_GL '!$B$9:$O$1882,14,0)</f>
        <v>Si Cumple</v>
      </c>
    </row>
    <row r="1055" spans="1:19" x14ac:dyDescent="0.25">
      <c r="A1055" s="54" t="s">
        <v>5157</v>
      </c>
      <c r="B1055" s="54">
        <v>1028</v>
      </c>
      <c r="C1055" s="55" t="s">
        <v>2448</v>
      </c>
      <c r="D1055" s="55" t="s">
        <v>36</v>
      </c>
      <c r="E1055" s="55" t="s">
        <v>2449</v>
      </c>
      <c r="F1055" s="54">
        <f>+VLOOKUP(C1055,'Anexo_GL '!$B$9:$O$1882,4,0)</f>
        <v>181376.29298</v>
      </c>
      <c r="G1055" s="54"/>
      <c r="H1055" s="54">
        <f>+VLOOKUP(C1055,'Anexo_GL '!$B$9:$O$1882,5,0)</f>
        <v>81657.135740000012</v>
      </c>
      <c r="I1055" s="54">
        <f>+VLOOKUP(C1055,'Anexo_GL '!$B$9:$O$1882,6,0)</f>
        <v>90835.408100000015</v>
      </c>
      <c r="J1055" s="54">
        <f>+VLOOKUP(C1055,'Anexo_GL '!$B$9:$O$1882,7,0)</f>
        <v>0</v>
      </c>
      <c r="K1055" s="54"/>
      <c r="L1055" s="56">
        <f>+VLOOKUP(C1055,'Anexo_GL '!$B$9:$O$1882,8,0)</f>
        <v>199.67576165929063</v>
      </c>
      <c r="M1055" s="54"/>
      <c r="N1055" s="56" t="str">
        <f>+VLOOKUP(C1055,'Anexo_GL '!$B$9:$O$1882,9,0)</f>
        <v>No Cumple</v>
      </c>
      <c r="O1055" s="54"/>
      <c r="P1055" s="54">
        <f>+VLOOKUP(C1055,'Anexo_GL '!$B$9:$O$1882,11,0)</f>
        <v>67125.435750000004</v>
      </c>
      <c r="Q1055" s="54">
        <f>+VLOOKUP(C1055,'Anexo_GL '!$B$9:$O$1882,12,0)</f>
        <v>30493.006409999998</v>
      </c>
      <c r="R1055" s="54">
        <f>+VLOOKUP(C1055,'Anexo_GL '!$B$9:$O$1882,13,0)</f>
        <v>36632.429340000002</v>
      </c>
      <c r="S1055" s="54" t="str">
        <f>+VLOOKUP(C1055,'Anexo_GL '!$B$9:$O$1882,14,0)</f>
        <v>Si Cumple</v>
      </c>
    </row>
    <row r="1056" spans="1:19" x14ac:dyDescent="0.25">
      <c r="A1056" s="54" t="s">
        <v>5158</v>
      </c>
      <c r="B1056" s="54">
        <v>1029</v>
      </c>
      <c r="C1056" s="55" t="s">
        <v>2450</v>
      </c>
      <c r="D1056" s="55" t="s">
        <v>36</v>
      </c>
      <c r="E1056" s="55" t="s">
        <v>2451</v>
      </c>
      <c r="F1056" s="54">
        <f>+VLOOKUP(C1056,'Anexo_GL '!$B$9:$O$1882,4,0)</f>
        <v>1413.38391</v>
      </c>
      <c r="G1056" s="54"/>
      <c r="H1056" s="54">
        <f>+VLOOKUP(C1056,'Anexo_GL '!$B$9:$O$1882,5,0)</f>
        <v>7008.7914775000008</v>
      </c>
      <c r="I1056" s="54">
        <f>+VLOOKUP(C1056,'Anexo_GL '!$B$9:$O$1882,6,0)</f>
        <v>10323.833909999999</v>
      </c>
      <c r="J1056" s="54">
        <f>+VLOOKUP(C1056,'Anexo_GL '!$B$9:$O$1882,7,0)</f>
        <v>0</v>
      </c>
      <c r="K1056" s="54"/>
      <c r="L1056" s="56">
        <f>+VLOOKUP(C1056,'Anexo_GL '!$B$9:$O$1882,8,0)</f>
        <v>13.690494464764205</v>
      </c>
      <c r="M1056" s="54"/>
      <c r="N1056" s="56" t="str">
        <f>+VLOOKUP(C1056,'Anexo_GL '!$B$9:$O$1882,9,0)</f>
        <v>Si Cumple</v>
      </c>
      <c r="O1056" s="54"/>
      <c r="P1056" s="54">
        <f>+VLOOKUP(C1056,'Anexo_GL '!$B$9:$O$1882,11,0)</f>
        <v>2718.2619199999999</v>
      </c>
      <c r="Q1056" s="54">
        <f>+VLOOKUP(C1056,'Anexo_GL '!$B$9:$O$1882,12,0)</f>
        <v>3318.7570599999995</v>
      </c>
      <c r="R1056" s="54">
        <f>+VLOOKUP(C1056,'Anexo_GL '!$B$9:$O$1882,13,0)</f>
        <v>-600.49513999999965</v>
      </c>
      <c r="S1056" s="54" t="str">
        <f>+VLOOKUP(C1056,'Anexo_GL '!$B$9:$O$1882,14,0)</f>
        <v>No Cumple</v>
      </c>
    </row>
    <row r="1057" spans="1:19" x14ac:dyDescent="0.25">
      <c r="A1057" s="54" t="s">
        <v>5159</v>
      </c>
      <c r="B1057" s="54">
        <v>1030</v>
      </c>
      <c r="C1057" s="55" t="s">
        <v>2452</v>
      </c>
      <c r="D1057" s="55" t="s">
        <v>36</v>
      </c>
      <c r="E1057" s="55" t="s">
        <v>2453</v>
      </c>
      <c r="F1057" s="54">
        <f>+VLOOKUP(C1057,'Anexo_GL '!$B$9:$O$1882,4,0)</f>
        <v>4087.7030299999997</v>
      </c>
      <c r="G1057" s="54"/>
      <c r="H1057" s="54">
        <f>+VLOOKUP(C1057,'Anexo_GL '!$B$9:$O$1882,5,0)</f>
        <v>14553.481480000002</v>
      </c>
      <c r="I1057" s="54">
        <f>+VLOOKUP(C1057,'Anexo_GL '!$B$9:$O$1882,6,0)</f>
        <v>16631.91502</v>
      </c>
      <c r="J1057" s="54">
        <f>+VLOOKUP(C1057,'Anexo_GL '!$B$9:$O$1882,7,0)</f>
        <v>0</v>
      </c>
      <c r="K1057" s="54"/>
      <c r="L1057" s="56">
        <f>+VLOOKUP(C1057,'Anexo_GL '!$B$9:$O$1882,8,0)</f>
        <v>24.577464621990355</v>
      </c>
      <c r="M1057" s="54"/>
      <c r="N1057" s="56" t="str">
        <f>+VLOOKUP(C1057,'Anexo_GL '!$B$9:$O$1882,9,0)</f>
        <v>Si Cumple</v>
      </c>
      <c r="O1057" s="54"/>
      <c r="P1057" s="54">
        <f>+VLOOKUP(C1057,'Anexo_GL '!$B$9:$O$1882,11,0)</f>
        <v>9287.3534899999995</v>
      </c>
      <c r="Q1057" s="54">
        <f>+VLOOKUP(C1057,'Anexo_GL '!$B$9:$O$1882,12,0)</f>
        <v>5368.2438099999999</v>
      </c>
      <c r="R1057" s="54">
        <f>+VLOOKUP(C1057,'Anexo_GL '!$B$9:$O$1882,13,0)</f>
        <v>3919.1096800000005</v>
      </c>
      <c r="S1057" s="54" t="str">
        <f>+VLOOKUP(C1057,'Anexo_GL '!$B$9:$O$1882,14,0)</f>
        <v>Si Cumple</v>
      </c>
    </row>
    <row r="1058" spans="1:19" x14ac:dyDescent="0.25">
      <c r="A1058" s="54" t="s">
        <v>5160</v>
      </c>
      <c r="B1058" s="54">
        <v>1031</v>
      </c>
      <c r="C1058" s="55" t="s">
        <v>2454</v>
      </c>
      <c r="D1058" s="55" t="s">
        <v>36</v>
      </c>
      <c r="E1058" s="55" t="s">
        <v>680</v>
      </c>
      <c r="F1058" s="54">
        <f>+VLOOKUP(C1058,'Anexo_GL '!$B$9:$O$1882,4,0)</f>
        <v>590.09092999999984</v>
      </c>
      <c r="G1058" s="54"/>
      <c r="H1058" s="54">
        <f>+VLOOKUP(C1058,'Anexo_GL '!$B$9:$O$1882,5,0)</f>
        <v>18402.789812499999</v>
      </c>
      <c r="I1058" s="54">
        <f>+VLOOKUP(C1058,'Anexo_GL '!$B$9:$O$1882,6,0)</f>
        <v>22308.275180000001</v>
      </c>
      <c r="J1058" s="54">
        <f>+VLOOKUP(C1058,'Anexo_GL '!$B$9:$O$1882,7,0)</f>
        <v>0</v>
      </c>
      <c r="K1058" s="54"/>
      <c r="L1058" s="56">
        <f>+VLOOKUP(C1058,'Anexo_GL '!$B$9:$O$1882,8,0)</f>
        <v>2.6451660885420361</v>
      </c>
      <c r="M1058" s="54"/>
      <c r="N1058" s="56" t="str">
        <f>+VLOOKUP(C1058,'Anexo_GL '!$B$9:$O$1882,9,0)</f>
        <v>Si Cumple</v>
      </c>
      <c r="O1058" s="54"/>
      <c r="P1058" s="54">
        <f>+VLOOKUP(C1058,'Anexo_GL '!$B$9:$O$1882,11,0)</f>
        <v>13279.891579999998</v>
      </c>
      <c r="Q1058" s="54">
        <f>+VLOOKUP(C1058,'Anexo_GL '!$B$9:$O$1882,12,0)</f>
        <v>4675.3669099999997</v>
      </c>
      <c r="R1058" s="54">
        <f>+VLOOKUP(C1058,'Anexo_GL '!$B$9:$O$1882,13,0)</f>
        <v>8604.5246699999989</v>
      </c>
      <c r="S1058" s="54" t="str">
        <f>+VLOOKUP(C1058,'Anexo_GL '!$B$9:$O$1882,14,0)</f>
        <v>Si Cumple</v>
      </c>
    </row>
    <row r="1059" spans="1:19" x14ac:dyDescent="0.25">
      <c r="A1059" s="54" t="s">
        <v>5161</v>
      </c>
      <c r="B1059" s="54">
        <v>1032</v>
      </c>
      <c r="C1059" s="55" t="s">
        <v>2455</v>
      </c>
      <c r="D1059" s="55" t="s">
        <v>36</v>
      </c>
      <c r="E1059" s="55" t="s">
        <v>2456</v>
      </c>
      <c r="F1059" s="54">
        <f>+VLOOKUP(C1059,'Anexo_GL '!$B$9:$O$1882,4,0)</f>
        <v>3911.3331399999997</v>
      </c>
      <c r="G1059" s="54"/>
      <c r="H1059" s="54">
        <f>+VLOOKUP(C1059,'Anexo_GL '!$B$9:$O$1882,5,0)</f>
        <v>46983.4098725</v>
      </c>
      <c r="I1059" s="54">
        <f>+VLOOKUP(C1059,'Anexo_GL '!$B$9:$O$1882,6,0)</f>
        <v>25126.680399999997</v>
      </c>
      <c r="J1059" s="54">
        <f>+VLOOKUP(C1059,'Anexo_GL '!$B$9:$O$1882,7,0)</f>
        <v>0</v>
      </c>
      <c r="K1059" s="54"/>
      <c r="L1059" s="56">
        <f>+VLOOKUP(C1059,'Anexo_GL '!$B$9:$O$1882,8,0)</f>
        <v>8.3249239478664432</v>
      </c>
      <c r="M1059" s="54"/>
      <c r="N1059" s="56" t="str">
        <f>+VLOOKUP(C1059,'Anexo_GL '!$B$9:$O$1882,9,0)</f>
        <v>Si Cumple</v>
      </c>
      <c r="O1059" s="54"/>
      <c r="P1059" s="54">
        <f>+VLOOKUP(C1059,'Anexo_GL '!$B$9:$O$1882,11,0)</f>
        <v>38972.142919999998</v>
      </c>
      <c r="Q1059" s="54">
        <f>+VLOOKUP(C1059,'Anexo_GL '!$B$9:$O$1882,12,0)</f>
        <v>23939.20966</v>
      </c>
      <c r="R1059" s="54">
        <f>+VLOOKUP(C1059,'Anexo_GL '!$B$9:$O$1882,13,0)</f>
        <v>15032.933260000002</v>
      </c>
      <c r="S1059" s="54" t="str">
        <f>+VLOOKUP(C1059,'Anexo_GL '!$B$9:$O$1882,14,0)</f>
        <v>Si Cumple</v>
      </c>
    </row>
    <row r="1060" spans="1:19" x14ac:dyDescent="0.25">
      <c r="A1060" s="54" t="s">
        <v>5162</v>
      </c>
      <c r="B1060" s="54">
        <v>1033</v>
      </c>
      <c r="C1060" s="55" t="s">
        <v>2457</v>
      </c>
      <c r="D1060" s="55" t="s">
        <v>36</v>
      </c>
      <c r="E1060" s="55" t="s">
        <v>2458</v>
      </c>
      <c r="F1060" s="54">
        <f>+VLOOKUP(C1060,'Anexo_GL '!$B$9:$O$1882,4,0)</f>
        <v>10971.97278</v>
      </c>
      <c r="G1060" s="54"/>
      <c r="H1060" s="54">
        <f>+VLOOKUP(C1060,'Anexo_GL '!$B$9:$O$1882,5,0)</f>
        <v>16203.191150000001</v>
      </c>
      <c r="I1060" s="54">
        <f>+VLOOKUP(C1060,'Anexo_GL '!$B$9:$O$1882,6,0)</f>
        <v>19832.421169999998</v>
      </c>
      <c r="J1060" s="54">
        <f>+VLOOKUP(C1060,'Anexo_GL '!$B$9:$O$1882,7,0)</f>
        <v>0</v>
      </c>
      <c r="K1060" s="54"/>
      <c r="L1060" s="56">
        <f>+VLOOKUP(C1060,'Anexo_GL '!$B$9:$O$1882,8,0)</f>
        <v>55.323415562579036</v>
      </c>
      <c r="M1060" s="54"/>
      <c r="N1060" s="56" t="str">
        <f>+VLOOKUP(C1060,'Anexo_GL '!$B$9:$O$1882,9,0)</f>
        <v>Si Cumple</v>
      </c>
      <c r="O1060" s="54"/>
      <c r="P1060" s="54">
        <f>+VLOOKUP(C1060,'Anexo_GL '!$B$9:$O$1882,11,0)</f>
        <v>12374.09518</v>
      </c>
      <c r="Q1060" s="54">
        <f>+VLOOKUP(C1060,'Anexo_GL '!$B$9:$O$1882,12,0)</f>
        <v>6275.2744199999997</v>
      </c>
      <c r="R1060" s="54">
        <f>+VLOOKUP(C1060,'Anexo_GL '!$B$9:$O$1882,13,0)</f>
        <v>6098.8207599999996</v>
      </c>
      <c r="S1060" s="54" t="str">
        <f>+VLOOKUP(C1060,'Anexo_GL '!$B$9:$O$1882,14,0)</f>
        <v>Si Cumple</v>
      </c>
    </row>
    <row r="1061" spans="1:19" x14ac:dyDescent="0.25">
      <c r="A1061" s="54" t="s">
        <v>5163</v>
      </c>
      <c r="B1061" s="54">
        <v>1034</v>
      </c>
      <c r="C1061" s="55" t="s">
        <v>2459</v>
      </c>
      <c r="D1061" s="55" t="s">
        <v>36</v>
      </c>
      <c r="E1061" s="55" t="s">
        <v>2460</v>
      </c>
      <c r="F1061" s="54">
        <f>+VLOOKUP(C1061,'Anexo_GL '!$B$9:$O$1882,4,0)</f>
        <v>6823.7248300000001</v>
      </c>
      <c r="G1061" s="54"/>
      <c r="H1061" s="54">
        <f>+VLOOKUP(C1061,'Anexo_GL '!$B$9:$O$1882,5,0)</f>
        <v>24270.464832500002</v>
      </c>
      <c r="I1061" s="54">
        <f>+VLOOKUP(C1061,'Anexo_GL '!$B$9:$O$1882,6,0)</f>
        <v>30402.55299</v>
      </c>
      <c r="J1061" s="54">
        <f>+VLOOKUP(C1061,'Anexo_GL '!$B$9:$O$1882,7,0)</f>
        <v>0</v>
      </c>
      <c r="K1061" s="54"/>
      <c r="L1061" s="56">
        <f>+VLOOKUP(C1061,'Anexo_GL '!$B$9:$O$1882,8,0)</f>
        <v>22.444578362364695</v>
      </c>
      <c r="M1061" s="54"/>
      <c r="N1061" s="56" t="str">
        <f>+VLOOKUP(C1061,'Anexo_GL '!$B$9:$O$1882,9,0)</f>
        <v>Si Cumple</v>
      </c>
      <c r="O1061" s="54"/>
      <c r="P1061" s="54">
        <f>+VLOOKUP(C1061,'Anexo_GL '!$B$9:$O$1882,11,0)</f>
        <v>20150.284880000003</v>
      </c>
      <c r="Q1061" s="54">
        <f>+VLOOKUP(C1061,'Anexo_GL '!$B$9:$O$1882,12,0)</f>
        <v>8749.43066</v>
      </c>
      <c r="R1061" s="54">
        <f>+VLOOKUP(C1061,'Anexo_GL '!$B$9:$O$1882,13,0)</f>
        <v>11400.854220000003</v>
      </c>
      <c r="S1061" s="54" t="str">
        <f>+VLOOKUP(C1061,'Anexo_GL '!$B$9:$O$1882,14,0)</f>
        <v>Si Cumple</v>
      </c>
    </row>
    <row r="1062" spans="1:19" x14ac:dyDescent="0.25">
      <c r="A1062" s="54" t="s">
        <v>5164</v>
      </c>
      <c r="B1062" s="54">
        <v>1035</v>
      </c>
      <c r="C1062" s="55" t="s">
        <v>2461</v>
      </c>
      <c r="D1062" s="55" t="s">
        <v>36</v>
      </c>
      <c r="E1062" s="55" t="s">
        <v>2462</v>
      </c>
      <c r="F1062" s="54">
        <f>+VLOOKUP(C1062,'Anexo_GL '!$B$9:$O$1882,4,0)</f>
        <v>1193.5142700000001</v>
      </c>
      <c r="G1062" s="54"/>
      <c r="H1062" s="54">
        <f>+VLOOKUP(C1062,'Anexo_GL '!$B$9:$O$1882,5,0)</f>
        <v>18624.142534999999</v>
      </c>
      <c r="I1062" s="54">
        <f>+VLOOKUP(C1062,'Anexo_GL '!$B$9:$O$1882,6,0)</f>
        <v>23589.782429999999</v>
      </c>
      <c r="J1062" s="54">
        <f>+VLOOKUP(C1062,'Anexo_GL '!$B$9:$O$1882,7,0)</f>
        <v>0</v>
      </c>
      <c r="K1062" s="54"/>
      <c r="L1062" s="56">
        <f>+VLOOKUP(C1062,'Anexo_GL '!$B$9:$O$1882,8,0)</f>
        <v>5.0594543359677777</v>
      </c>
      <c r="M1062" s="54"/>
      <c r="N1062" s="56" t="str">
        <f>+VLOOKUP(C1062,'Anexo_GL '!$B$9:$O$1882,9,0)</f>
        <v>Si Cumple</v>
      </c>
      <c r="O1062" s="54"/>
      <c r="P1062" s="54">
        <f>+VLOOKUP(C1062,'Anexo_GL '!$B$9:$O$1882,11,0)</f>
        <v>14114.787109999999</v>
      </c>
      <c r="Q1062" s="54">
        <f>+VLOOKUP(C1062,'Anexo_GL '!$B$9:$O$1882,12,0)</f>
        <v>6638.7256899999993</v>
      </c>
      <c r="R1062" s="54">
        <f>+VLOOKUP(C1062,'Anexo_GL '!$B$9:$O$1882,13,0)</f>
        <v>7476.06142</v>
      </c>
      <c r="S1062" s="54" t="str">
        <f>+VLOOKUP(C1062,'Anexo_GL '!$B$9:$O$1882,14,0)</f>
        <v>Si Cumple</v>
      </c>
    </row>
    <row r="1063" spans="1:19" x14ac:dyDescent="0.25">
      <c r="A1063" s="54" t="s">
        <v>5165</v>
      </c>
      <c r="B1063" s="54">
        <v>1036</v>
      </c>
      <c r="C1063" s="55" t="s">
        <v>2463</v>
      </c>
      <c r="D1063" s="55" t="s">
        <v>2464</v>
      </c>
      <c r="E1063" s="55" t="s">
        <v>2465</v>
      </c>
      <c r="F1063" s="54">
        <f>+VLOOKUP(C1063,'Anexo_GL '!$B$9:$O$1882,4,0)</f>
        <v>45941.104620000006</v>
      </c>
      <c r="G1063" s="54"/>
      <c r="H1063" s="54">
        <f>+VLOOKUP(C1063,'Anexo_GL '!$B$9:$O$1882,5,0)</f>
        <v>117443.39332750002</v>
      </c>
      <c r="I1063" s="54">
        <f>+VLOOKUP(C1063,'Anexo_GL '!$B$9:$O$1882,6,0)</f>
        <v>6468.6386199999997</v>
      </c>
      <c r="J1063" s="54">
        <f>+VLOOKUP(C1063,'Anexo_GL '!$B$9:$O$1882,7,0)</f>
        <v>0</v>
      </c>
      <c r="K1063" s="54"/>
      <c r="L1063" s="56">
        <f>+VLOOKUP(C1063,'Anexo_GL '!$B$9:$O$1882,8,0)</f>
        <v>39.117657722890954</v>
      </c>
      <c r="M1063" s="54"/>
      <c r="N1063" s="56" t="str">
        <f>+VLOOKUP(C1063,'Anexo_GL '!$B$9:$O$1882,9,0)</f>
        <v>Si Cumple</v>
      </c>
      <c r="O1063" s="54"/>
      <c r="P1063" s="54">
        <f>+VLOOKUP(C1063,'Anexo_GL '!$B$9:$O$1882,11,0)</f>
        <v>108441.43610999998</v>
      </c>
      <c r="Q1063" s="54">
        <f>+VLOOKUP(C1063,'Anexo_GL '!$B$9:$O$1882,12,0)</f>
        <v>76402.065709999981</v>
      </c>
      <c r="R1063" s="54">
        <f>+VLOOKUP(C1063,'Anexo_GL '!$B$9:$O$1882,13,0)</f>
        <v>32039.370400000007</v>
      </c>
      <c r="S1063" s="54" t="str">
        <f>+VLOOKUP(C1063,'Anexo_GL '!$B$9:$O$1882,14,0)</f>
        <v>Si Cumple</v>
      </c>
    </row>
    <row r="1064" spans="1:19" x14ac:dyDescent="0.25">
      <c r="A1064" s="54" t="s">
        <v>5166</v>
      </c>
      <c r="B1064" s="54">
        <v>1037</v>
      </c>
      <c r="C1064" s="55" t="s">
        <v>2466</v>
      </c>
      <c r="D1064" s="55" t="s">
        <v>2464</v>
      </c>
      <c r="E1064" s="55" t="s">
        <v>2467</v>
      </c>
      <c r="F1064" s="54">
        <f>+VLOOKUP(C1064,'Anexo_GL '!$B$9:$O$1882,4,0)</f>
        <v>482.99747000000002</v>
      </c>
      <c r="G1064" s="54"/>
      <c r="H1064" s="54">
        <f>+VLOOKUP(C1064,'Anexo_GL '!$B$9:$O$1882,5,0)</f>
        <v>874.24369500000012</v>
      </c>
      <c r="I1064" s="54">
        <f>+VLOOKUP(C1064,'Anexo_GL '!$B$9:$O$1882,6,0)</f>
        <v>27.5</v>
      </c>
      <c r="J1064" s="54">
        <f>+VLOOKUP(C1064,'Anexo_GL '!$B$9:$O$1882,7,0)</f>
        <v>0</v>
      </c>
      <c r="K1064" s="54"/>
      <c r="L1064" s="56">
        <f>+VLOOKUP(C1064,'Anexo_GL '!$B$9:$O$1882,8,0)</f>
        <v>55.24746392366032</v>
      </c>
      <c r="M1064" s="54"/>
      <c r="N1064" s="56" t="str">
        <f>+VLOOKUP(C1064,'Anexo_GL '!$B$9:$O$1882,9,0)</f>
        <v>Si Cumple</v>
      </c>
      <c r="O1064" s="54"/>
      <c r="P1064" s="54">
        <f>+VLOOKUP(C1064,'Anexo_GL '!$B$9:$O$1882,11,0)</f>
        <v>567.95150999999998</v>
      </c>
      <c r="Q1064" s="54">
        <f>+VLOOKUP(C1064,'Anexo_GL '!$B$9:$O$1882,12,0)</f>
        <v>298.22354000000001</v>
      </c>
      <c r="R1064" s="54">
        <f>+VLOOKUP(C1064,'Anexo_GL '!$B$9:$O$1882,13,0)</f>
        <v>269.72796999999997</v>
      </c>
      <c r="S1064" s="54" t="str">
        <f>+VLOOKUP(C1064,'Anexo_GL '!$B$9:$O$1882,14,0)</f>
        <v>Si Cumple</v>
      </c>
    </row>
    <row r="1065" spans="1:19" x14ac:dyDescent="0.25">
      <c r="A1065" s="54" t="s">
        <v>5167</v>
      </c>
      <c r="B1065" s="54">
        <v>1038</v>
      </c>
      <c r="C1065" s="55" t="s">
        <v>2468</v>
      </c>
      <c r="D1065" s="55" t="s">
        <v>2464</v>
      </c>
      <c r="E1065" s="55" t="s">
        <v>2469</v>
      </c>
      <c r="F1065" s="54">
        <f>+VLOOKUP(C1065,'Anexo_GL '!$B$9:$O$1882,4,0)</f>
        <v>271.85863999999998</v>
      </c>
      <c r="G1065" s="54"/>
      <c r="H1065" s="54">
        <f>+VLOOKUP(C1065,'Anexo_GL '!$B$9:$O$1882,5,0)</f>
        <v>928.79757499999982</v>
      </c>
      <c r="I1065" s="54">
        <f>+VLOOKUP(C1065,'Anexo_GL '!$B$9:$O$1882,6,0)</f>
        <v>46.625620000000005</v>
      </c>
      <c r="J1065" s="54">
        <f>+VLOOKUP(C1065,'Anexo_GL '!$B$9:$O$1882,7,0)</f>
        <v>0</v>
      </c>
      <c r="K1065" s="54"/>
      <c r="L1065" s="56">
        <f>+VLOOKUP(C1065,'Anexo_GL '!$B$9:$O$1882,8,0)</f>
        <v>29.269955835102174</v>
      </c>
      <c r="M1065" s="54"/>
      <c r="N1065" s="56" t="str">
        <f>+VLOOKUP(C1065,'Anexo_GL '!$B$9:$O$1882,9,0)</f>
        <v>Si Cumple</v>
      </c>
      <c r="O1065" s="54"/>
      <c r="P1065" s="54">
        <f>+VLOOKUP(C1065,'Anexo_GL '!$B$9:$O$1882,11,0)</f>
        <v>682.89265000000012</v>
      </c>
      <c r="Q1065" s="54">
        <f>+VLOOKUP(C1065,'Anexo_GL '!$B$9:$O$1882,12,0)</f>
        <v>374.41754000000003</v>
      </c>
      <c r="R1065" s="54">
        <f>+VLOOKUP(C1065,'Anexo_GL '!$B$9:$O$1882,13,0)</f>
        <v>308.47511000000009</v>
      </c>
      <c r="S1065" s="54" t="str">
        <f>+VLOOKUP(C1065,'Anexo_GL '!$B$9:$O$1882,14,0)</f>
        <v>Si Cumple</v>
      </c>
    </row>
    <row r="1066" spans="1:19" x14ac:dyDescent="0.25">
      <c r="A1066" s="54" t="s">
        <v>5168</v>
      </c>
      <c r="B1066" s="54">
        <v>1039</v>
      </c>
      <c r="C1066" s="55" t="s">
        <v>2470</v>
      </c>
      <c r="D1066" s="55" t="s">
        <v>2464</v>
      </c>
      <c r="E1066" s="55" t="s">
        <v>2471</v>
      </c>
      <c r="F1066" s="54">
        <f>+VLOOKUP(C1066,'Anexo_GL '!$B$9:$O$1882,4,0)</f>
        <v>141.04776999999999</v>
      </c>
      <c r="G1066" s="54"/>
      <c r="H1066" s="54">
        <f>+VLOOKUP(C1066,'Anexo_GL '!$B$9:$O$1882,5,0)</f>
        <v>942.29845250000005</v>
      </c>
      <c r="I1066" s="54">
        <f>+VLOOKUP(C1066,'Anexo_GL '!$B$9:$O$1882,6,0)</f>
        <v>50.585550000000005</v>
      </c>
      <c r="J1066" s="54">
        <f>+VLOOKUP(C1066,'Anexo_GL '!$B$9:$O$1882,7,0)</f>
        <v>0</v>
      </c>
      <c r="K1066" s="54"/>
      <c r="L1066" s="56">
        <f>+VLOOKUP(C1066,'Anexo_GL '!$B$9:$O$1882,8,0)</f>
        <v>14.968481549108773</v>
      </c>
      <c r="M1066" s="54"/>
      <c r="N1066" s="56" t="str">
        <f>+VLOOKUP(C1066,'Anexo_GL '!$B$9:$O$1882,9,0)</f>
        <v>Si Cumple</v>
      </c>
      <c r="O1066" s="54"/>
      <c r="P1066" s="54">
        <f>+VLOOKUP(C1066,'Anexo_GL '!$B$9:$O$1882,11,0)</f>
        <v>711.03287999999998</v>
      </c>
      <c r="Q1066" s="54">
        <f>+VLOOKUP(C1066,'Anexo_GL '!$B$9:$O$1882,12,0)</f>
        <v>395.18286999999998</v>
      </c>
      <c r="R1066" s="54">
        <f>+VLOOKUP(C1066,'Anexo_GL '!$B$9:$O$1882,13,0)</f>
        <v>315.85001</v>
      </c>
      <c r="S1066" s="54" t="str">
        <f>+VLOOKUP(C1066,'Anexo_GL '!$B$9:$O$1882,14,0)</f>
        <v>Si Cumple</v>
      </c>
    </row>
    <row r="1067" spans="1:19" x14ac:dyDescent="0.25">
      <c r="A1067" s="54" t="s">
        <v>5169</v>
      </c>
      <c r="B1067" s="54">
        <v>1040</v>
      </c>
      <c r="C1067" s="55" t="s">
        <v>2472</v>
      </c>
      <c r="D1067" s="55" t="s">
        <v>2464</v>
      </c>
      <c r="E1067" s="55" t="s">
        <v>2473</v>
      </c>
      <c r="F1067" s="54">
        <f>+VLOOKUP(C1067,'Anexo_GL '!$B$9:$O$1882,4,0)</f>
        <v>12967.854660000001</v>
      </c>
      <c r="G1067" s="54"/>
      <c r="H1067" s="54">
        <f>+VLOOKUP(C1067,'Anexo_GL '!$B$9:$O$1882,5,0)</f>
        <v>30099.394375</v>
      </c>
      <c r="I1067" s="54">
        <f>+VLOOKUP(C1067,'Anexo_GL '!$B$9:$O$1882,6,0)</f>
        <v>7450.7788099999998</v>
      </c>
      <c r="J1067" s="54">
        <f>+VLOOKUP(C1067,'Anexo_GL '!$B$9:$O$1882,7,0)</f>
        <v>0</v>
      </c>
      <c r="K1067" s="54"/>
      <c r="L1067" s="56">
        <f>+VLOOKUP(C1067,'Anexo_GL '!$B$9:$O$1882,8,0)</f>
        <v>43.08344047869236</v>
      </c>
      <c r="M1067" s="54"/>
      <c r="N1067" s="56" t="str">
        <f>+VLOOKUP(C1067,'Anexo_GL '!$B$9:$O$1882,9,0)</f>
        <v>Si Cumple</v>
      </c>
      <c r="O1067" s="54"/>
      <c r="P1067" s="54">
        <f>+VLOOKUP(C1067,'Anexo_GL '!$B$9:$O$1882,11,0)</f>
        <v>24245.467990000001</v>
      </c>
      <c r="Q1067" s="54">
        <f>+VLOOKUP(C1067,'Anexo_GL '!$B$9:$O$1882,12,0)</f>
        <v>17768.48155</v>
      </c>
      <c r="R1067" s="54">
        <f>+VLOOKUP(C1067,'Anexo_GL '!$B$9:$O$1882,13,0)</f>
        <v>6476.9864400000015</v>
      </c>
      <c r="S1067" s="54" t="str">
        <f>+VLOOKUP(C1067,'Anexo_GL '!$B$9:$O$1882,14,0)</f>
        <v>Si Cumple</v>
      </c>
    </row>
    <row r="1068" spans="1:19" x14ac:dyDescent="0.25">
      <c r="A1068" s="54" t="s">
        <v>5170</v>
      </c>
      <c r="B1068" s="54">
        <v>1041</v>
      </c>
      <c r="C1068" s="55" t="s">
        <v>2474</v>
      </c>
      <c r="D1068" s="55" t="s">
        <v>2464</v>
      </c>
      <c r="E1068" s="55" t="s">
        <v>2475</v>
      </c>
      <c r="F1068" s="54">
        <f>+VLOOKUP(C1068,'Anexo_GL '!$B$9:$O$1882,4,0)</f>
        <v>5296.5780199999999</v>
      </c>
      <c r="G1068" s="54"/>
      <c r="H1068" s="54">
        <f>+VLOOKUP(C1068,'Anexo_GL '!$B$9:$O$1882,5,0)</f>
        <v>2224.8553825000004</v>
      </c>
      <c r="I1068" s="54">
        <f>+VLOOKUP(C1068,'Anexo_GL '!$B$9:$O$1882,6,0)</f>
        <v>155.86279000000002</v>
      </c>
      <c r="J1068" s="54">
        <f>+VLOOKUP(C1068,'Anexo_GL '!$B$9:$O$1882,7,0)</f>
        <v>0</v>
      </c>
      <c r="K1068" s="54"/>
      <c r="L1068" s="56">
        <f>+VLOOKUP(C1068,'Anexo_GL '!$B$9:$O$1882,8,0)</f>
        <v>238.06392368965575</v>
      </c>
      <c r="M1068" s="54"/>
      <c r="N1068" s="56" t="str">
        <f>+VLOOKUP(C1068,'Anexo_GL '!$B$9:$O$1882,9,0)</f>
        <v>No Cumple</v>
      </c>
      <c r="O1068" s="54"/>
      <c r="P1068" s="54">
        <f>+VLOOKUP(C1068,'Anexo_GL '!$B$9:$O$1882,11,0)</f>
        <v>846.27226000000007</v>
      </c>
      <c r="Q1068" s="54">
        <f>+VLOOKUP(C1068,'Anexo_GL '!$B$9:$O$1882,12,0)</f>
        <v>799.30955999999992</v>
      </c>
      <c r="R1068" s="54">
        <f>+VLOOKUP(C1068,'Anexo_GL '!$B$9:$O$1882,13,0)</f>
        <v>46.962700000000183</v>
      </c>
      <c r="S1068" s="54" t="str">
        <f>+VLOOKUP(C1068,'Anexo_GL '!$B$9:$O$1882,14,0)</f>
        <v>Si Cumple</v>
      </c>
    </row>
    <row r="1069" spans="1:19" x14ac:dyDescent="0.25">
      <c r="A1069" s="54" t="s">
        <v>5171</v>
      </c>
      <c r="B1069" s="54">
        <v>1042</v>
      </c>
      <c r="C1069" s="55" t="s">
        <v>2476</v>
      </c>
      <c r="D1069" s="55" t="s">
        <v>2464</v>
      </c>
      <c r="E1069" s="55" t="s">
        <v>2477</v>
      </c>
      <c r="F1069" s="54">
        <f>+VLOOKUP(C1069,'Anexo_GL '!$B$9:$O$1882,4,0)</f>
        <v>169.23929999999999</v>
      </c>
      <c r="G1069" s="54"/>
      <c r="H1069" s="54">
        <f>+VLOOKUP(C1069,'Anexo_GL '!$B$9:$O$1882,5,0)</f>
        <v>1257.3133500000001</v>
      </c>
      <c r="I1069" s="54">
        <f>+VLOOKUP(C1069,'Anexo_GL '!$B$9:$O$1882,6,0)</f>
        <v>267.08835999999997</v>
      </c>
      <c r="J1069" s="54">
        <f>+VLOOKUP(C1069,'Anexo_GL '!$B$9:$O$1882,7,0)</f>
        <v>0</v>
      </c>
      <c r="K1069" s="54"/>
      <c r="L1069" s="56">
        <f>+VLOOKUP(C1069,'Anexo_GL '!$B$9:$O$1882,8,0)</f>
        <v>13.460391556329213</v>
      </c>
      <c r="M1069" s="54"/>
      <c r="N1069" s="56" t="str">
        <f>+VLOOKUP(C1069,'Anexo_GL '!$B$9:$O$1882,9,0)</f>
        <v>Si Cumple</v>
      </c>
      <c r="O1069" s="54"/>
      <c r="P1069" s="54">
        <f>+VLOOKUP(C1069,'Anexo_GL '!$B$9:$O$1882,11,0)</f>
        <v>663.97541000000001</v>
      </c>
      <c r="Q1069" s="54">
        <f>+VLOOKUP(C1069,'Anexo_GL '!$B$9:$O$1882,12,0)</f>
        <v>614.67904999999996</v>
      </c>
      <c r="R1069" s="54">
        <f>+VLOOKUP(C1069,'Anexo_GL '!$B$9:$O$1882,13,0)</f>
        <v>49.296360000000099</v>
      </c>
      <c r="S1069" s="54" t="str">
        <f>+VLOOKUP(C1069,'Anexo_GL '!$B$9:$O$1882,14,0)</f>
        <v>Si Cumple</v>
      </c>
    </row>
    <row r="1070" spans="1:19" x14ac:dyDescent="0.25">
      <c r="A1070" s="54" t="s">
        <v>5172</v>
      </c>
      <c r="B1070" s="54">
        <v>1043</v>
      </c>
      <c r="C1070" s="55" t="s">
        <v>2478</v>
      </c>
      <c r="D1070" s="55" t="s">
        <v>2464</v>
      </c>
      <c r="E1070" s="55" t="s">
        <v>1566</v>
      </c>
      <c r="F1070" s="54">
        <f>+VLOOKUP(C1070,'Anexo_GL '!$B$9:$O$1882,4,0)</f>
        <v>146.48492999999999</v>
      </c>
      <c r="G1070" s="54"/>
      <c r="H1070" s="54">
        <f>+VLOOKUP(C1070,'Anexo_GL '!$B$9:$O$1882,5,0)</f>
        <v>1157.0572824999999</v>
      </c>
      <c r="I1070" s="54">
        <f>+VLOOKUP(C1070,'Anexo_GL '!$B$9:$O$1882,6,0)</f>
        <v>57.972550000000005</v>
      </c>
      <c r="J1070" s="54">
        <f>+VLOOKUP(C1070,'Anexo_GL '!$B$9:$O$1882,7,0)</f>
        <v>0</v>
      </c>
      <c r="K1070" s="54"/>
      <c r="L1070" s="56">
        <f>+VLOOKUP(C1070,'Anexo_GL '!$B$9:$O$1882,8,0)</f>
        <v>12.660127740909838</v>
      </c>
      <c r="M1070" s="54"/>
      <c r="N1070" s="56" t="str">
        <f>+VLOOKUP(C1070,'Anexo_GL '!$B$9:$O$1882,9,0)</f>
        <v>Si Cumple</v>
      </c>
      <c r="O1070" s="54"/>
      <c r="P1070" s="54">
        <f>+VLOOKUP(C1070,'Anexo_GL '!$B$9:$O$1882,11,0)</f>
        <v>718.30788000000007</v>
      </c>
      <c r="Q1070" s="54">
        <f>+VLOOKUP(C1070,'Anexo_GL '!$B$9:$O$1882,12,0)</f>
        <v>544.89389000000006</v>
      </c>
      <c r="R1070" s="54">
        <f>+VLOOKUP(C1070,'Anexo_GL '!$B$9:$O$1882,13,0)</f>
        <v>173.4139900000001</v>
      </c>
      <c r="S1070" s="54" t="str">
        <f>+VLOOKUP(C1070,'Anexo_GL '!$B$9:$O$1882,14,0)</f>
        <v>Si Cumple</v>
      </c>
    </row>
    <row r="1071" spans="1:19" x14ac:dyDescent="0.25">
      <c r="A1071" s="54" t="s">
        <v>5173</v>
      </c>
      <c r="B1071" s="54">
        <v>1044</v>
      </c>
      <c r="C1071" s="55" t="s">
        <v>2479</v>
      </c>
      <c r="D1071" s="55" t="s">
        <v>2464</v>
      </c>
      <c r="E1071" s="55" t="s">
        <v>2480</v>
      </c>
      <c r="F1071" s="54">
        <f>+VLOOKUP(C1071,'Anexo_GL '!$B$9:$O$1882,4,0)</f>
        <v>195.05023</v>
      </c>
      <c r="G1071" s="54"/>
      <c r="H1071" s="54">
        <f>+VLOOKUP(C1071,'Anexo_GL '!$B$9:$O$1882,5,0)</f>
        <v>1204.9616349999999</v>
      </c>
      <c r="I1071" s="54">
        <f>+VLOOKUP(C1071,'Anexo_GL '!$B$9:$O$1882,6,0)</f>
        <v>160.17622999999998</v>
      </c>
      <c r="J1071" s="54">
        <f>+VLOOKUP(C1071,'Anexo_GL '!$B$9:$O$1882,7,0)</f>
        <v>0</v>
      </c>
      <c r="K1071" s="54"/>
      <c r="L1071" s="56">
        <f>+VLOOKUP(C1071,'Anexo_GL '!$B$9:$O$1882,8,0)</f>
        <v>16.187256451530097</v>
      </c>
      <c r="M1071" s="54"/>
      <c r="N1071" s="56" t="str">
        <f>+VLOOKUP(C1071,'Anexo_GL '!$B$9:$O$1882,9,0)</f>
        <v>Si Cumple</v>
      </c>
      <c r="O1071" s="54"/>
      <c r="P1071" s="54">
        <f>+VLOOKUP(C1071,'Anexo_GL '!$B$9:$O$1882,11,0)</f>
        <v>820.36374000000001</v>
      </c>
      <c r="Q1071" s="54">
        <f>+VLOOKUP(C1071,'Anexo_GL '!$B$9:$O$1882,12,0)</f>
        <v>718.84463000000017</v>
      </c>
      <c r="R1071" s="54">
        <f>+VLOOKUP(C1071,'Anexo_GL '!$B$9:$O$1882,13,0)</f>
        <v>101.51910999999987</v>
      </c>
      <c r="S1071" s="54" t="str">
        <f>+VLOOKUP(C1071,'Anexo_GL '!$B$9:$O$1882,14,0)</f>
        <v>Si Cumple</v>
      </c>
    </row>
    <row r="1072" spans="1:19" x14ac:dyDescent="0.25">
      <c r="A1072" s="54" t="s">
        <v>5174</v>
      </c>
      <c r="B1072" s="54">
        <v>1045</v>
      </c>
      <c r="C1072" s="55" t="s">
        <v>2481</v>
      </c>
      <c r="D1072" s="55" t="s">
        <v>2464</v>
      </c>
      <c r="E1072" s="55" t="s">
        <v>2482</v>
      </c>
      <c r="F1072" s="54">
        <f>+VLOOKUP(C1072,'Anexo_GL '!$B$9:$O$1882,4,0)</f>
        <v>23992.404079999997</v>
      </c>
      <c r="G1072" s="54"/>
      <c r="H1072" s="54">
        <f>+VLOOKUP(C1072,'Anexo_GL '!$B$9:$O$1882,5,0)</f>
        <v>56158.562835000012</v>
      </c>
      <c r="I1072" s="54">
        <f>+VLOOKUP(C1072,'Anexo_GL '!$B$9:$O$1882,6,0)</f>
        <v>8622.6667300000008</v>
      </c>
      <c r="J1072" s="54">
        <f>+VLOOKUP(C1072,'Anexo_GL '!$B$9:$O$1882,7,0)</f>
        <v>0</v>
      </c>
      <c r="K1072" s="54"/>
      <c r="L1072" s="56">
        <f>+VLOOKUP(C1072,'Anexo_GL '!$B$9:$O$1882,8,0)</f>
        <v>42.722610531349069</v>
      </c>
      <c r="M1072" s="54"/>
      <c r="N1072" s="56" t="str">
        <f>+VLOOKUP(C1072,'Anexo_GL '!$B$9:$O$1882,9,0)</f>
        <v>Si Cumple</v>
      </c>
      <c r="O1072" s="54"/>
      <c r="P1072" s="54">
        <f>+VLOOKUP(C1072,'Anexo_GL '!$B$9:$O$1882,11,0)</f>
        <v>47728.399440000001</v>
      </c>
      <c r="Q1072" s="54">
        <f>+VLOOKUP(C1072,'Anexo_GL '!$B$9:$O$1882,12,0)</f>
        <v>34217.99308</v>
      </c>
      <c r="R1072" s="54">
        <f>+VLOOKUP(C1072,'Anexo_GL '!$B$9:$O$1882,13,0)</f>
        <v>13510.406359999999</v>
      </c>
      <c r="S1072" s="54" t="str">
        <f>+VLOOKUP(C1072,'Anexo_GL '!$B$9:$O$1882,14,0)</f>
        <v>Si Cumple</v>
      </c>
    </row>
    <row r="1073" spans="1:19" x14ac:dyDescent="0.25">
      <c r="A1073" s="54" t="s">
        <v>5175</v>
      </c>
      <c r="B1073" s="54">
        <v>1046</v>
      </c>
      <c r="C1073" s="55" t="s">
        <v>2483</v>
      </c>
      <c r="D1073" s="55" t="s">
        <v>2464</v>
      </c>
      <c r="E1073" s="55" t="s">
        <v>2484</v>
      </c>
      <c r="F1073" s="54">
        <f>+VLOOKUP(C1073,'Anexo_GL '!$B$9:$O$1882,4,0)</f>
        <v>33.689099999999996</v>
      </c>
      <c r="G1073" s="54"/>
      <c r="H1073" s="54">
        <f>+VLOOKUP(C1073,'Anexo_GL '!$B$9:$O$1882,5,0)</f>
        <v>1289.9812074999998</v>
      </c>
      <c r="I1073" s="54">
        <f>+VLOOKUP(C1073,'Anexo_GL '!$B$9:$O$1882,6,0)</f>
        <v>147.56820999999999</v>
      </c>
      <c r="J1073" s="54">
        <f>+VLOOKUP(C1073,'Anexo_GL '!$B$9:$O$1882,7,0)</f>
        <v>0</v>
      </c>
      <c r="K1073" s="54"/>
      <c r="L1073" s="56">
        <f>+VLOOKUP(C1073,'Anexo_GL '!$B$9:$O$1882,8,0)</f>
        <v>2.6115961848227163</v>
      </c>
      <c r="M1073" s="54"/>
      <c r="N1073" s="56" t="str">
        <f>+VLOOKUP(C1073,'Anexo_GL '!$B$9:$O$1882,9,0)</f>
        <v>Si Cumple</v>
      </c>
      <c r="O1073" s="54"/>
      <c r="P1073" s="54">
        <f>+VLOOKUP(C1073,'Anexo_GL '!$B$9:$O$1882,11,0)</f>
        <v>719.94532000000004</v>
      </c>
      <c r="Q1073" s="54">
        <f>+VLOOKUP(C1073,'Anexo_GL '!$B$9:$O$1882,12,0)</f>
        <v>434.81779000000006</v>
      </c>
      <c r="R1073" s="54">
        <f>+VLOOKUP(C1073,'Anexo_GL '!$B$9:$O$1882,13,0)</f>
        <v>285.12753000000004</v>
      </c>
      <c r="S1073" s="54" t="str">
        <f>+VLOOKUP(C1073,'Anexo_GL '!$B$9:$O$1882,14,0)</f>
        <v>Si Cumple</v>
      </c>
    </row>
    <row r="1074" spans="1:19" x14ac:dyDescent="0.25">
      <c r="A1074" s="54" t="s">
        <v>5176</v>
      </c>
      <c r="B1074" s="54">
        <v>1047</v>
      </c>
      <c r="C1074" s="55" t="s">
        <v>2485</v>
      </c>
      <c r="D1074" s="55" t="s">
        <v>2464</v>
      </c>
      <c r="E1074" s="55" t="s">
        <v>2486</v>
      </c>
      <c r="F1074" s="54">
        <f>+VLOOKUP(C1074,'Anexo_GL '!$B$9:$O$1882,4,0)</f>
        <v>934.10751000000005</v>
      </c>
      <c r="G1074" s="54"/>
      <c r="H1074" s="54">
        <f>+VLOOKUP(C1074,'Anexo_GL '!$B$9:$O$1882,5,0)</f>
        <v>2520.1678975</v>
      </c>
      <c r="I1074" s="54">
        <f>+VLOOKUP(C1074,'Anexo_GL '!$B$9:$O$1882,6,0)</f>
        <v>528.58659999999998</v>
      </c>
      <c r="J1074" s="54">
        <f>+VLOOKUP(C1074,'Anexo_GL '!$B$9:$O$1882,7,0)</f>
        <v>0</v>
      </c>
      <c r="K1074" s="54"/>
      <c r="L1074" s="56">
        <f>+VLOOKUP(C1074,'Anexo_GL '!$B$9:$O$1882,8,0)</f>
        <v>37.065288821694473</v>
      </c>
      <c r="M1074" s="54"/>
      <c r="N1074" s="56" t="str">
        <f>+VLOOKUP(C1074,'Anexo_GL '!$B$9:$O$1882,9,0)</f>
        <v>Si Cumple</v>
      </c>
      <c r="O1074" s="54"/>
      <c r="P1074" s="54">
        <f>+VLOOKUP(C1074,'Anexo_GL '!$B$9:$O$1882,11,0)</f>
        <v>1753.20634</v>
      </c>
      <c r="Q1074" s="54">
        <f>+VLOOKUP(C1074,'Anexo_GL '!$B$9:$O$1882,12,0)</f>
        <v>1271.2216899999999</v>
      </c>
      <c r="R1074" s="54">
        <f>+VLOOKUP(C1074,'Anexo_GL '!$B$9:$O$1882,13,0)</f>
        <v>481.98464999999993</v>
      </c>
      <c r="S1074" s="54" t="str">
        <f>+VLOOKUP(C1074,'Anexo_GL '!$B$9:$O$1882,14,0)</f>
        <v>Si Cumple</v>
      </c>
    </row>
    <row r="1075" spans="1:19" x14ac:dyDescent="0.25">
      <c r="A1075" s="54" t="s">
        <v>5177</v>
      </c>
      <c r="B1075" s="54">
        <v>1048</v>
      </c>
      <c r="C1075" s="55" t="s">
        <v>2487</v>
      </c>
      <c r="D1075" s="55" t="s">
        <v>2464</v>
      </c>
      <c r="E1075" s="55" t="s">
        <v>2488</v>
      </c>
      <c r="F1075" s="54">
        <f>+VLOOKUP(C1075,'Anexo_GL '!$B$9:$O$1882,4,0)</f>
        <v>8309.8810399999984</v>
      </c>
      <c r="G1075" s="54"/>
      <c r="H1075" s="54">
        <f>+VLOOKUP(C1075,'Anexo_GL '!$B$9:$O$1882,5,0)</f>
        <v>7529.3486575000006</v>
      </c>
      <c r="I1075" s="54">
        <f>+VLOOKUP(C1075,'Anexo_GL '!$B$9:$O$1882,6,0)</f>
        <v>3098.1967</v>
      </c>
      <c r="J1075" s="54">
        <f>+VLOOKUP(C1075,'Anexo_GL '!$B$9:$O$1882,7,0)</f>
        <v>0</v>
      </c>
      <c r="K1075" s="54"/>
      <c r="L1075" s="56">
        <f>+VLOOKUP(C1075,'Anexo_GL '!$B$9:$O$1882,8,0)</f>
        <v>110.36653259140164</v>
      </c>
      <c r="M1075" s="54"/>
      <c r="N1075" s="56" t="str">
        <f>+VLOOKUP(C1075,'Anexo_GL '!$B$9:$O$1882,9,0)</f>
        <v>No Cumple</v>
      </c>
      <c r="O1075" s="54"/>
      <c r="P1075" s="54">
        <f>+VLOOKUP(C1075,'Anexo_GL '!$B$9:$O$1882,11,0)</f>
        <v>6713.0475400000014</v>
      </c>
      <c r="Q1075" s="54">
        <f>+VLOOKUP(C1075,'Anexo_GL '!$B$9:$O$1882,12,0)</f>
        <v>4563.6065600000002</v>
      </c>
      <c r="R1075" s="54">
        <f>+VLOOKUP(C1075,'Anexo_GL '!$B$9:$O$1882,13,0)</f>
        <v>2149.4409800000003</v>
      </c>
      <c r="S1075" s="54" t="str">
        <f>+VLOOKUP(C1075,'Anexo_GL '!$B$9:$O$1882,14,0)</f>
        <v>Si Cumple</v>
      </c>
    </row>
    <row r="1076" spans="1:19" x14ac:dyDescent="0.25">
      <c r="A1076" s="54" t="s">
        <v>5178</v>
      </c>
      <c r="B1076" s="54">
        <v>1049</v>
      </c>
      <c r="C1076" s="55" t="s">
        <v>2489</v>
      </c>
      <c r="D1076" s="55" t="s">
        <v>2464</v>
      </c>
      <c r="E1076" s="55" t="s">
        <v>2490</v>
      </c>
      <c r="F1076" s="54">
        <f>+VLOOKUP(C1076,'Anexo_GL '!$B$9:$O$1882,4,0)</f>
        <v>174.35646</v>
      </c>
      <c r="G1076" s="54"/>
      <c r="H1076" s="54">
        <f>+VLOOKUP(C1076,'Anexo_GL '!$B$9:$O$1882,5,0)</f>
        <v>1016.2629025000001</v>
      </c>
      <c r="I1076" s="54">
        <f>+VLOOKUP(C1076,'Anexo_GL '!$B$9:$O$1882,6,0)</f>
        <v>104.67156</v>
      </c>
      <c r="J1076" s="54">
        <f>+VLOOKUP(C1076,'Anexo_GL '!$B$9:$O$1882,7,0)</f>
        <v>0</v>
      </c>
      <c r="K1076" s="54"/>
      <c r="L1076" s="56">
        <f>+VLOOKUP(C1076,'Anexo_GL '!$B$9:$O$1882,8,0)</f>
        <v>17.156629408697714</v>
      </c>
      <c r="M1076" s="54"/>
      <c r="N1076" s="56" t="str">
        <f>+VLOOKUP(C1076,'Anexo_GL '!$B$9:$O$1882,9,0)</f>
        <v>Si Cumple</v>
      </c>
      <c r="O1076" s="54"/>
      <c r="P1076" s="54">
        <f>+VLOOKUP(C1076,'Anexo_GL '!$B$9:$O$1882,11,0)</f>
        <v>840.15311000000008</v>
      </c>
      <c r="Q1076" s="54">
        <f>+VLOOKUP(C1076,'Anexo_GL '!$B$9:$O$1882,12,0)</f>
        <v>484.26688000000001</v>
      </c>
      <c r="R1076" s="54">
        <f>+VLOOKUP(C1076,'Anexo_GL '!$B$9:$O$1882,13,0)</f>
        <v>355.88623000000013</v>
      </c>
      <c r="S1076" s="54" t="str">
        <f>+VLOOKUP(C1076,'Anexo_GL '!$B$9:$O$1882,14,0)</f>
        <v>Si Cumple</v>
      </c>
    </row>
    <row r="1077" spans="1:19" x14ac:dyDescent="0.25">
      <c r="A1077" s="54" t="s">
        <v>5179</v>
      </c>
      <c r="B1077" s="54">
        <v>1050</v>
      </c>
      <c r="C1077" s="55" t="s">
        <v>2491</v>
      </c>
      <c r="D1077" s="55" t="s">
        <v>2464</v>
      </c>
      <c r="E1077" s="55" t="s">
        <v>2492</v>
      </c>
      <c r="F1077" s="54">
        <f>+VLOOKUP(C1077,'Anexo_GL '!$B$9:$O$1882,4,0)</f>
        <v>699.72894999999994</v>
      </c>
      <c r="G1077" s="54"/>
      <c r="H1077" s="54">
        <f>+VLOOKUP(C1077,'Anexo_GL '!$B$9:$O$1882,5,0)</f>
        <v>3554.3905575000008</v>
      </c>
      <c r="I1077" s="54">
        <f>+VLOOKUP(C1077,'Anexo_GL '!$B$9:$O$1882,6,0)</f>
        <v>1058.5618400000001</v>
      </c>
      <c r="J1077" s="54">
        <f>+VLOOKUP(C1077,'Anexo_GL '!$B$9:$O$1882,7,0)</f>
        <v>0</v>
      </c>
      <c r="K1077" s="54"/>
      <c r="L1077" s="56">
        <f>+VLOOKUP(C1077,'Anexo_GL '!$B$9:$O$1882,8,0)</f>
        <v>19.686327056083506</v>
      </c>
      <c r="M1077" s="54"/>
      <c r="N1077" s="56" t="str">
        <f>+VLOOKUP(C1077,'Anexo_GL '!$B$9:$O$1882,9,0)</f>
        <v>Si Cumple</v>
      </c>
      <c r="O1077" s="54"/>
      <c r="P1077" s="54">
        <f>+VLOOKUP(C1077,'Anexo_GL '!$B$9:$O$1882,11,0)</f>
        <v>2609.9656500000001</v>
      </c>
      <c r="Q1077" s="54">
        <f>+VLOOKUP(C1077,'Anexo_GL '!$B$9:$O$1882,12,0)</f>
        <v>1520.1463799999999</v>
      </c>
      <c r="R1077" s="54">
        <f>+VLOOKUP(C1077,'Anexo_GL '!$B$9:$O$1882,13,0)</f>
        <v>1089.81927</v>
      </c>
      <c r="S1077" s="54" t="str">
        <f>+VLOOKUP(C1077,'Anexo_GL '!$B$9:$O$1882,14,0)</f>
        <v>Si Cumple</v>
      </c>
    </row>
    <row r="1078" spans="1:19" x14ac:dyDescent="0.25">
      <c r="A1078" s="54" t="s">
        <v>5180</v>
      </c>
      <c r="B1078" s="54">
        <v>1051</v>
      </c>
      <c r="C1078" s="55" t="s">
        <v>2493</v>
      </c>
      <c r="D1078" s="55" t="s">
        <v>2464</v>
      </c>
      <c r="E1078" s="55" t="s">
        <v>2494</v>
      </c>
      <c r="F1078" s="54">
        <f>+VLOOKUP(C1078,'Anexo_GL '!$B$9:$O$1882,4,0)</f>
        <v>288.21038000000004</v>
      </c>
      <c r="G1078" s="54"/>
      <c r="H1078" s="54">
        <f>+VLOOKUP(C1078,'Anexo_GL '!$B$9:$O$1882,5,0)</f>
        <v>1381.4438799999998</v>
      </c>
      <c r="I1078" s="54">
        <f>+VLOOKUP(C1078,'Anexo_GL '!$B$9:$O$1882,6,0)</f>
        <v>237.61218</v>
      </c>
      <c r="J1078" s="54">
        <f>+VLOOKUP(C1078,'Anexo_GL '!$B$9:$O$1882,7,0)</f>
        <v>0</v>
      </c>
      <c r="K1078" s="54"/>
      <c r="L1078" s="56">
        <f>+VLOOKUP(C1078,'Anexo_GL '!$B$9:$O$1882,8,0)</f>
        <v>20.86298141912215</v>
      </c>
      <c r="M1078" s="54"/>
      <c r="N1078" s="56" t="str">
        <f>+VLOOKUP(C1078,'Anexo_GL '!$B$9:$O$1882,9,0)</f>
        <v>Si Cumple</v>
      </c>
      <c r="O1078" s="54"/>
      <c r="P1078" s="54">
        <f>+VLOOKUP(C1078,'Anexo_GL '!$B$9:$O$1882,11,0)</f>
        <v>1045.4823399999998</v>
      </c>
      <c r="Q1078" s="54">
        <f>+VLOOKUP(C1078,'Anexo_GL '!$B$9:$O$1882,12,0)</f>
        <v>545.65172999999993</v>
      </c>
      <c r="R1078" s="54">
        <f>+VLOOKUP(C1078,'Anexo_GL '!$B$9:$O$1882,13,0)</f>
        <v>499.83060999999987</v>
      </c>
      <c r="S1078" s="54" t="str">
        <f>+VLOOKUP(C1078,'Anexo_GL '!$B$9:$O$1882,14,0)</f>
        <v>Si Cumple</v>
      </c>
    </row>
    <row r="1079" spans="1:19" x14ac:dyDescent="0.25">
      <c r="A1079" s="54" t="s">
        <v>5181</v>
      </c>
      <c r="B1079" s="54">
        <v>1052</v>
      </c>
      <c r="C1079" s="55" t="s">
        <v>2495</v>
      </c>
      <c r="D1079" s="55" t="s">
        <v>2464</v>
      </c>
      <c r="E1079" s="55" t="s">
        <v>763</v>
      </c>
      <c r="F1079" s="54">
        <f>+VLOOKUP(C1079,'Anexo_GL '!$B$9:$O$1882,4,0)</f>
        <v>180.43746999999999</v>
      </c>
      <c r="G1079" s="54"/>
      <c r="H1079" s="54">
        <f>+VLOOKUP(C1079,'Anexo_GL '!$B$9:$O$1882,5,0)</f>
        <v>3072.7996475</v>
      </c>
      <c r="I1079" s="54">
        <f>+VLOOKUP(C1079,'Anexo_GL '!$B$9:$O$1882,6,0)</f>
        <v>1037.50116</v>
      </c>
      <c r="J1079" s="54">
        <f>+VLOOKUP(C1079,'Anexo_GL '!$B$9:$O$1882,7,0)</f>
        <v>0</v>
      </c>
      <c r="K1079" s="54"/>
      <c r="L1079" s="56">
        <f>+VLOOKUP(C1079,'Anexo_GL '!$B$9:$O$1882,8,0)</f>
        <v>5.8720870443604145</v>
      </c>
      <c r="M1079" s="54"/>
      <c r="N1079" s="56" t="str">
        <f>+VLOOKUP(C1079,'Anexo_GL '!$B$9:$O$1882,9,0)</f>
        <v>Si Cumple</v>
      </c>
      <c r="O1079" s="54"/>
      <c r="P1079" s="54">
        <f>+VLOOKUP(C1079,'Anexo_GL '!$B$9:$O$1882,11,0)</f>
        <v>2132.7651500000002</v>
      </c>
      <c r="Q1079" s="54">
        <f>+VLOOKUP(C1079,'Anexo_GL '!$B$9:$O$1882,12,0)</f>
        <v>1296.4627600000001</v>
      </c>
      <c r="R1079" s="54">
        <f>+VLOOKUP(C1079,'Anexo_GL '!$B$9:$O$1882,13,0)</f>
        <v>836.3023900000004</v>
      </c>
      <c r="S1079" s="54" t="str">
        <f>+VLOOKUP(C1079,'Anexo_GL '!$B$9:$O$1882,14,0)</f>
        <v>Si Cumple</v>
      </c>
    </row>
    <row r="1080" spans="1:19" x14ac:dyDescent="0.25">
      <c r="A1080" s="54" t="s">
        <v>5182</v>
      </c>
      <c r="B1080" s="54">
        <v>1053</v>
      </c>
      <c r="C1080" s="55" t="s">
        <v>2496</v>
      </c>
      <c r="D1080" s="55" t="s">
        <v>2464</v>
      </c>
      <c r="E1080" s="55" t="s">
        <v>2497</v>
      </c>
      <c r="F1080" s="54">
        <f>+VLOOKUP(C1080,'Anexo_GL '!$B$9:$O$1882,4,0)</f>
        <v>1648.93669</v>
      </c>
      <c r="G1080" s="54"/>
      <c r="H1080" s="54">
        <f>+VLOOKUP(C1080,'Anexo_GL '!$B$9:$O$1882,5,0)</f>
        <v>7815.5438199999999</v>
      </c>
      <c r="I1080" s="54">
        <f>+VLOOKUP(C1080,'Anexo_GL '!$B$9:$O$1882,6,0)</f>
        <v>1963.4503900000002</v>
      </c>
      <c r="J1080" s="54">
        <f>+VLOOKUP(C1080,'Anexo_GL '!$B$9:$O$1882,7,0)</f>
        <v>0</v>
      </c>
      <c r="K1080" s="54"/>
      <c r="L1080" s="56">
        <f>+VLOOKUP(C1080,'Anexo_GL '!$B$9:$O$1882,8,0)</f>
        <v>21.098169596085764</v>
      </c>
      <c r="M1080" s="54"/>
      <c r="N1080" s="56" t="str">
        <f>+VLOOKUP(C1080,'Anexo_GL '!$B$9:$O$1882,9,0)</f>
        <v>Si Cumple</v>
      </c>
      <c r="O1080" s="54"/>
      <c r="P1080" s="54">
        <f>+VLOOKUP(C1080,'Anexo_GL '!$B$9:$O$1882,11,0)</f>
        <v>5369.1448799999989</v>
      </c>
      <c r="Q1080" s="54">
        <f>+VLOOKUP(C1080,'Anexo_GL '!$B$9:$O$1882,12,0)</f>
        <v>4208.3596500000003</v>
      </c>
      <c r="R1080" s="54">
        <f>+VLOOKUP(C1080,'Anexo_GL '!$B$9:$O$1882,13,0)</f>
        <v>1160.7852299999986</v>
      </c>
      <c r="S1080" s="54" t="str">
        <f>+VLOOKUP(C1080,'Anexo_GL '!$B$9:$O$1882,14,0)</f>
        <v>Si Cumple</v>
      </c>
    </row>
    <row r="1081" spans="1:19" x14ac:dyDescent="0.25">
      <c r="A1081" s="54" t="s">
        <v>5183</v>
      </c>
      <c r="B1081" s="54">
        <v>1054</v>
      </c>
      <c r="C1081" s="55" t="s">
        <v>2498</v>
      </c>
      <c r="D1081" s="55" t="s">
        <v>2464</v>
      </c>
      <c r="E1081" s="55" t="s">
        <v>1746</v>
      </c>
      <c r="F1081" s="54">
        <f>+VLOOKUP(C1081,'Anexo_GL '!$B$9:$O$1882,4,0)</f>
        <v>3336.2602599999996</v>
      </c>
      <c r="G1081" s="54"/>
      <c r="H1081" s="54">
        <f>+VLOOKUP(C1081,'Anexo_GL '!$B$9:$O$1882,5,0)</f>
        <v>3799.9892874999996</v>
      </c>
      <c r="I1081" s="54">
        <f>+VLOOKUP(C1081,'Anexo_GL '!$B$9:$O$1882,6,0)</f>
        <v>630.74357000000009</v>
      </c>
      <c r="J1081" s="54">
        <f>+VLOOKUP(C1081,'Anexo_GL '!$B$9:$O$1882,7,0)</f>
        <v>0</v>
      </c>
      <c r="K1081" s="54"/>
      <c r="L1081" s="56">
        <f>+VLOOKUP(C1081,'Anexo_GL '!$B$9:$O$1882,8,0)</f>
        <v>87.796570137041471</v>
      </c>
      <c r="M1081" s="54"/>
      <c r="N1081" s="56" t="str">
        <f>+VLOOKUP(C1081,'Anexo_GL '!$B$9:$O$1882,9,0)</f>
        <v>Si Cumple</v>
      </c>
      <c r="O1081" s="54"/>
      <c r="P1081" s="54">
        <f>+VLOOKUP(C1081,'Anexo_GL '!$B$9:$O$1882,11,0)</f>
        <v>1192.62834</v>
      </c>
      <c r="Q1081" s="54">
        <f>+VLOOKUP(C1081,'Anexo_GL '!$B$9:$O$1882,12,0)</f>
        <v>1090.1805200000001</v>
      </c>
      <c r="R1081" s="54">
        <f>+VLOOKUP(C1081,'Anexo_GL '!$B$9:$O$1882,13,0)</f>
        <v>102.44782000000006</v>
      </c>
      <c r="S1081" s="54" t="str">
        <f>+VLOOKUP(C1081,'Anexo_GL '!$B$9:$O$1882,14,0)</f>
        <v>Si Cumple</v>
      </c>
    </row>
    <row r="1082" spans="1:19" x14ac:dyDescent="0.25">
      <c r="A1082" s="54" t="s">
        <v>5184</v>
      </c>
      <c r="B1082" s="54">
        <v>1055</v>
      </c>
      <c r="C1082" s="55" t="s">
        <v>2499</v>
      </c>
      <c r="D1082" s="55" t="s">
        <v>2464</v>
      </c>
      <c r="E1082" s="55" t="s">
        <v>2500</v>
      </c>
      <c r="F1082" s="54">
        <f>+VLOOKUP(C1082,'Anexo_GL '!$B$9:$O$1882,4,0)</f>
        <v>169.24089999999998</v>
      </c>
      <c r="G1082" s="54"/>
      <c r="H1082" s="54">
        <f>+VLOOKUP(C1082,'Anexo_GL '!$B$9:$O$1882,5,0)</f>
        <v>1275.7980949999999</v>
      </c>
      <c r="I1082" s="54">
        <f>+VLOOKUP(C1082,'Anexo_GL '!$B$9:$O$1882,6,0)</f>
        <v>175.89770999999999</v>
      </c>
      <c r="J1082" s="54">
        <f>+VLOOKUP(C1082,'Anexo_GL '!$B$9:$O$1882,7,0)</f>
        <v>0</v>
      </c>
      <c r="K1082" s="54"/>
      <c r="L1082" s="56">
        <f>+VLOOKUP(C1082,'Anexo_GL '!$B$9:$O$1882,8,0)</f>
        <v>13.265492452393104</v>
      </c>
      <c r="M1082" s="54"/>
      <c r="N1082" s="56" t="str">
        <f>+VLOOKUP(C1082,'Anexo_GL '!$B$9:$O$1882,9,0)</f>
        <v>Si Cumple</v>
      </c>
      <c r="O1082" s="54"/>
      <c r="P1082" s="54">
        <f>+VLOOKUP(C1082,'Anexo_GL '!$B$9:$O$1882,11,0)</f>
        <v>753.4318300000001</v>
      </c>
      <c r="Q1082" s="54">
        <f>+VLOOKUP(C1082,'Anexo_GL '!$B$9:$O$1882,12,0)</f>
        <v>549.90338999999994</v>
      </c>
      <c r="R1082" s="54">
        <f>+VLOOKUP(C1082,'Anexo_GL '!$B$9:$O$1882,13,0)</f>
        <v>203.52844000000019</v>
      </c>
      <c r="S1082" s="54" t="str">
        <f>+VLOOKUP(C1082,'Anexo_GL '!$B$9:$O$1882,14,0)</f>
        <v>Si Cumple</v>
      </c>
    </row>
    <row r="1083" spans="1:19" x14ac:dyDescent="0.25">
      <c r="A1083" s="54" t="s">
        <v>5185</v>
      </c>
      <c r="B1083" s="54">
        <v>1056</v>
      </c>
      <c r="C1083" s="55" t="s">
        <v>2501</v>
      </c>
      <c r="D1083" s="55" t="s">
        <v>2464</v>
      </c>
      <c r="E1083" s="55" t="s">
        <v>2502</v>
      </c>
      <c r="F1083" s="54">
        <f>+VLOOKUP(C1083,'Anexo_GL '!$B$9:$O$1882,4,0)</f>
        <v>94.521630000000002</v>
      </c>
      <c r="G1083" s="54"/>
      <c r="H1083" s="54">
        <f>+VLOOKUP(C1083,'Anexo_GL '!$B$9:$O$1882,5,0)</f>
        <v>1823.8629749999998</v>
      </c>
      <c r="I1083" s="54">
        <f>+VLOOKUP(C1083,'Anexo_GL '!$B$9:$O$1882,6,0)</f>
        <v>770.16732000000002</v>
      </c>
      <c r="J1083" s="54">
        <f>+VLOOKUP(C1083,'Anexo_GL '!$B$9:$O$1882,7,0)</f>
        <v>0</v>
      </c>
      <c r="K1083" s="54"/>
      <c r="L1083" s="56">
        <f>+VLOOKUP(C1083,'Anexo_GL '!$B$9:$O$1882,8,0)</f>
        <v>5.1824962344005039</v>
      </c>
      <c r="M1083" s="54"/>
      <c r="N1083" s="56" t="str">
        <f>+VLOOKUP(C1083,'Anexo_GL '!$B$9:$O$1882,9,0)</f>
        <v>Si Cumple</v>
      </c>
      <c r="O1083" s="54"/>
      <c r="P1083" s="54">
        <f>+VLOOKUP(C1083,'Anexo_GL '!$B$9:$O$1882,11,0)</f>
        <v>1103.11643</v>
      </c>
      <c r="Q1083" s="54">
        <f>+VLOOKUP(C1083,'Anexo_GL '!$B$9:$O$1882,12,0)</f>
        <v>913.89993000000004</v>
      </c>
      <c r="R1083" s="54">
        <f>+VLOOKUP(C1083,'Anexo_GL '!$B$9:$O$1882,13,0)</f>
        <v>189.21649999999988</v>
      </c>
      <c r="S1083" s="54" t="str">
        <f>+VLOOKUP(C1083,'Anexo_GL '!$B$9:$O$1882,14,0)</f>
        <v>Si Cumple</v>
      </c>
    </row>
    <row r="1084" spans="1:19" x14ac:dyDescent="0.25">
      <c r="A1084" s="54" t="s">
        <v>5186</v>
      </c>
      <c r="B1084" s="54">
        <v>1057</v>
      </c>
      <c r="C1084" s="55" t="s">
        <v>2503</v>
      </c>
      <c r="D1084" s="55" t="s">
        <v>2464</v>
      </c>
      <c r="E1084" s="55" t="s">
        <v>2504</v>
      </c>
      <c r="F1084" s="54">
        <f>+VLOOKUP(C1084,'Anexo_GL '!$B$9:$O$1882,4,0)</f>
        <v>491.63446999999996</v>
      </c>
      <c r="G1084" s="54"/>
      <c r="H1084" s="54">
        <f>+VLOOKUP(C1084,'Anexo_GL '!$B$9:$O$1882,5,0)</f>
        <v>5168.6348400000006</v>
      </c>
      <c r="I1084" s="54">
        <f>+VLOOKUP(C1084,'Anexo_GL '!$B$9:$O$1882,6,0)</f>
        <v>1534.3756000000001</v>
      </c>
      <c r="J1084" s="54">
        <f>+VLOOKUP(C1084,'Anexo_GL '!$B$9:$O$1882,7,0)</f>
        <v>0</v>
      </c>
      <c r="K1084" s="54"/>
      <c r="L1084" s="56">
        <f>+VLOOKUP(C1084,'Anexo_GL '!$B$9:$O$1882,8,0)</f>
        <v>9.5118824451525761</v>
      </c>
      <c r="M1084" s="54"/>
      <c r="N1084" s="56" t="str">
        <f>+VLOOKUP(C1084,'Anexo_GL '!$B$9:$O$1882,9,0)</f>
        <v>Si Cumple</v>
      </c>
      <c r="O1084" s="54"/>
      <c r="P1084" s="54">
        <f>+VLOOKUP(C1084,'Anexo_GL '!$B$9:$O$1882,11,0)</f>
        <v>4222.0300399999996</v>
      </c>
      <c r="Q1084" s="54">
        <f>+VLOOKUP(C1084,'Anexo_GL '!$B$9:$O$1882,12,0)</f>
        <v>2412.9672199999995</v>
      </c>
      <c r="R1084" s="54">
        <f>+VLOOKUP(C1084,'Anexo_GL '!$B$9:$O$1882,13,0)</f>
        <v>1809.0628200000003</v>
      </c>
      <c r="S1084" s="54" t="str">
        <f>+VLOOKUP(C1084,'Anexo_GL '!$B$9:$O$1882,14,0)</f>
        <v>Si Cumple</v>
      </c>
    </row>
    <row r="1085" spans="1:19" x14ac:dyDescent="0.25">
      <c r="A1085" s="54" t="s">
        <v>5187</v>
      </c>
      <c r="B1085" s="54">
        <v>1058</v>
      </c>
      <c r="C1085" s="55" t="s">
        <v>2505</v>
      </c>
      <c r="D1085" s="55" t="s">
        <v>2464</v>
      </c>
      <c r="E1085" s="55" t="s">
        <v>2506</v>
      </c>
      <c r="F1085" s="54">
        <f>+VLOOKUP(C1085,'Anexo_GL '!$B$9:$O$1882,4,0)</f>
        <v>2412.2857200000003</v>
      </c>
      <c r="G1085" s="54"/>
      <c r="H1085" s="54">
        <f>+VLOOKUP(C1085,'Anexo_GL '!$B$9:$O$1882,5,0)</f>
        <v>4836.6009049999993</v>
      </c>
      <c r="I1085" s="54">
        <f>+VLOOKUP(C1085,'Anexo_GL '!$B$9:$O$1882,6,0)</f>
        <v>874.13108000000011</v>
      </c>
      <c r="J1085" s="54">
        <f>+VLOOKUP(C1085,'Anexo_GL '!$B$9:$O$1882,7,0)</f>
        <v>0</v>
      </c>
      <c r="K1085" s="54"/>
      <c r="L1085" s="56">
        <f>+VLOOKUP(C1085,'Anexo_GL '!$B$9:$O$1882,8,0)</f>
        <v>49.875641331212975</v>
      </c>
      <c r="M1085" s="54"/>
      <c r="N1085" s="56" t="str">
        <f>+VLOOKUP(C1085,'Anexo_GL '!$B$9:$O$1882,9,0)</f>
        <v>Si Cumple</v>
      </c>
      <c r="O1085" s="54"/>
      <c r="P1085" s="54">
        <f>+VLOOKUP(C1085,'Anexo_GL '!$B$9:$O$1882,11,0)</f>
        <v>3906.9958500000007</v>
      </c>
      <c r="Q1085" s="54">
        <f>+VLOOKUP(C1085,'Anexo_GL '!$B$9:$O$1882,12,0)</f>
        <v>2054.50954</v>
      </c>
      <c r="R1085" s="54">
        <f>+VLOOKUP(C1085,'Anexo_GL '!$B$9:$O$1882,13,0)</f>
        <v>1852.4863100000005</v>
      </c>
      <c r="S1085" s="54" t="str">
        <f>+VLOOKUP(C1085,'Anexo_GL '!$B$9:$O$1882,14,0)</f>
        <v>Si Cumple</v>
      </c>
    </row>
    <row r="1086" spans="1:19" x14ac:dyDescent="0.25">
      <c r="A1086" s="54" t="s">
        <v>5188</v>
      </c>
      <c r="B1086" s="54">
        <v>1059</v>
      </c>
      <c r="C1086" s="55" t="s">
        <v>2507</v>
      </c>
      <c r="D1086" s="55" t="s">
        <v>2464</v>
      </c>
      <c r="E1086" s="55" t="s">
        <v>2508</v>
      </c>
      <c r="F1086" s="54">
        <f>+VLOOKUP(C1086,'Anexo_GL '!$B$9:$O$1882,4,0)</f>
        <v>44.865209999999998</v>
      </c>
      <c r="G1086" s="54"/>
      <c r="H1086" s="54">
        <f>+VLOOKUP(C1086,'Anexo_GL '!$B$9:$O$1882,5,0)</f>
        <v>2060.8636799999999</v>
      </c>
      <c r="I1086" s="54">
        <f>+VLOOKUP(C1086,'Anexo_GL '!$B$9:$O$1882,6,0)</f>
        <v>619.34218999999996</v>
      </c>
      <c r="J1086" s="54">
        <f>+VLOOKUP(C1086,'Anexo_GL '!$B$9:$O$1882,7,0)</f>
        <v>0</v>
      </c>
      <c r="K1086" s="54"/>
      <c r="L1086" s="56">
        <f>+VLOOKUP(C1086,'Anexo_GL '!$B$9:$O$1882,8,0)</f>
        <v>2.1770100776389056</v>
      </c>
      <c r="M1086" s="54"/>
      <c r="N1086" s="56" t="str">
        <f>+VLOOKUP(C1086,'Anexo_GL '!$B$9:$O$1882,9,0)</f>
        <v>Si Cumple</v>
      </c>
      <c r="O1086" s="54"/>
      <c r="P1086" s="54">
        <f>+VLOOKUP(C1086,'Anexo_GL '!$B$9:$O$1882,11,0)</f>
        <v>1322.3590999999999</v>
      </c>
      <c r="Q1086" s="54">
        <f>+VLOOKUP(C1086,'Anexo_GL '!$B$9:$O$1882,12,0)</f>
        <v>872.87811999999997</v>
      </c>
      <c r="R1086" s="54">
        <f>+VLOOKUP(C1086,'Anexo_GL '!$B$9:$O$1882,13,0)</f>
        <v>449.48097999999987</v>
      </c>
      <c r="S1086" s="54" t="str">
        <f>+VLOOKUP(C1086,'Anexo_GL '!$B$9:$O$1882,14,0)</f>
        <v>Si Cumple</v>
      </c>
    </row>
    <row r="1087" spans="1:19" x14ac:dyDescent="0.25">
      <c r="A1087" s="54" t="s">
        <v>5189</v>
      </c>
      <c r="B1087" s="54">
        <v>1060</v>
      </c>
      <c r="C1087" s="55" t="s">
        <v>2509</v>
      </c>
      <c r="D1087" s="55" t="s">
        <v>2464</v>
      </c>
      <c r="E1087" s="55" t="s">
        <v>2510</v>
      </c>
      <c r="F1087" s="54">
        <f>+VLOOKUP(C1087,'Anexo_GL '!$B$9:$O$1882,4,0)</f>
        <v>474.86610999999999</v>
      </c>
      <c r="G1087" s="54"/>
      <c r="H1087" s="54">
        <f>+VLOOKUP(C1087,'Anexo_GL '!$B$9:$O$1882,5,0)</f>
        <v>6937.4437399999988</v>
      </c>
      <c r="I1087" s="54">
        <f>+VLOOKUP(C1087,'Anexo_GL '!$B$9:$O$1882,6,0)</f>
        <v>2336.7668100000001</v>
      </c>
      <c r="J1087" s="54">
        <f>+VLOOKUP(C1087,'Anexo_GL '!$B$9:$O$1882,7,0)</f>
        <v>0</v>
      </c>
      <c r="K1087" s="54"/>
      <c r="L1087" s="56">
        <f>+VLOOKUP(C1087,'Anexo_GL '!$B$9:$O$1882,8,0)</f>
        <v>6.8449724105438312</v>
      </c>
      <c r="M1087" s="54"/>
      <c r="N1087" s="56" t="str">
        <f>+VLOOKUP(C1087,'Anexo_GL '!$B$9:$O$1882,9,0)</f>
        <v>Si Cumple</v>
      </c>
      <c r="O1087" s="54"/>
      <c r="P1087" s="54">
        <f>+VLOOKUP(C1087,'Anexo_GL '!$B$9:$O$1882,11,0)</f>
        <v>5666.2069899999997</v>
      </c>
      <c r="Q1087" s="54">
        <f>+VLOOKUP(C1087,'Anexo_GL '!$B$9:$O$1882,12,0)</f>
        <v>4756.5902400000004</v>
      </c>
      <c r="R1087" s="54">
        <f>+VLOOKUP(C1087,'Anexo_GL '!$B$9:$O$1882,13,0)</f>
        <v>909.61674999999912</v>
      </c>
      <c r="S1087" s="54" t="str">
        <f>+VLOOKUP(C1087,'Anexo_GL '!$B$9:$O$1882,14,0)</f>
        <v>Si Cumple</v>
      </c>
    </row>
    <row r="1088" spans="1:19" x14ac:dyDescent="0.25">
      <c r="A1088" s="54" t="s">
        <v>5190</v>
      </c>
      <c r="B1088" s="54">
        <v>1061</v>
      </c>
      <c r="C1088" s="55" t="s">
        <v>2511</v>
      </c>
      <c r="D1088" s="55" t="s">
        <v>2464</v>
      </c>
      <c r="E1088" s="55" t="s">
        <v>2512</v>
      </c>
      <c r="F1088" s="54">
        <f>+VLOOKUP(C1088,'Anexo_GL '!$B$9:$O$1882,4,0)</f>
        <v>2184.4930799999997</v>
      </c>
      <c r="G1088" s="54"/>
      <c r="H1088" s="54">
        <f>+VLOOKUP(C1088,'Anexo_GL '!$B$9:$O$1882,5,0)</f>
        <v>5147.2327699999996</v>
      </c>
      <c r="I1088" s="54">
        <f>+VLOOKUP(C1088,'Anexo_GL '!$B$9:$O$1882,6,0)</f>
        <v>2478.6478700000002</v>
      </c>
      <c r="J1088" s="54">
        <f>+VLOOKUP(C1088,'Anexo_GL '!$B$9:$O$1882,7,0)</f>
        <v>0</v>
      </c>
      <c r="K1088" s="54"/>
      <c r="L1088" s="56">
        <f>+VLOOKUP(C1088,'Anexo_GL '!$B$9:$O$1882,8,0)</f>
        <v>42.440145561942401</v>
      </c>
      <c r="M1088" s="54"/>
      <c r="N1088" s="56" t="str">
        <f>+VLOOKUP(C1088,'Anexo_GL '!$B$9:$O$1882,9,0)</f>
        <v>Si Cumple</v>
      </c>
      <c r="O1088" s="54"/>
      <c r="P1088" s="54">
        <f>+VLOOKUP(C1088,'Anexo_GL '!$B$9:$O$1882,11,0)</f>
        <v>3824.1716299999998</v>
      </c>
      <c r="Q1088" s="54">
        <f>+VLOOKUP(C1088,'Anexo_GL '!$B$9:$O$1882,12,0)</f>
        <v>2461.41473</v>
      </c>
      <c r="R1088" s="54">
        <f>+VLOOKUP(C1088,'Anexo_GL '!$B$9:$O$1882,13,0)</f>
        <v>1362.7568999999999</v>
      </c>
      <c r="S1088" s="54" t="str">
        <f>+VLOOKUP(C1088,'Anexo_GL '!$B$9:$O$1882,14,0)</f>
        <v>Si Cumple</v>
      </c>
    </row>
    <row r="1089" spans="1:19" x14ac:dyDescent="0.25">
      <c r="A1089" s="54" t="s">
        <v>5191</v>
      </c>
      <c r="B1089" s="54">
        <v>1062</v>
      </c>
      <c r="C1089" s="55" t="s">
        <v>2513</v>
      </c>
      <c r="D1089" s="55" t="s">
        <v>2464</v>
      </c>
      <c r="E1089" s="55" t="s">
        <v>2514</v>
      </c>
      <c r="F1089" s="54">
        <f>+VLOOKUP(C1089,'Anexo_GL '!$B$9:$O$1882,4,0)</f>
        <v>570.10269999999991</v>
      </c>
      <c r="G1089" s="54"/>
      <c r="H1089" s="54">
        <f>+VLOOKUP(C1089,'Anexo_GL '!$B$9:$O$1882,5,0)</f>
        <v>3697.5911124999998</v>
      </c>
      <c r="I1089" s="54">
        <f>+VLOOKUP(C1089,'Anexo_GL '!$B$9:$O$1882,6,0)</f>
        <v>1066.7393999999999</v>
      </c>
      <c r="J1089" s="54">
        <f>+VLOOKUP(C1089,'Anexo_GL '!$B$9:$O$1882,7,0)</f>
        <v>0</v>
      </c>
      <c r="K1089" s="54"/>
      <c r="L1089" s="56">
        <f>+VLOOKUP(C1089,'Anexo_GL '!$B$9:$O$1882,8,0)</f>
        <v>15.418219123058863</v>
      </c>
      <c r="M1089" s="54"/>
      <c r="N1089" s="56" t="str">
        <f>+VLOOKUP(C1089,'Anexo_GL '!$B$9:$O$1882,9,0)</f>
        <v>Si Cumple</v>
      </c>
      <c r="O1089" s="54"/>
      <c r="P1089" s="54">
        <f>+VLOOKUP(C1089,'Anexo_GL '!$B$9:$O$1882,11,0)</f>
        <v>2612.85376</v>
      </c>
      <c r="Q1089" s="54">
        <f>+VLOOKUP(C1089,'Anexo_GL '!$B$9:$O$1882,12,0)</f>
        <v>1666.7476099999999</v>
      </c>
      <c r="R1089" s="54">
        <f>+VLOOKUP(C1089,'Anexo_GL '!$B$9:$O$1882,13,0)</f>
        <v>946.10614999999996</v>
      </c>
      <c r="S1089" s="54" t="str">
        <f>+VLOOKUP(C1089,'Anexo_GL '!$B$9:$O$1882,14,0)</f>
        <v>Si Cumple</v>
      </c>
    </row>
    <row r="1090" spans="1:19" x14ac:dyDescent="0.25">
      <c r="A1090" s="54" t="s">
        <v>5192</v>
      </c>
      <c r="B1090" s="54">
        <v>1063</v>
      </c>
      <c r="C1090" s="55" t="s">
        <v>2515</v>
      </c>
      <c r="D1090" s="55" t="s">
        <v>2464</v>
      </c>
      <c r="E1090" s="55" t="s">
        <v>2516</v>
      </c>
      <c r="F1090" s="54">
        <f>+VLOOKUP(C1090,'Anexo_GL '!$B$9:$O$1882,4,0)</f>
        <v>85.708029999999994</v>
      </c>
      <c r="G1090" s="54"/>
      <c r="H1090" s="54">
        <f>+VLOOKUP(C1090,'Anexo_GL '!$B$9:$O$1882,5,0)</f>
        <v>1863.0721524999999</v>
      </c>
      <c r="I1090" s="54">
        <f>+VLOOKUP(C1090,'Anexo_GL '!$B$9:$O$1882,6,0)</f>
        <v>280.69751000000002</v>
      </c>
      <c r="J1090" s="54">
        <f>+VLOOKUP(C1090,'Anexo_GL '!$B$9:$O$1882,7,0)</f>
        <v>0</v>
      </c>
      <c r="K1090" s="54"/>
      <c r="L1090" s="56">
        <f>+VLOOKUP(C1090,'Anexo_GL '!$B$9:$O$1882,8,0)</f>
        <v>4.6003602106870094</v>
      </c>
      <c r="M1090" s="54"/>
      <c r="N1090" s="56" t="str">
        <f>+VLOOKUP(C1090,'Anexo_GL '!$B$9:$O$1882,9,0)</f>
        <v>Si Cumple</v>
      </c>
      <c r="O1090" s="54"/>
      <c r="P1090" s="54">
        <f>+VLOOKUP(C1090,'Anexo_GL '!$B$9:$O$1882,11,0)</f>
        <v>1260.4069</v>
      </c>
      <c r="Q1090" s="54">
        <f>+VLOOKUP(C1090,'Anexo_GL '!$B$9:$O$1882,12,0)</f>
        <v>1005.1238099999999</v>
      </c>
      <c r="R1090" s="54">
        <f>+VLOOKUP(C1090,'Anexo_GL '!$B$9:$O$1882,13,0)</f>
        <v>255.28308999999996</v>
      </c>
      <c r="S1090" s="54" t="str">
        <f>+VLOOKUP(C1090,'Anexo_GL '!$B$9:$O$1882,14,0)</f>
        <v>Si Cumple</v>
      </c>
    </row>
    <row r="1091" spans="1:19" x14ac:dyDescent="0.25">
      <c r="A1091" s="54" t="s">
        <v>5193</v>
      </c>
      <c r="B1091" s="54">
        <v>1064</v>
      </c>
      <c r="C1091" s="55" t="s">
        <v>2517</v>
      </c>
      <c r="D1091" s="55" t="s">
        <v>2464</v>
      </c>
      <c r="E1091" s="55" t="s">
        <v>2518</v>
      </c>
      <c r="F1091" s="54">
        <f>+VLOOKUP(C1091,'Anexo_GL '!$B$9:$O$1882,4,0)</f>
        <v>3310.6203000000005</v>
      </c>
      <c r="G1091" s="54"/>
      <c r="H1091" s="54">
        <f>+VLOOKUP(C1091,'Anexo_GL '!$B$9:$O$1882,5,0)</f>
        <v>25441.675652500002</v>
      </c>
      <c r="I1091" s="54">
        <f>+VLOOKUP(C1091,'Anexo_GL '!$B$9:$O$1882,6,0)</f>
        <v>1376.7119499999999</v>
      </c>
      <c r="J1091" s="54">
        <f>+VLOOKUP(C1091,'Anexo_GL '!$B$9:$O$1882,7,0)</f>
        <v>0</v>
      </c>
      <c r="K1091" s="54"/>
      <c r="L1091" s="56">
        <f>+VLOOKUP(C1091,'Anexo_GL '!$B$9:$O$1882,8,0)</f>
        <v>13.012587477408097</v>
      </c>
      <c r="M1091" s="54"/>
      <c r="N1091" s="56" t="str">
        <f>+VLOOKUP(C1091,'Anexo_GL '!$B$9:$O$1882,9,0)</f>
        <v>Si Cumple</v>
      </c>
      <c r="O1091" s="54"/>
      <c r="P1091" s="54">
        <f>+VLOOKUP(C1091,'Anexo_GL '!$B$9:$O$1882,11,0)</f>
        <v>9878.6048200000005</v>
      </c>
      <c r="Q1091" s="54">
        <f>+VLOOKUP(C1091,'Anexo_GL '!$B$9:$O$1882,12,0)</f>
        <v>7361.4995600000002</v>
      </c>
      <c r="R1091" s="54">
        <f>+VLOOKUP(C1091,'Anexo_GL '!$B$9:$O$1882,13,0)</f>
        <v>2517.1052599999998</v>
      </c>
      <c r="S1091" s="54" t="str">
        <f>+VLOOKUP(C1091,'Anexo_GL '!$B$9:$O$1882,14,0)</f>
        <v>Si Cumple</v>
      </c>
    </row>
    <row r="1092" spans="1:19" x14ac:dyDescent="0.25">
      <c r="A1092" s="54" t="s">
        <v>5194</v>
      </c>
      <c r="B1092" s="54">
        <v>1065</v>
      </c>
      <c r="C1092" s="55" t="s">
        <v>2519</v>
      </c>
      <c r="D1092" s="55" t="s">
        <v>2464</v>
      </c>
      <c r="E1092" s="55" t="s">
        <v>789</v>
      </c>
      <c r="F1092" s="54">
        <f>+VLOOKUP(C1092,'Anexo_GL '!$B$9:$O$1882,4,0)</f>
        <v>338.87988999999999</v>
      </c>
      <c r="G1092" s="54"/>
      <c r="H1092" s="54">
        <f>+VLOOKUP(C1092,'Anexo_GL '!$B$9:$O$1882,5,0)</f>
        <v>1074.35734</v>
      </c>
      <c r="I1092" s="54">
        <f>+VLOOKUP(C1092,'Anexo_GL '!$B$9:$O$1882,6,0)</f>
        <v>191.34069</v>
      </c>
      <c r="J1092" s="54">
        <f>+VLOOKUP(C1092,'Anexo_GL '!$B$9:$O$1882,7,0)</f>
        <v>0</v>
      </c>
      <c r="K1092" s="54"/>
      <c r="L1092" s="56">
        <f>+VLOOKUP(C1092,'Anexo_GL '!$B$9:$O$1882,8,0)</f>
        <v>31.5425675781207</v>
      </c>
      <c r="M1092" s="54"/>
      <c r="N1092" s="56" t="str">
        <f>+VLOOKUP(C1092,'Anexo_GL '!$B$9:$O$1882,9,0)</f>
        <v>Si Cumple</v>
      </c>
      <c r="O1092" s="54"/>
      <c r="P1092" s="54">
        <f>+VLOOKUP(C1092,'Anexo_GL '!$B$9:$O$1882,11,0)</f>
        <v>654.71982000000003</v>
      </c>
      <c r="Q1092" s="54">
        <f>+VLOOKUP(C1092,'Anexo_GL '!$B$9:$O$1882,12,0)</f>
        <v>489.44027</v>
      </c>
      <c r="R1092" s="54">
        <f>+VLOOKUP(C1092,'Anexo_GL '!$B$9:$O$1882,13,0)</f>
        <v>165.27955000000006</v>
      </c>
      <c r="S1092" s="54" t="str">
        <f>+VLOOKUP(C1092,'Anexo_GL '!$B$9:$O$1882,14,0)</f>
        <v>Si Cumple</v>
      </c>
    </row>
    <row r="1093" spans="1:19" x14ac:dyDescent="0.25">
      <c r="A1093" s="54" t="s">
        <v>5195</v>
      </c>
      <c r="B1093" s="54">
        <v>1066</v>
      </c>
      <c r="C1093" s="55" t="s">
        <v>2520</v>
      </c>
      <c r="D1093" s="55" t="s">
        <v>2464</v>
      </c>
      <c r="E1093" s="55" t="s">
        <v>2521</v>
      </c>
      <c r="F1093" s="54">
        <f>+VLOOKUP(C1093,'Anexo_GL '!$B$9:$O$1882,4,0)</f>
        <v>1072.70571</v>
      </c>
      <c r="G1093" s="54"/>
      <c r="H1093" s="54">
        <f>+VLOOKUP(C1093,'Anexo_GL '!$B$9:$O$1882,5,0)</f>
        <v>2274.1083225000002</v>
      </c>
      <c r="I1093" s="54">
        <f>+VLOOKUP(C1093,'Anexo_GL '!$B$9:$O$1882,6,0)</f>
        <v>655.70252000000005</v>
      </c>
      <c r="J1093" s="54">
        <f>+VLOOKUP(C1093,'Anexo_GL '!$B$9:$O$1882,7,0)</f>
        <v>0</v>
      </c>
      <c r="K1093" s="54"/>
      <c r="L1093" s="56">
        <f>+VLOOKUP(C1093,'Anexo_GL '!$B$9:$O$1882,8,0)</f>
        <v>47.170387592651707</v>
      </c>
      <c r="M1093" s="54"/>
      <c r="N1093" s="56" t="str">
        <f>+VLOOKUP(C1093,'Anexo_GL '!$B$9:$O$1882,9,0)</f>
        <v>Si Cumple</v>
      </c>
      <c r="O1093" s="54"/>
      <c r="P1093" s="54">
        <f>+VLOOKUP(C1093,'Anexo_GL '!$B$9:$O$1882,11,0)</f>
        <v>1177.2293500000001</v>
      </c>
      <c r="Q1093" s="54">
        <f>+VLOOKUP(C1093,'Anexo_GL '!$B$9:$O$1882,12,0)</f>
        <v>1152.43805</v>
      </c>
      <c r="R1093" s="54">
        <f>+VLOOKUP(C1093,'Anexo_GL '!$B$9:$O$1882,13,0)</f>
        <v>24.791300000000046</v>
      </c>
      <c r="S1093" s="54" t="str">
        <f>+VLOOKUP(C1093,'Anexo_GL '!$B$9:$O$1882,14,0)</f>
        <v>Si Cumple</v>
      </c>
    </row>
    <row r="1094" spans="1:19" x14ac:dyDescent="0.25">
      <c r="A1094" s="54" t="s">
        <v>5196</v>
      </c>
      <c r="B1094" s="54">
        <v>1067</v>
      </c>
      <c r="C1094" s="55" t="s">
        <v>2522</v>
      </c>
      <c r="D1094" s="55" t="s">
        <v>2464</v>
      </c>
      <c r="E1094" s="55" t="s">
        <v>2523</v>
      </c>
      <c r="F1094" s="54">
        <f>+VLOOKUP(C1094,'Anexo_GL '!$B$9:$O$1882,4,0)</f>
        <v>74.371589999999998</v>
      </c>
      <c r="G1094" s="54"/>
      <c r="H1094" s="54">
        <f>+VLOOKUP(C1094,'Anexo_GL '!$B$9:$O$1882,5,0)</f>
        <v>1419.364425</v>
      </c>
      <c r="I1094" s="54">
        <f>+VLOOKUP(C1094,'Anexo_GL '!$B$9:$O$1882,6,0)</f>
        <v>184.67033000000001</v>
      </c>
      <c r="J1094" s="54">
        <f>+VLOOKUP(C1094,'Anexo_GL '!$B$9:$O$1882,7,0)</f>
        <v>0</v>
      </c>
      <c r="K1094" s="54"/>
      <c r="L1094" s="56">
        <f>+VLOOKUP(C1094,'Anexo_GL '!$B$9:$O$1882,8,0)</f>
        <v>5.2397811788188218</v>
      </c>
      <c r="M1094" s="54"/>
      <c r="N1094" s="56" t="str">
        <f>+VLOOKUP(C1094,'Anexo_GL '!$B$9:$O$1882,9,0)</f>
        <v>Si Cumple</v>
      </c>
      <c r="O1094" s="54"/>
      <c r="P1094" s="54">
        <f>+VLOOKUP(C1094,'Anexo_GL '!$B$9:$O$1882,11,0)</f>
        <v>1032.61896</v>
      </c>
      <c r="Q1094" s="54">
        <f>+VLOOKUP(C1094,'Anexo_GL '!$B$9:$O$1882,12,0)</f>
        <v>858.07586000000003</v>
      </c>
      <c r="R1094" s="54">
        <f>+VLOOKUP(C1094,'Anexo_GL '!$B$9:$O$1882,13,0)</f>
        <v>174.54309999999998</v>
      </c>
      <c r="S1094" s="54" t="str">
        <f>+VLOOKUP(C1094,'Anexo_GL '!$B$9:$O$1882,14,0)</f>
        <v>Si Cumple</v>
      </c>
    </row>
    <row r="1095" spans="1:19" x14ac:dyDescent="0.25">
      <c r="A1095" s="54" t="s">
        <v>5197</v>
      </c>
      <c r="B1095" s="54">
        <v>1068</v>
      </c>
      <c r="C1095" s="55" t="s">
        <v>2524</v>
      </c>
      <c r="D1095" s="55" t="s">
        <v>2464</v>
      </c>
      <c r="E1095" s="55" t="s">
        <v>886</v>
      </c>
      <c r="F1095" s="54">
        <f>+VLOOKUP(C1095,'Anexo_GL '!$B$9:$O$1882,4,0)</f>
        <v>451.67755</v>
      </c>
      <c r="G1095" s="54"/>
      <c r="H1095" s="54">
        <f>+VLOOKUP(C1095,'Anexo_GL '!$B$9:$O$1882,5,0)</f>
        <v>1296.2865499999998</v>
      </c>
      <c r="I1095" s="54">
        <f>+VLOOKUP(C1095,'Anexo_GL '!$B$9:$O$1882,6,0)</f>
        <v>351.70107999999993</v>
      </c>
      <c r="J1095" s="54">
        <f>+VLOOKUP(C1095,'Anexo_GL '!$B$9:$O$1882,7,0)</f>
        <v>0</v>
      </c>
      <c r="K1095" s="54"/>
      <c r="L1095" s="56">
        <f>+VLOOKUP(C1095,'Anexo_GL '!$B$9:$O$1882,8,0)</f>
        <v>34.843958691077994</v>
      </c>
      <c r="M1095" s="54"/>
      <c r="N1095" s="56" t="str">
        <f>+VLOOKUP(C1095,'Anexo_GL '!$B$9:$O$1882,9,0)</f>
        <v>Si Cumple</v>
      </c>
      <c r="O1095" s="54"/>
      <c r="P1095" s="54">
        <f>+VLOOKUP(C1095,'Anexo_GL '!$B$9:$O$1882,11,0)</f>
        <v>865.07188000000008</v>
      </c>
      <c r="Q1095" s="54">
        <f>+VLOOKUP(C1095,'Anexo_GL '!$B$9:$O$1882,12,0)</f>
        <v>897.01560000000006</v>
      </c>
      <c r="R1095" s="54">
        <f>+VLOOKUP(C1095,'Anexo_GL '!$B$9:$O$1882,13,0)</f>
        <v>-31.943719999999971</v>
      </c>
      <c r="S1095" s="54" t="str">
        <f>+VLOOKUP(C1095,'Anexo_GL '!$B$9:$O$1882,14,0)</f>
        <v>No Cumple</v>
      </c>
    </row>
    <row r="1096" spans="1:19" x14ac:dyDescent="0.25">
      <c r="A1096" s="54" t="s">
        <v>5198</v>
      </c>
      <c r="B1096" s="54">
        <v>1069</v>
      </c>
      <c r="C1096" s="55" t="s">
        <v>2525</v>
      </c>
      <c r="D1096" s="55" t="s">
        <v>2464</v>
      </c>
      <c r="E1096" s="55" t="s">
        <v>2526</v>
      </c>
      <c r="F1096" s="54">
        <f>+VLOOKUP(C1096,'Anexo_GL '!$B$9:$O$1882,4,0)</f>
        <v>945.0239499999999</v>
      </c>
      <c r="G1096" s="54"/>
      <c r="H1096" s="54">
        <f>+VLOOKUP(C1096,'Anexo_GL '!$B$9:$O$1882,5,0)</f>
        <v>4321.1187725</v>
      </c>
      <c r="I1096" s="54">
        <f>+VLOOKUP(C1096,'Anexo_GL '!$B$9:$O$1882,6,0)</f>
        <v>947.39800000000002</v>
      </c>
      <c r="J1096" s="54">
        <f>+VLOOKUP(C1096,'Anexo_GL '!$B$9:$O$1882,7,0)</f>
        <v>0</v>
      </c>
      <c r="K1096" s="54"/>
      <c r="L1096" s="56">
        <f>+VLOOKUP(C1096,'Anexo_GL '!$B$9:$O$1882,8,0)</f>
        <v>21.86989064068824</v>
      </c>
      <c r="M1096" s="54"/>
      <c r="N1096" s="56" t="str">
        <f>+VLOOKUP(C1096,'Anexo_GL '!$B$9:$O$1882,9,0)</f>
        <v>Si Cumple</v>
      </c>
      <c r="O1096" s="54"/>
      <c r="P1096" s="54">
        <f>+VLOOKUP(C1096,'Anexo_GL '!$B$9:$O$1882,11,0)</f>
        <v>2961.9368100000002</v>
      </c>
      <c r="Q1096" s="54">
        <f>+VLOOKUP(C1096,'Anexo_GL '!$B$9:$O$1882,12,0)</f>
        <v>1811.4654399999999</v>
      </c>
      <c r="R1096" s="54">
        <f>+VLOOKUP(C1096,'Anexo_GL '!$B$9:$O$1882,13,0)</f>
        <v>1150.4713700000002</v>
      </c>
      <c r="S1096" s="54" t="str">
        <f>+VLOOKUP(C1096,'Anexo_GL '!$B$9:$O$1882,14,0)</f>
        <v>Si Cumple</v>
      </c>
    </row>
    <row r="1097" spans="1:19" x14ac:dyDescent="0.25">
      <c r="A1097" s="54" t="s">
        <v>5199</v>
      </c>
      <c r="B1097" s="54">
        <v>1070</v>
      </c>
      <c r="C1097" s="55" t="s">
        <v>2527</v>
      </c>
      <c r="D1097" s="55" t="s">
        <v>2464</v>
      </c>
      <c r="E1097" s="55" t="s">
        <v>2528</v>
      </c>
      <c r="F1097" s="54">
        <f>+VLOOKUP(C1097,'Anexo_GL '!$B$9:$O$1882,4,0)</f>
        <v>136.91170000000002</v>
      </c>
      <c r="G1097" s="54"/>
      <c r="H1097" s="54">
        <f>+VLOOKUP(C1097,'Anexo_GL '!$B$9:$O$1882,5,0)</f>
        <v>926.78026250000005</v>
      </c>
      <c r="I1097" s="54">
        <f>+VLOOKUP(C1097,'Anexo_GL '!$B$9:$O$1882,6,0)</f>
        <v>44.622479999999996</v>
      </c>
      <c r="J1097" s="54">
        <f>+VLOOKUP(C1097,'Anexo_GL '!$B$9:$O$1882,7,0)</f>
        <v>0</v>
      </c>
      <c r="K1097" s="54"/>
      <c r="L1097" s="56">
        <f>+VLOOKUP(C1097,'Anexo_GL '!$B$9:$O$1882,8,0)</f>
        <v>14.77283295078805</v>
      </c>
      <c r="M1097" s="54"/>
      <c r="N1097" s="56" t="str">
        <f>+VLOOKUP(C1097,'Anexo_GL '!$B$9:$O$1882,9,0)</f>
        <v>Si Cumple</v>
      </c>
      <c r="O1097" s="54"/>
      <c r="P1097" s="54">
        <f>+VLOOKUP(C1097,'Anexo_GL '!$B$9:$O$1882,11,0)</f>
        <v>550.69709</v>
      </c>
      <c r="Q1097" s="54">
        <f>+VLOOKUP(C1097,'Anexo_GL '!$B$9:$O$1882,12,0)</f>
        <v>464.68536999999998</v>
      </c>
      <c r="R1097" s="54">
        <f>+VLOOKUP(C1097,'Anexo_GL '!$B$9:$O$1882,13,0)</f>
        <v>86.011719999999968</v>
      </c>
      <c r="S1097" s="54" t="str">
        <f>+VLOOKUP(C1097,'Anexo_GL '!$B$9:$O$1882,14,0)</f>
        <v>Si Cumple</v>
      </c>
    </row>
    <row r="1098" spans="1:19" x14ac:dyDescent="0.25">
      <c r="A1098" s="54" t="s">
        <v>5200</v>
      </c>
      <c r="B1098" s="54">
        <v>1071</v>
      </c>
      <c r="C1098" s="55" t="s">
        <v>2529</v>
      </c>
      <c r="D1098" s="55" t="s">
        <v>2464</v>
      </c>
      <c r="E1098" s="55" t="s">
        <v>2530</v>
      </c>
      <c r="F1098" s="54">
        <f>+VLOOKUP(C1098,'Anexo_GL '!$B$9:$O$1882,4,0)</f>
        <v>132.02310999999997</v>
      </c>
      <c r="G1098" s="54"/>
      <c r="H1098" s="54">
        <f>+VLOOKUP(C1098,'Anexo_GL '!$B$9:$O$1882,5,0)</f>
        <v>966.44979999999987</v>
      </c>
      <c r="I1098" s="54">
        <f>+VLOOKUP(C1098,'Anexo_GL '!$B$9:$O$1882,6,0)</f>
        <v>93.188360000000003</v>
      </c>
      <c r="J1098" s="54">
        <f>+VLOOKUP(C1098,'Anexo_GL '!$B$9:$O$1882,7,0)</f>
        <v>0</v>
      </c>
      <c r="K1098" s="54"/>
      <c r="L1098" s="56">
        <f>+VLOOKUP(C1098,'Anexo_GL '!$B$9:$O$1882,8,0)</f>
        <v>13.660627794635586</v>
      </c>
      <c r="M1098" s="54"/>
      <c r="N1098" s="56" t="str">
        <f>+VLOOKUP(C1098,'Anexo_GL '!$B$9:$O$1882,9,0)</f>
        <v>Si Cumple</v>
      </c>
      <c r="O1098" s="54"/>
      <c r="P1098" s="54">
        <f>+VLOOKUP(C1098,'Anexo_GL '!$B$9:$O$1882,11,0)</f>
        <v>592.34451999999999</v>
      </c>
      <c r="Q1098" s="54">
        <f>+VLOOKUP(C1098,'Anexo_GL '!$B$9:$O$1882,12,0)</f>
        <v>525.76626999999996</v>
      </c>
      <c r="R1098" s="54">
        <f>+VLOOKUP(C1098,'Anexo_GL '!$B$9:$O$1882,13,0)</f>
        <v>66.578249999999997</v>
      </c>
      <c r="S1098" s="54" t="str">
        <f>+VLOOKUP(C1098,'Anexo_GL '!$B$9:$O$1882,14,0)</f>
        <v>Si Cumple</v>
      </c>
    </row>
    <row r="1099" spans="1:19" x14ac:dyDescent="0.25">
      <c r="A1099" s="54" t="s">
        <v>5201</v>
      </c>
      <c r="B1099" s="54">
        <v>1072</v>
      </c>
      <c r="C1099" s="55" t="s">
        <v>2531</v>
      </c>
      <c r="D1099" s="55" t="s">
        <v>2464</v>
      </c>
      <c r="E1099" s="55" t="s">
        <v>529</v>
      </c>
      <c r="F1099" s="54">
        <f>+VLOOKUP(C1099,'Anexo_GL '!$B$9:$O$1882,4,0)</f>
        <v>179.06397000000004</v>
      </c>
      <c r="G1099" s="54"/>
      <c r="H1099" s="54">
        <f>+VLOOKUP(C1099,'Anexo_GL '!$B$9:$O$1882,5,0)</f>
        <v>1385.2285424999998</v>
      </c>
      <c r="I1099" s="54">
        <f>+VLOOKUP(C1099,'Anexo_GL '!$B$9:$O$1882,6,0)</f>
        <v>287.86698999999999</v>
      </c>
      <c r="J1099" s="54">
        <f>+VLOOKUP(C1099,'Anexo_GL '!$B$9:$O$1882,7,0)</f>
        <v>0</v>
      </c>
      <c r="K1099" s="54"/>
      <c r="L1099" s="56">
        <f>+VLOOKUP(C1099,'Anexo_GL '!$B$9:$O$1882,8,0)</f>
        <v>12.926673433744964</v>
      </c>
      <c r="M1099" s="54"/>
      <c r="N1099" s="56" t="str">
        <f>+VLOOKUP(C1099,'Anexo_GL '!$B$9:$O$1882,9,0)</f>
        <v>Si Cumple</v>
      </c>
      <c r="O1099" s="54"/>
      <c r="P1099" s="54">
        <f>+VLOOKUP(C1099,'Anexo_GL '!$B$9:$O$1882,11,0)</f>
        <v>1020.0437099999999</v>
      </c>
      <c r="Q1099" s="54">
        <f>+VLOOKUP(C1099,'Anexo_GL '!$B$9:$O$1882,12,0)</f>
        <v>626.57378000000006</v>
      </c>
      <c r="R1099" s="54">
        <f>+VLOOKUP(C1099,'Anexo_GL '!$B$9:$O$1882,13,0)</f>
        <v>393.46992999999992</v>
      </c>
      <c r="S1099" s="54" t="str">
        <f>+VLOOKUP(C1099,'Anexo_GL '!$B$9:$O$1882,14,0)</f>
        <v>Si Cumple</v>
      </c>
    </row>
    <row r="1100" spans="1:19" x14ac:dyDescent="0.25">
      <c r="A1100" s="54" t="s">
        <v>5202</v>
      </c>
      <c r="B1100" s="54">
        <v>1073</v>
      </c>
      <c r="C1100" s="55" t="s">
        <v>2532</v>
      </c>
      <c r="D1100" s="55" t="s">
        <v>2464</v>
      </c>
      <c r="E1100" s="55" t="s">
        <v>2533</v>
      </c>
      <c r="F1100" s="54">
        <f>+VLOOKUP(C1100,'Anexo_GL '!$B$9:$O$1882,4,0)</f>
        <v>119.91213999999999</v>
      </c>
      <c r="G1100" s="54"/>
      <c r="H1100" s="54">
        <f>+VLOOKUP(C1100,'Anexo_GL '!$B$9:$O$1882,5,0)</f>
        <v>2796.5201024999997</v>
      </c>
      <c r="I1100" s="54">
        <f>+VLOOKUP(C1100,'Anexo_GL '!$B$9:$O$1882,6,0)</f>
        <v>480.11608000000001</v>
      </c>
      <c r="J1100" s="54">
        <f>+VLOOKUP(C1100,'Anexo_GL '!$B$9:$O$1882,7,0)</f>
        <v>0</v>
      </c>
      <c r="K1100" s="54"/>
      <c r="L1100" s="56">
        <f>+VLOOKUP(C1100,'Anexo_GL '!$B$9:$O$1882,8,0)</f>
        <v>4.2879055256138647</v>
      </c>
      <c r="M1100" s="54"/>
      <c r="N1100" s="56" t="str">
        <f>+VLOOKUP(C1100,'Anexo_GL '!$B$9:$O$1882,9,0)</f>
        <v>Si Cumple</v>
      </c>
      <c r="O1100" s="54"/>
      <c r="P1100" s="54">
        <f>+VLOOKUP(C1100,'Anexo_GL '!$B$9:$O$1882,11,0)</f>
        <v>2154.02952</v>
      </c>
      <c r="Q1100" s="54">
        <f>+VLOOKUP(C1100,'Anexo_GL '!$B$9:$O$1882,12,0)</f>
        <v>1084.2641599999999</v>
      </c>
      <c r="R1100" s="54">
        <f>+VLOOKUP(C1100,'Anexo_GL '!$B$9:$O$1882,13,0)</f>
        <v>1069.7653600000001</v>
      </c>
      <c r="S1100" s="54" t="str">
        <f>+VLOOKUP(C1100,'Anexo_GL '!$B$9:$O$1882,14,0)</f>
        <v>Si Cumple</v>
      </c>
    </row>
    <row r="1101" spans="1:19" x14ac:dyDescent="0.25">
      <c r="A1101" s="54" t="s">
        <v>5203</v>
      </c>
      <c r="B1101" s="54">
        <v>1074</v>
      </c>
      <c r="C1101" s="55" t="s">
        <v>2534</v>
      </c>
      <c r="D1101" s="55" t="s">
        <v>2464</v>
      </c>
      <c r="E1101" s="55" t="s">
        <v>2535</v>
      </c>
      <c r="F1101" s="54">
        <f>+VLOOKUP(C1101,'Anexo_GL '!$B$9:$O$1882,4,0)</f>
        <v>649.06325000000004</v>
      </c>
      <c r="G1101" s="54"/>
      <c r="H1101" s="54">
        <f>+VLOOKUP(C1101,'Anexo_GL '!$B$9:$O$1882,5,0)</f>
        <v>3143.8033974999998</v>
      </c>
      <c r="I1101" s="54">
        <f>+VLOOKUP(C1101,'Anexo_GL '!$B$9:$O$1882,6,0)</f>
        <v>138.58605</v>
      </c>
      <c r="J1101" s="54">
        <f>+VLOOKUP(C1101,'Anexo_GL '!$B$9:$O$1882,7,0)</f>
        <v>0</v>
      </c>
      <c r="K1101" s="54"/>
      <c r="L1101" s="56">
        <f>+VLOOKUP(C1101,'Anexo_GL '!$B$9:$O$1882,8,0)</f>
        <v>20.645796442492077</v>
      </c>
      <c r="M1101" s="54"/>
      <c r="N1101" s="56" t="str">
        <f>+VLOOKUP(C1101,'Anexo_GL '!$B$9:$O$1882,9,0)</f>
        <v>Si Cumple</v>
      </c>
      <c r="O1101" s="54"/>
      <c r="P1101" s="54">
        <f>+VLOOKUP(C1101,'Anexo_GL '!$B$9:$O$1882,11,0)</f>
        <v>658.77340000000004</v>
      </c>
      <c r="Q1101" s="54">
        <f>+VLOOKUP(C1101,'Anexo_GL '!$B$9:$O$1882,12,0)</f>
        <v>517.40399000000002</v>
      </c>
      <c r="R1101" s="54">
        <f>+VLOOKUP(C1101,'Anexo_GL '!$B$9:$O$1882,13,0)</f>
        <v>141.36941000000004</v>
      </c>
      <c r="S1101" s="54" t="str">
        <f>+VLOOKUP(C1101,'Anexo_GL '!$B$9:$O$1882,14,0)</f>
        <v>Si Cumple</v>
      </c>
    </row>
    <row r="1102" spans="1:19" x14ac:dyDescent="0.25">
      <c r="A1102" s="54" t="s">
        <v>5204</v>
      </c>
      <c r="B1102" s="54">
        <v>1075</v>
      </c>
      <c r="C1102" s="55" t="s">
        <v>2536</v>
      </c>
      <c r="D1102" s="55" t="s">
        <v>2464</v>
      </c>
      <c r="E1102" s="55" t="s">
        <v>2537</v>
      </c>
      <c r="F1102" s="54">
        <f>+VLOOKUP(C1102,'Anexo_GL '!$B$9:$O$1882,4,0)</f>
        <v>139.70492000000002</v>
      </c>
      <c r="G1102" s="54"/>
      <c r="H1102" s="54">
        <f>+VLOOKUP(C1102,'Anexo_GL '!$B$9:$O$1882,5,0)</f>
        <v>1211.0730250000001</v>
      </c>
      <c r="I1102" s="54">
        <f>+VLOOKUP(C1102,'Anexo_GL '!$B$9:$O$1882,6,0)</f>
        <v>255.2492</v>
      </c>
      <c r="J1102" s="54">
        <f>+VLOOKUP(C1102,'Anexo_GL '!$B$9:$O$1882,7,0)</f>
        <v>0</v>
      </c>
      <c r="K1102" s="54"/>
      <c r="L1102" s="56">
        <f>+VLOOKUP(C1102,'Anexo_GL '!$B$9:$O$1882,8,0)</f>
        <v>11.535631387710909</v>
      </c>
      <c r="M1102" s="54"/>
      <c r="N1102" s="56" t="str">
        <f>+VLOOKUP(C1102,'Anexo_GL '!$B$9:$O$1882,9,0)</f>
        <v>Si Cumple</v>
      </c>
      <c r="O1102" s="54"/>
      <c r="P1102" s="54">
        <f>+VLOOKUP(C1102,'Anexo_GL '!$B$9:$O$1882,11,0)</f>
        <v>631.66106000000002</v>
      </c>
      <c r="Q1102" s="54">
        <f>+VLOOKUP(C1102,'Anexo_GL '!$B$9:$O$1882,12,0)</f>
        <v>602.59321</v>
      </c>
      <c r="R1102" s="54">
        <f>+VLOOKUP(C1102,'Anexo_GL '!$B$9:$O$1882,13,0)</f>
        <v>29.067850000000092</v>
      </c>
      <c r="S1102" s="54" t="str">
        <f>+VLOOKUP(C1102,'Anexo_GL '!$B$9:$O$1882,14,0)</f>
        <v>Si Cumple</v>
      </c>
    </row>
    <row r="1103" spans="1:19" x14ac:dyDescent="0.25">
      <c r="A1103" s="54" t="s">
        <v>5205</v>
      </c>
      <c r="B1103" s="54">
        <v>1076</v>
      </c>
      <c r="C1103" s="55" t="s">
        <v>2538</v>
      </c>
      <c r="D1103" s="55" t="s">
        <v>2464</v>
      </c>
      <c r="E1103" s="55" t="s">
        <v>2539</v>
      </c>
      <c r="F1103" s="54">
        <f>+VLOOKUP(C1103,'Anexo_GL '!$B$9:$O$1882,4,0)</f>
        <v>135.82705999999999</v>
      </c>
      <c r="G1103" s="54"/>
      <c r="H1103" s="54">
        <f>+VLOOKUP(C1103,'Anexo_GL '!$B$9:$O$1882,5,0)</f>
        <v>3196.3153674999999</v>
      </c>
      <c r="I1103" s="54">
        <f>+VLOOKUP(C1103,'Anexo_GL '!$B$9:$O$1882,6,0)</f>
        <v>479.71131000000008</v>
      </c>
      <c r="J1103" s="54">
        <f>+VLOOKUP(C1103,'Anexo_GL '!$B$9:$O$1882,7,0)</f>
        <v>0</v>
      </c>
      <c r="K1103" s="54"/>
      <c r="L1103" s="56">
        <f>+VLOOKUP(C1103,'Anexo_GL '!$B$9:$O$1882,8,0)</f>
        <v>4.2494886887909695</v>
      </c>
      <c r="M1103" s="54"/>
      <c r="N1103" s="56" t="str">
        <f>+VLOOKUP(C1103,'Anexo_GL '!$B$9:$O$1882,9,0)</f>
        <v>Si Cumple</v>
      </c>
      <c r="O1103" s="54"/>
      <c r="P1103" s="54">
        <f>+VLOOKUP(C1103,'Anexo_GL '!$B$9:$O$1882,11,0)</f>
        <v>1646.9287899999995</v>
      </c>
      <c r="Q1103" s="54">
        <f>+VLOOKUP(C1103,'Anexo_GL '!$B$9:$O$1882,12,0)</f>
        <v>1614.501</v>
      </c>
      <c r="R1103" s="54">
        <f>+VLOOKUP(C1103,'Anexo_GL '!$B$9:$O$1882,13,0)</f>
        <v>32.427789999999568</v>
      </c>
      <c r="S1103" s="54" t="str">
        <f>+VLOOKUP(C1103,'Anexo_GL '!$B$9:$O$1882,14,0)</f>
        <v>Si Cumple</v>
      </c>
    </row>
    <row r="1104" spans="1:19" x14ac:dyDescent="0.25">
      <c r="A1104" s="54" t="s">
        <v>5206</v>
      </c>
      <c r="B1104" s="54">
        <v>1077</v>
      </c>
      <c r="C1104" s="55" t="s">
        <v>2540</v>
      </c>
      <c r="D1104" s="55" t="s">
        <v>2464</v>
      </c>
      <c r="E1104" s="55" t="s">
        <v>2541</v>
      </c>
      <c r="F1104" s="54">
        <f>+VLOOKUP(C1104,'Anexo_GL '!$B$9:$O$1882,4,0)</f>
        <v>231.78869999999998</v>
      </c>
      <c r="G1104" s="54"/>
      <c r="H1104" s="54">
        <f>+VLOOKUP(C1104,'Anexo_GL '!$B$9:$O$1882,5,0)</f>
        <v>2863.0379399999993</v>
      </c>
      <c r="I1104" s="54">
        <f>+VLOOKUP(C1104,'Anexo_GL '!$B$9:$O$1882,6,0)</f>
        <v>326.12117999999998</v>
      </c>
      <c r="J1104" s="54">
        <f>+VLOOKUP(C1104,'Anexo_GL '!$B$9:$O$1882,7,0)</f>
        <v>0</v>
      </c>
      <c r="K1104" s="54"/>
      <c r="L1104" s="56">
        <f>+VLOOKUP(C1104,'Anexo_GL '!$B$9:$O$1882,8,0)</f>
        <v>8.095900398721227</v>
      </c>
      <c r="M1104" s="54"/>
      <c r="N1104" s="56" t="str">
        <f>+VLOOKUP(C1104,'Anexo_GL '!$B$9:$O$1882,9,0)</f>
        <v>Si Cumple</v>
      </c>
      <c r="O1104" s="54"/>
      <c r="P1104" s="54">
        <f>+VLOOKUP(C1104,'Anexo_GL '!$B$9:$O$1882,11,0)</f>
        <v>1560.26145</v>
      </c>
      <c r="Q1104" s="54">
        <f>+VLOOKUP(C1104,'Anexo_GL '!$B$9:$O$1882,12,0)</f>
        <v>1155.5924</v>
      </c>
      <c r="R1104" s="54">
        <f>+VLOOKUP(C1104,'Anexo_GL '!$B$9:$O$1882,13,0)</f>
        <v>404.66905000000003</v>
      </c>
      <c r="S1104" s="54" t="str">
        <f>+VLOOKUP(C1104,'Anexo_GL '!$B$9:$O$1882,14,0)</f>
        <v>Si Cumple</v>
      </c>
    </row>
    <row r="1105" spans="1:19" x14ac:dyDescent="0.25">
      <c r="A1105" s="54" t="s">
        <v>5207</v>
      </c>
      <c r="B1105" s="54">
        <v>1078</v>
      </c>
      <c r="C1105" s="55" t="s">
        <v>2542</v>
      </c>
      <c r="D1105" s="55" t="s">
        <v>2464</v>
      </c>
      <c r="E1105" s="55" t="s">
        <v>2543</v>
      </c>
      <c r="F1105" s="54">
        <f>+VLOOKUP(C1105,'Anexo_GL '!$B$9:$O$1882,4,0)</f>
        <v>62.424119999999995</v>
      </c>
      <c r="G1105" s="54"/>
      <c r="H1105" s="54">
        <f>+VLOOKUP(C1105,'Anexo_GL '!$B$9:$O$1882,5,0)</f>
        <v>1486.4949924999999</v>
      </c>
      <c r="I1105" s="54">
        <f>+VLOOKUP(C1105,'Anexo_GL '!$B$9:$O$1882,6,0)</f>
        <v>138.57617999999999</v>
      </c>
      <c r="J1105" s="54">
        <f>+VLOOKUP(C1105,'Anexo_GL '!$B$9:$O$1882,7,0)</f>
        <v>0</v>
      </c>
      <c r="K1105" s="54"/>
      <c r="L1105" s="56">
        <f>+VLOOKUP(C1105,'Anexo_GL '!$B$9:$O$1882,8,0)</f>
        <v>4.1994167699828289</v>
      </c>
      <c r="M1105" s="54"/>
      <c r="N1105" s="56" t="str">
        <f>+VLOOKUP(C1105,'Anexo_GL '!$B$9:$O$1882,9,0)</f>
        <v>Si Cumple</v>
      </c>
      <c r="O1105" s="54"/>
      <c r="P1105" s="54">
        <f>+VLOOKUP(C1105,'Anexo_GL '!$B$9:$O$1882,11,0)</f>
        <v>599.12558999999999</v>
      </c>
      <c r="Q1105" s="54">
        <f>+VLOOKUP(C1105,'Anexo_GL '!$B$9:$O$1882,12,0)</f>
        <v>578.45656000000008</v>
      </c>
      <c r="R1105" s="54">
        <f>+VLOOKUP(C1105,'Anexo_GL '!$B$9:$O$1882,13,0)</f>
        <v>20.669029999999911</v>
      </c>
      <c r="S1105" s="54" t="str">
        <f>+VLOOKUP(C1105,'Anexo_GL '!$B$9:$O$1882,14,0)</f>
        <v>Si Cumple</v>
      </c>
    </row>
    <row r="1106" spans="1:19" x14ac:dyDescent="0.25">
      <c r="A1106" s="54" t="s">
        <v>5208</v>
      </c>
      <c r="B1106" s="54">
        <v>1079</v>
      </c>
      <c r="C1106" s="55" t="s">
        <v>2544</v>
      </c>
      <c r="D1106" s="55" t="s">
        <v>2464</v>
      </c>
      <c r="E1106" s="55" t="s">
        <v>2545</v>
      </c>
      <c r="F1106" s="54">
        <f>+VLOOKUP(C1106,'Anexo_GL '!$B$9:$O$1882,4,0)</f>
        <v>3063.49496</v>
      </c>
      <c r="G1106" s="54"/>
      <c r="H1106" s="54">
        <f>+VLOOKUP(C1106,'Anexo_GL '!$B$9:$O$1882,5,0)</f>
        <v>43188.827872500005</v>
      </c>
      <c r="I1106" s="54">
        <f>+VLOOKUP(C1106,'Anexo_GL '!$B$9:$O$1882,6,0)</f>
        <v>4310.4313499999998</v>
      </c>
      <c r="J1106" s="54">
        <f>+VLOOKUP(C1106,'Anexo_GL '!$B$9:$O$1882,7,0)</f>
        <v>0</v>
      </c>
      <c r="K1106" s="54"/>
      <c r="L1106" s="56">
        <f>+VLOOKUP(C1106,'Anexo_GL '!$B$9:$O$1882,8,0)</f>
        <v>7.0932579347693894</v>
      </c>
      <c r="M1106" s="54"/>
      <c r="N1106" s="56" t="str">
        <f>+VLOOKUP(C1106,'Anexo_GL '!$B$9:$O$1882,9,0)</f>
        <v>Si Cumple</v>
      </c>
      <c r="O1106" s="54"/>
      <c r="P1106" s="54">
        <f>+VLOOKUP(C1106,'Anexo_GL '!$B$9:$O$1882,11,0)</f>
        <v>27395.838560000004</v>
      </c>
      <c r="Q1106" s="54">
        <f>+VLOOKUP(C1106,'Anexo_GL '!$B$9:$O$1882,12,0)</f>
        <v>23133.374700000004</v>
      </c>
      <c r="R1106" s="54">
        <f>+VLOOKUP(C1106,'Anexo_GL '!$B$9:$O$1882,13,0)</f>
        <v>4262.4638599999998</v>
      </c>
      <c r="S1106" s="54" t="str">
        <f>+VLOOKUP(C1106,'Anexo_GL '!$B$9:$O$1882,14,0)</f>
        <v>Si Cumple</v>
      </c>
    </row>
    <row r="1107" spans="1:19" x14ac:dyDescent="0.25">
      <c r="A1107" s="54" t="s">
        <v>5209</v>
      </c>
      <c r="B1107" s="54">
        <v>1080</v>
      </c>
      <c r="C1107" s="55" t="s">
        <v>2546</v>
      </c>
      <c r="D1107" s="55" t="s">
        <v>2464</v>
      </c>
      <c r="E1107" s="55" t="s">
        <v>2547</v>
      </c>
      <c r="F1107" s="54">
        <f>+VLOOKUP(C1107,'Anexo_GL '!$B$9:$O$1882,4,0)</f>
        <v>2357.3992399999997</v>
      </c>
      <c r="G1107" s="54"/>
      <c r="H1107" s="54">
        <f>+VLOOKUP(C1107,'Anexo_GL '!$B$9:$O$1882,5,0)</f>
        <v>32104.335224999999</v>
      </c>
      <c r="I1107" s="54">
        <f>+VLOOKUP(C1107,'Anexo_GL '!$B$9:$O$1882,6,0)</f>
        <v>13324.613300000001</v>
      </c>
      <c r="J1107" s="54">
        <f>+VLOOKUP(C1107,'Anexo_GL '!$B$9:$O$1882,7,0)</f>
        <v>0</v>
      </c>
      <c r="K1107" s="54"/>
      <c r="L1107" s="56">
        <f>+VLOOKUP(C1107,'Anexo_GL '!$B$9:$O$1882,8,0)</f>
        <v>7.3429311757381193</v>
      </c>
      <c r="M1107" s="54"/>
      <c r="N1107" s="56" t="str">
        <f>+VLOOKUP(C1107,'Anexo_GL '!$B$9:$O$1882,9,0)</f>
        <v>Si Cumple</v>
      </c>
      <c r="O1107" s="54"/>
      <c r="P1107" s="54">
        <f>+VLOOKUP(C1107,'Anexo_GL '!$B$9:$O$1882,11,0)</f>
        <v>23929.549729999995</v>
      </c>
      <c r="Q1107" s="54">
        <f>+VLOOKUP(C1107,'Anexo_GL '!$B$9:$O$1882,12,0)</f>
        <v>16789.518039999999</v>
      </c>
      <c r="R1107" s="54">
        <f>+VLOOKUP(C1107,'Anexo_GL '!$B$9:$O$1882,13,0)</f>
        <v>7140.031689999998</v>
      </c>
      <c r="S1107" s="54" t="str">
        <f>+VLOOKUP(C1107,'Anexo_GL '!$B$9:$O$1882,14,0)</f>
        <v>Si Cumple</v>
      </c>
    </row>
    <row r="1108" spans="1:19" x14ac:dyDescent="0.25">
      <c r="A1108" s="54" t="s">
        <v>5210</v>
      </c>
      <c r="B1108" s="54">
        <v>1081</v>
      </c>
      <c r="C1108" s="55" t="s">
        <v>2548</v>
      </c>
      <c r="D1108" s="55" t="s">
        <v>2464</v>
      </c>
      <c r="E1108" s="55" t="s">
        <v>2549</v>
      </c>
      <c r="F1108" s="54">
        <f>+VLOOKUP(C1108,'Anexo_GL '!$B$9:$O$1882,4,0)</f>
        <v>6935.0165299999999</v>
      </c>
      <c r="G1108" s="54"/>
      <c r="H1108" s="54">
        <f>+VLOOKUP(C1108,'Anexo_GL '!$B$9:$O$1882,5,0)</f>
        <v>32224.824820000002</v>
      </c>
      <c r="I1108" s="54">
        <f>+VLOOKUP(C1108,'Anexo_GL '!$B$9:$O$1882,6,0)</f>
        <v>10377.952509999999</v>
      </c>
      <c r="J1108" s="54">
        <f>+VLOOKUP(C1108,'Anexo_GL '!$B$9:$O$1882,7,0)</f>
        <v>0</v>
      </c>
      <c r="K1108" s="54"/>
      <c r="L1108" s="56">
        <f>+VLOOKUP(C1108,'Anexo_GL '!$B$9:$O$1882,8,0)</f>
        <v>21.520726858058371</v>
      </c>
      <c r="M1108" s="54"/>
      <c r="N1108" s="56" t="str">
        <f>+VLOOKUP(C1108,'Anexo_GL '!$B$9:$O$1882,9,0)</f>
        <v>Si Cumple</v>
      </c>
      <c r="O1108" s="54"/>
      <c r="P1108" s="54">
        <f>+VLOOKUP(C1108,'Anexo_GL '!$B$9:$O$1882,11,0)</f>
        <v>21113.792610000004</v>
      </c>
      <c r="Q1108" s="54">
        <f>+VLOOKUP(C1108,'Anexo_GL '!$B$9:$O$1882,12,0)</f>
        <v>23226.356319999999</v>
      </c>
      <c r="R1108" s="54">
        <f>+VLOOKUP(C1108,'Anexo_GL '!$B$9:$O$1882,13,0)</f>
        <v>-2112.5637099999972</v>
      </c>
      <c r="S1108" s="54" t="str">
        <f>+VLOOKUP(C1108,'Anexo_GL '!$B$9:$O$1882,14,0)</f>
        <v>No Cumple</v>
      </c>
    </row>
    <row r="1109" spans="1:19" x14ac:dyDescent="0.25">
      <c r="A1109" s="54" t="s">
        <v>5211</v>
      </c>
      <c r="B1109" s="54">
        <v>1082</v>
      </c>
      <c r="C1109" s="55" t="s">
        <v>2550</v>
      </c>
      <c r="D1109" s="55" t="s">
        <v>2464</v>
      </c>
      <c r="E1109" s="55" t="s">
        <v>2551</v>
      </c>
      <c r="F1109" s="54">
        <f>+VLOOKUP(C1109,'Anexo_GL '!$B$9:$O$1882,4,0)</f>
        <v>739.9700600000001</v>
      </c>
      <c r="G1109" s="54"/>
      <c r="H1109" s="54">
        <f>+VLOOKUP(C1109,'Anexo_GL '!$B$9:$O$1882,5,0)</f>
        <v>4566.864885</v>
      </c>
      <c r="I1109" s="54">
        <f>+VLOOKUP(C1109,'Anexo_GL '!$B$9:$O$1882,6,0)</f>
        <v>936.95042000000001</v>
      </c>
      <c r="J1109" s="54">
        <f>+VLOOKUP(C1109,'Anexo_GL '!$B$9:$O$1882,7,0)</f>
        <v>0</v>
      </c>
      <c r="K1109" s="54"/>
      <c r="L1109" s="56">
        <f>+VLOOKUP(C1109,'Anexo_GL '!$B$9:$O$1882,8,0)</f>
        <v>16.203020641807321</v>
      </c>
      <c r="M1109" s="54"/>
      <c r="N1109" s="56" t="str">
        <f>+VLOOKUP(C1109,'Anexo_GL '!$B$9:$O$1882,9,0)</f>
        <v>Si Cumple</v>
      </c>
      <c r="O1109" s="54"/>
      <c r="P1109" s="54">
        <f>+VLOOKUP(C1109,'Anexo_GL '!$B$9:$O$1882,11,0)</f>
        <v>2816.0842399999997</v>
      </c>
      <c r="Q1109" s="54">
        <f>+VLOOKUP(C1109,'Anexo_GL '!$B$9:$O$1882,12,0)</f>
        <v>2790.5864799999995</v>
      </c>
      <c r="R1109" s="54">
        <f>+VLOOKUP(C1109,'Anexo_GL '!$B$9:$O$1882,13,0)</f>
        <v>25.497760000000241</v>
      </c>
      <c r="S1109" s="54" t="str">
        <f>+VLOOKUP(C1109,'Anexo_GL '!$B$9:$O$1882,14,0)</f>
        <v>Si Cumple</v>
      </c>
    </row>
    <row r="1110" spans="1:19" x14ac:dyDescent="0.25">
      <c r="A1110" s="54" t="s">
        <v>5212</v>
      </c>
      <c r="B1110" s="54">
        <v>1083</v>
      </c>
      <c r="C1110" s="55" t="s">
        <v>2552</v>
      </c>
      <c r="D1110" s="55" t="s">
        <v>2464</v>
      </c>
      <c r="E1110" s="55" t="s">
        <v>2553</v>
      </c>
      <c r="F1110" s="54">
        <f>+VLOOKUP(C1110,'Anexo_GL '!$B$9:$O$1882,4,0)</f>
        <v>2211.0944599999998</v>
      </c>
      <c r="G1110" s="54"/>
      <c r="H1110" s="54">
        <f>+VLOOKUP(C1110,'Anexo_GL '!$B$9:$O$1882,5,0)</f>
        <v>16067.077085000001</v>
      </c>
      <c r="I1110" s="54">
        <f>+VLOOKUP(C1110,'Anexo_GL '!$B$9:$O$1882,6,0)</f>
        <v>5292.9075800000001</v>
      </c>
      <c r="J1110" s="54">
        <f>+VLOOKUP(C1110,'Anexo_GL '!$B$9:$O$1882,7,0)</f>
        <v>0</v>
      </c>
      <c r="K1110" s="54"/>
      <c r="L1110" s="56">
        <f>+VLOOKUP(C1110,'Anexo_GL '!$B$9:$O$1882,8,0)</f>
        <v>13.761647176412984</v>
      </c>
      <c r="M1110" s="54"/>
      <c r="N1110" s="56" t="str">
        <f>+VLOOKUP(C1110,'Anexo_GL '!$B$9:$O$1882,9,0)</f>
        <v>Si Cumple</v>
      </c>
      <c r="O1110" s="54"/>
      <c r="P1110" s="54">
        <f>+VLOOKUP(C1110,'Anexo_GL '!$B$9:$O$1882,11,0)</f>
        <v>12526.929540000001</v>
      </c>
      <c r="Q1110" s="54">
        <f>+VLOOKUP(C1110,'Anexo_GL '!$B$9:$O$1882,12,0)</f>
        <v>8718.7932699999983</v>
      </c>
      <c r="R1110" s="54">
        <f>+VLOOKUP(C1110,'Anexo_GL '!$B$9:$O$1882,13,0)</f>
        <v>3808.1362700000032</v>
      </c>
      <c r="S1110" s="54" t="str">
        <f>+VLOOKUP(C1110,'Anexo_GL '!$B$9:$O$1882,14,0)</f>
        <v>Si Cumple</v>
      </c>
    </row>
    <row r="1111" spans="1:19" x14ac:dyDescent="0.25">
      <c r="A1111" s="54" t="s">
        <v>5213</v>
      </c>
      <c r="B1111" s="54">
        <v>1084</v>
      </c>
      <c r="C1111" s="55" t="s">
        <v>2554</v>
      </c>
      <c r="D1111" s="55" t="s">
        <v>2464</v>
      </c>
      <c r="E1111" s="55" t="s">
        <v>2555</v>
      </c>
      <c r="F1111" s="54">
        <f>+VLOOKUP(C1111,'Anexo_GL '!$B$9:$O$1882,4,0)</f>
        <v>352.85417000000001</v>
      </c>
      <c r="G1111" s="54"/>
      <c r="H1111" s="54">
        <f>+VLOOKUP(C1111,'Anexo_GL '!$B$9:$O$1882,5,0)</f>
        <v>2988.3782700000002</v>
      </c>
      <c r="I1111" s="54">
        <f>+VLOOKUP(C1111,'Anexo_GL '!$B$9:$O$1882,6,0)</f>
        <v>1332.1311499999999</v>
      </c>
      <c r="J1111" s="54">
        <f>+VLOOKUP(C1111,'Anexo_GL '!$B$9:$O$1882,7,0)</f>
        <v>0</v>
      </c>
      <c r="K1111" s="54"/>
      <c r="L1111" s="56">
        <f>+VLOOKUP(C1111,'Anexo_GL '!$B$9:$O$1882,8,0)</f>
        <v>11.807547041225138</v>
      </c>
      <c r="M1111" s="54"/>
      <c r="N1111" s="56" t="str">
        <f>+VLOOKUP(C1111,'Anexo_GL '!$B$9:$O$1882,9,0)</f>
        <v>Si Cumple</v>
      </c>
      <c r="O1111" s="54"/>
      <c r="P1111" s="54">
        <f>+VLOOKUP(C1111,'Anexo_GL '!$B$9:$O$1882,11,0)</f>
        <v>1717.1792599999999</v>
      </c>
      <c r="Q1111" s="54">
        <f>+VLOOKUP(C1111,'Anexo_GL '!$B$9:$O$1882,12,0)</f>
        <v>1293.3049699999999</v>
      </c>
      <c r="R1111" s="54">
        <f>+VLOOKUP(C1111,'Anexo_GL '!$B$9:$O$1882,13,0)</f>
        <v>423.8742899999998</v>
      </c>
      <c r="S1111" s="54" t="str">
        <f>+VLOOKUP(C1111,'Anexo_GL '!$B$9:$O$1882,14,0)</f>
        <v>Si Cumple</v>
      </c>
    </row>
    <row r="1112" spans="1:19" x14ac:dyDescent="0.25">
      <c r="A1112" s="54" t="s">
        <v>5214</v>
      </c>
      <c r="B1112" s="54">
        <v>1085</v>
      </c>
      <c r="C1112" s="55" t="s">
        <v>2556</v>
      </c>
      <c r="D1112" s="55" t="s">
        <v>2464</v>
      </c>
      <c r="E1112" s="55" t="s">
        <v>2557</v>
      </c>
      <c r="F1112" s="54">
        <f>+VLOOKUP(C1112,'Anexo_GL '!$B$9:$O$1882,4,0)</f>
        <v>792.7913299999999</v>
      </c>
      <c r="G1112" s="54"/>
      <c r="H1112" s="54">
        <f>+VLOOKUP(C1112,'Anexo_GL '!$B$9:$O$1882,5,0)</f>
        <v>42249.884135</v>
      </c>
      <c r="I1112" s="54">
        <f>+VLOOKUP(C1112,'Anexo_GL '!$B$9:$O$1882,6,0)</f>
        <v>2133.8310899999997</v>
      </c>
      <c r="J1112" s="54">
        <f>+VLOOKUP(C1112,'Anexo_GL '!$B$9:$O$1882,7,0)</f>
        <v>0</v>
      </c>
      <c r="K1112" s="54"/>
      <c r="L1112" s="56">
        <f>+VLOOKUP(C1112,'Anexo_GL '!$B$9:$O$1882,8,0)</f>
        <v>1.8764343293032795</v>
      </c>
      <c r="M1112" s="54"/>
      <c r="N1112" s="56" t="str">
        <f>+VLOOKUP(C1112,'Anexo_GL '!$B$9:$O$1882,9,0)</f>
        <v>Si Cumple</v>
      </c>
      <c r="O1112" s="54"/>
      <c r="P1112" s="54">
        <f>+VLOOKUP(C1112,'Anexo_GL '!$B$9:$O$1882,11,0)</f>
        <v>13052.430649999998</v>
      </c>
      <c r="Q1112" s="54">
        <f>+VLOOKUP(C1112,'Anexo_GL '!$B$9:$O$1882,12,0)</f>
        <v>9746.745799999997</v>
      </c>
      <c r="R1112" s="54">
        <f>+VLOOKUP(C1112,'Anexo_GL '!$B$9:$O$1882,13,0)</f>
        <v>3305.6848500000015</v>
      </c>
      <c r="S1112" s="54" t="str">
        <f>+VLOOKUP(C1112,'Anexo_GL '!$B$9:$O$1882,14,0)</f>
        <v>Si Cumple</v>
      </c>
    </row>
    <row r="1113" spans="1:19" x14ac:dyDescent="0.25">
      <c r="A1113" s="54" t="s">
        <v>5215</v>
      </c>
      <c r="B1113" s="54">
        <v>1086</v>
      </c>
      <c r="C1113" s="55" t="s">
        <v>2558</v>
      </c>
      <c r="D1113" s="55" t="s">
        <v>2464</v>
      </c>
      <c r="E1113" s="55" t="s">
        <v>2559</v>
      </c>
      <c r="F1113" s="54">
        <f>+VLOOKUP(C1113,'Anexo_GL '!$B$9:$O$1882,4,0)</f>
        <v>1528.5808599999998</v>
      </c>
      <c r="G1113" s="54"/>
      <c r="H1113" s="54">
        <f>+VLOOKUP(C1113,'Anexo_GL '!$B$9:$O$1882,5,0)</f>
        <v>3157.9008874999995</v>
      </c>
      <c r="I1113" s="54">
        <f>+VLOOKUP(C1113,'Anexo_GL '!$B$9:$O$1882,6,0)</f>
        <v>1066.0218500000001</v>
      </c>
      <c r="J1113" s="54">
        <f>+VLOOKUP(C1113,'Anexo_GL '!$B$9:$O$1882,7,0)</f>
        <v>0</v>
      </c>
      <c r="K1113" s="54"/>
      <c r="L1113" s="56">
        <f>+VLOOKUP(C1113,'Anexo_GL '!$B$9:$O$1882,8,0)</f>
        <v>48.404966287910455</v>
      </c>
      <c r="M1113" s="54"/>
      <c r="N1113" s="56" t="str">
        <f>+VLOOKUP(C1113,'Anexo_GL '!$B$9:$O$1882,9,0)</f>
        <v>Si Cumple</v>
      </c>
      <c r="O1113" s="54"/>
      <c r="P1113" s="54">
        <f>+VLOOKUP(C1113,'Anexo_GL '!$B$9:$O$1882,11,0)</f>
        <v>1996.7455199999999</v>
      </c>
      <c r="Q1113" s="54">
        <f>+VLOOKUP(C1113,'Anexo_GL '!$B$9:$O$1882,12,0)</f>
        <v>1443.7803700000002</v>
      </c>
      <c r="R1113" s="54">
        <f>+VLOOKUP(C1113,'Anexo_GL '!$B$9:$O$1882,13,0)</f>
        <v>552.96514999999988</v>
      </c>
      <c r="S1113" s="54" t="str">
        <f>+VLOOKUP(C1113,'Anexo_GL '!$B$9:$O$1882,14,0)</f>
        <v>Si Cumple</v>
      </c>
    </row>
    <row r="1114" spans="1:19" x14ac:dyDescent="0.25">
      <c r="A1114" s="54" t="s">
        <v>5216</v>
      </c>
      <c r="B1114" s="54">
        <v>1087</v>
      </c>
      <c r="C1114" s="55" t="s">
        <v>2560</v>
      </c>
      <c r="D1114" s="55" t="s">
        <v>2464</v>
      </c>
      <c r="E1114" s="55" t="s">
        <v>2561</v>
      </c>
      <c r="F1114" s="54">
        <f>+VLOOKUP(C1114,'Anexo_GL '!$B$9:$O$1882,4,0)</f>
        <v>51.419330000000002</v>
      </c>
      <c r="G1114" s="54"/>
      <c r="H1114" s="54">
        <f>+VLOOKUP(C1114,'Anexo_GL '!$B$9:$O$1882,5,0)</f>
        <v>2901.9687400000003</v>
      </c>
      <c r="I1114" s="54">
        <f>+VLOOKUP(C1114,'Anexo_GL '!$B$9:$O$1882,6,0)</f>
        <v>879.5457100000001</v>
      </c>
      <c r="J1114" s="54">
        <f>+VLOOKUP(C1114,'Anexo_GL '!$B$9:$O$1882,7,0)</f>
        <v>0</v>
      </c>
      <c r="K1114" s="54"/>
      <c r="L1114" s="56">
        <f>+VLOOKUP(C1114,'Anexo_GL '!$B$9:$O$1882,8,0)</f>
        <v>1.7718774599894553</v>
      </c>
      <c r="M1114" s="54"/>
      <c r="N1114" s="56" t="str">
        <f>+VLOOKUP(C1114,'Anexo_GL '!$B$9:$O$1882,9,0)</f>
        <v>Si Cumple</v>
      </c>
      <c r="O1114" s="54"/>
      <c r="P1114" s="54">
        <f>+VLOOKUP(C1114,'Anexo_GL '!$B$9:$O$1882,11,0)</f>
        <v>1499.8365200000001</v>
      </c>
      <c r="Q1114" s="54">
        <f>+VLOOKUP(C1114,'Anexo_GL '!$B$9:$O$1882,12,0)</f>
        <v>1361.8790800000002</v>
      </c>
      <c r="R1114" s="54">
        <f>+VLOOKUP(C1114,'Anexo_GL '!$B$9:$O$1882,13,0)</f>
        <v>137.95743999999993</v>
      </c>
      <c r="S1114" s="54" t="str">
        <f>+VLOOKUP(C1114,'Anexo_GL '!$B$9:$O$1882,14,0)</f>
        <v>Si Cumple</v>
      </c>
    </row>
    <row r="1115" spans="1:19" x14ac:dyDescent="0.25">
      <c r="A1115" s="54" t="s">
        <v>5217</v>
      </c>
      <c r="B1115" s="54">
        <v>1088</v>
      </c>
      <c r="C1115" s="55" t="s">
        <v>2562</v>
      </c>
      <c r="D1115" s="55" t="s">
        <v>2464</v>
      </c>
      <c r="E1115" s="55" t="s">
        <v>2563</v>
      </c>
      <c r="F1115" s="54">
        <f>+VLOOKUP(C1115,'Anexo_GL '!$B$9:$O$1882,4,0)</f>
        <v>220.64973000000001</v>
      </c>
      <c r="G1115" s="54"/>
      <c r="H1115" s="54">
        <f>+VLOOKUP(C1115,'Anexo_GL '!$B$9:$O$1882,5,0)</f>
        <v>1145.6406300000001</v>
      </c>
      <c r="I1115" s="54">
        <f>+VLOOKUP(C1115,'Anexo_GL '!$B$9:$O$1882,6,0)</f>
        <v>286.56979000000001</v>
      </c>
      <c r="J1115" s="54">
        <f>+VLOOKUP(C1115,'Anexo_GL '!$B$9:$O$1882,7,0)</f>
        <v>0</v>
      </c>
      <c r="K1115" s="54"/>
      <c r="L1115" s="56">
        <f>+VLOOKUP(C1115,'Anexo_GL '!$B$9:$O$1882,8,0)</f>
        <v>19.259942797245238</v>
      </c>
      <c r="M1115" s="54"/>
      <c r="N1115" s="56" t="str">
        <f>+VLOOKUP(C1115,'Anexo_GL '!$B$9:$O$1882,9,0)</f>
        <v>Si Cumple</v>
      </c>
      <c r="O1115" s="54"/>
      <c r="P1115" s="54">
        <f>+VLOOKUP(C1115,'Anexo_GL '!$B$9:$O$1882,11,0)</f>
        <v>855.54556000000002</v>
      </c>
      <c r="Q1115" s="54">
        <f>+VLOOKUP(C1115,'Anexo_GL '!$B$9:$O$1882,12,0)</f>
        <v>525.12192000000005</v>
      </c>
      <c r="R1115" s="54">
        <f>+VLOOKUP(C1115,'Anexo_GL '!$B$9:$O$1882,13,0)</f>
        <v>330.42364000000003</v>
      </c>
      <c r="S1115" s="54" t="str">
        <f>+VLOOKUP(C1115,'Anexo_GL '!$B$9:$O$1882,14,0)</f>
        <v>Si Cumple</v>
      </c>
    </row>
    <row r="1116" spans="1:19" x14ac:dyDescent="0.25">
      <c r="A1116" s="54" t="s">
        <v>5218</v>
      </c>
      <c r="B1116" s="54">
        <v>1089</v>
      </c>
      <c r="C1116" s="55" t="s">
        <v>2564</v>
      </c>
      <c r="D1116" s="55" t="s">
        <v>2464</v>
      </c>
      <c r="E1116" s="55" t="s">
        <v>2565</v>
      </c>
      <c r="F1116" s="54">
        <f>+VLOOKUP(C1116,'Anexo_GL '!$B$9:$O$1882,4,0)</f>
        <v>44.7727</v>
      </c>
      <c r="G1116" s="54"/>
      <c r="H1116" s="54">
        <f>+VLOOKUP(C1116,'Anexo_GL '!$B$9:$O$1882,5,0)</f>
        <v>1741.3246100000001</v>
      </c>
      <c r="I1116" s="54">
        <f>+VLOOKUP(C1116,'Anexo_GL '!$B$9:$O$1882,6,0)</f>
        <v>587.07871000000011</v>
      </c>
      <c r="J1116" s="54">
        <f>+VLOOKUP(C1116,'Anexo_GL '!$B$9:$O$1882,7,0)</f>
        <v>0</v>
      </c>
      <c r="K1116" s="54"/>
      <c r="L1116" s="56">
        <f>+VLOOKUP(C1116,'Anexo_GL '!$B$9:$O$1882,8,0)</f>
        <v>2.5711863108625104</v>
      </c>
      <c r="M1116" s="54"/>
      <c r="N1116" s="56" t="str">
        <f>+VLOOKUP(C1116,'Anexo_GL '!$B$9:$O$1882,9,0)</f>
        <v>Si Cumple</v>
      </c>
      <c r="O1116" s="54"/>
      <c r="P1116" s="54">
        <f>+VLOOKUP(C1116,'Anexo_GL '!$B$9:$O$1882,11,0)</f>
        <v>1400.3765499999997</v>
      </c>
      <c r="Q1116" s="54">
        <f>+VLOOKUP(C1116,'Anexo_GL '!$B$9:$O$1882,12,0)</f>
        <v>530.69574</v>
      </c>
      <c r="R1116" s="54">
        <f>+VLOOKUP(C1116,'Anexo_GL '!$B$9:$O$1882,13,0)</f>
        <v>869.68080999999984</v>
      </c>
      <c r="S1116" s="54" t="str">
        <f>+VLOOKUP(C1116,'Anexo_GL '!$B$9:$O$1882,14,0)</f>
        <v>Si Cumple</v>
      </c>
    </row>
    <row r="1117" spans="1:19" x14ac:dyDescent="0.25">
      <c r="A1117" s="54" t="s">
        <v>5219</v>
      </c>
      <c r="B1117" s="54">
        <v>1090</v>
      </c>
      <c r="C1117" s="55" t="s">
        <v>2566</v>
      </c>
      <c r="D1117" s="55" t="s">
        <v>2464</v>
      </c>
      <c r="E1117" s="55" t="s">
        <v>2567</v>
      </c>
      <c r="F1117" s="54">
        <f>+VLOOKUP(C1117,'Anexo_GL '!$B$9:$O$1882,4,0)</f>
        <v>153.64848000000001</v>
      </c>
      <c r="G1117" s="54"/>
      <c r="H1117" s="54">
        <f>+VLOOKUP(C1117,'Anexo_GL '!$B$9:$O$1882,5,0)</f>
        <v>1338.8154574999999</v>
      </c>
      <c r="I1117" s="54">
        <f>+VLOOKUP(C1117,'Anexo_GL '!$B$9:$O$1882,6,0)</f>
        <v>450.18152000000003</v>
      </c>
      <c r="J1117" s="54">
        <f>+VLOOKUP(C1117,'Anexo_GL '!$B$9:$O$1882,7,0)</f>
        <v>0</v>
      </c>
      <c r="K1117" s="54"/>
      <c r="L1117" s="56">
        <f>+VLOOKUP(C1117,'Anexo_GL '!$B$9:$O$1882,8,0)</f>
        <v>11.476449509098982</v>
      </c>
      <c r="M1117" s="54"/>
      <c r="N1117" s="56" t="str">
        <f>+VLOOKUP(C1117,'Anexo_GL '!$B$9:$O$1882,9,0)</f>
        <v>Si Cumple</v>
      </c>
      <c r="O1117" s="54"/>
      <c r="P1117" s="54">
        <f>+VLOOKUP(C1117,'Anexo_GL '!$B$9:$O$1882,11,0)</f>
        <v>463.72344999999996</v>
      </c>
      <c r="Q1117" s="54">
        <f>+VLOOKUP(C1117,'Anexo_GL '!$B$9:$O$1882,12,0)</f>
        <v>489.24407999999994</v>
      </c>
      <c r="R1117" s="54">
        <f>+VLOOKUP(C1117,'Anexo_GL '!$B$9:$O$1882,13,0)</f>
        <v>-25.520630000000004</v>
      </c>
      <c r="S1117" s="54" t="str">
        <f>+VLOOKUP(C1117,'Anexo_GL '!$B$9:$O$1882,14,0)</f>
        <v>No Cumple</v>
      </c>
    </row>
    <row r="1118" spans="1:19" x14ac:dyDescent="0.25">
      <c r="A1118" s="54" t="s">
        <v>5220</v>
      </c>
      <c r="B1118" s="54">
        <v>1091</v>
      </c>
      <c r="C1118" s="55" t="s">
        <v>2568</v>
      </c>
      <c r="D1118" s="55" t="s">
        <v>2464</v>
      </c>
      <c r="E1118" s="55" t="s">
        <v>2569</v>
      </c>
      <c r="F1118" s="54">
        <f>+VLOOKUP(C1118,'Anexo_GL '!$B$9:$O$1882,4,0)</f>
        <v>823.36446000000001</v>
      </c>
      <c r="G1118" s="54"/>
      <c r="H1118" s="54">
        <f>+VLOOKUP(C1118,'Anexo_GL '!$B$9:$O$1882,5,0)</f>
        <v>1191.6448375</v>
      </c>
      <c r="I1118" s="54">
        <f>+VLOOKUP(C1118,'Anexo_GL '!$B$9:$O$1882,6,0)</f>
        <v>345.31652999999994</v>
      </c>
      <c r="J1118" s="54">
        <f>+VLOOKUP(C1118,'Anexo_GL '!$B$9:$O$1882,7,0)</f>
        <v>0</v>
      </c>
      <c r="K1118" s="54"/>
      <c r="L1118" s="56">
        <f>+VLOOKUP(C1118,'Anexo_GL '!$B$9:$O$1882,8,0)</f>
        <v>69.094786809748584</v>
      </c>
      <c r="M1118" s="54"/>
      <c r="N1118" s="56" t="str">
        <f>+VLOOKUP(C1118,'Anexo_GL '!$B$9:$O$1882,9,0)</f>
        <v>Si Cumple</v>
      </c>
      <c r="O1118" s="54"/>
      <c r="P1118" s="54">
        <f>+VLOOKUP(C1118,'Anexo_GL '!$B$9:$O$1882,11,0)</f>
        <v>804.90021000000013</v>
      </c>
      <c r="Q1118" s="54">
        <f>+VLOOKUP(C1118,'Anexo_GL '!$B$9:$O$1882,12,0)</f>
        <v>685.38811999999996</v>
      </c>
      <c r="R1118" s="54">
        <f>+VLOOKUP(C1118,'Anexo_GL '!$B$9:$O$1882,13,0)</f>
        <v>119.51209000000009</v>
      </c>
      <c r="S1118" s="54" t="str">
        <f>+VLOOKUP(C1118,'Anexo_GL '!$B$9:$O$1882,14,0)</f>
        <v>Si Cumple</v>
      </c>
    </row>
    <row r="1119" spans="1:19" x14ac:dyDescent="0.25">
      <c r="A1119" s="54" t="s">
        <v>5221</v>
      </c>
      <c r="B1119" s="54">
        <v>1092</v>
      </c>
      <c r="C1119" s="55" t="s">
        <v>2570</v>
      </c>
      <c r="D1119" s="55" t="s">
        <v>2464</v>
      </c>
      <c r="E1119" s="55" t="s">
        <v>2571</v>
      </c>
      <c r="F1119" s="54">
        <f>+VLOOKUP(C1119,'Anexo_GL '!$B$9:$O$1882,4,0)</f>
        <v>639.65200000000004</v>
      </c>
      <c r="G1119" s="54"/>
      <c r="H1119" s="54">
        <f>+VLOOKUP(C1119,'Anexo_GL '!$B$9:$O$1882,5,0)</f>
        <v>1151.527525</v>
      </c>
      <c r="I1119" s="54">
        <f>+VLOOKUP(C1119,'Anexo_GL '!$B$9:$O$1882,6,0)</f>
        <v>296.74038999999999</v>
      </c>
      <c r="J1119" s="54">
        <f>+VLOOKUP(C1119,'Anexo_GL '!$B$9:$O$1882,7,0)</f>
        <v>0</v>
      </c>
      <c r="K1119" s="54"/>
      <c r="L1119" s="56">
        <f>+VLOOKUP(C1119,'Anexo_GL '!$B$9:$O$1882,8,0)</f>
        <v>55.548129429211869</v>
      </c>
      <c r="M1119" s="54"/>
      <c r="N1119" s="56" t="str">
        <f>+VLOOKUP(C1119,'Anexo_GL '!$B$9:$O$1882,9,0)</f>
        <v>Si Cumple</v>
      </c>
      <c r="O1119" s="54"/>
      <c r="P1119" s="54">
        <f>+VLOOKUP(C1119,'Anexo_GL '!$B$9:$O$1882,11,0)</f>
        <v>738.11367999999993</v>
      </c>
      <c r="Q1119" s="54">
        <f>+VLOOKUP(C1119,'Anexo_GL '!$B$9:$O$1882,12,0)</f>
        <v>376.08823999999998</v>
      </c>
      <c r="R1119" s="54">
        <f>+VLOOKUP(C1119,'Anexo_GL '!$B$9:$O$1882,13,0)</f>
        <v>362.02543999999995</v>
      </c>
      <c r="S1119" s="54" t="str">
        <f>+VLOOKUP(C1119,'Anexo_GL '!$B$9:$O$1882,14,0)</f>
        <v>Si Cumple</v>
      </c>
    </row>
    <row r="1120" spans="1:19" x14ac:dyDescent="0.25">
      <c r="A1120" s="54" t="s">
        <v>5222</v>
      </c>
      <c r="B1120" s="54">
        <v>1093</v>
      </c>
      <c r="C1120" s="55" t="s">
        <v>2572</v>
      </c>
      <c r="D1120" s="55" t="s">
        <v>2464</v>
      </c>
      <c r="E1120" s="55" t="s">
        <v>2573</v>
      </c>
      <c r="F1120" s="54">
        <f>+VLOOKUP(C1120,'Anexo_GL '!$B$9:$O$1882,4,0)</f>
        <v>188.74682999999999</v>
      </c>
      <c r="G1120" s="54"/>
      <c r="H1120" s="54">
        <f>+VLOOKUP(C1120,'Anexo_GL '!$B$9:$O$1882,5,0)</f>
        <v>1045.3749874999999</v>
      </c>
      <c r="I1120" s="54">
        <f>+VLOOKUP(C1120,'Anexo_GL '!$B$9:$O$1882,6,0)</f>
        <v>149.93540999999999</v>
      </c>
      <c r="J1120" s="54">
        <f>+VLOOKUP(C1120,'Anexo_GL '!$B$9:$O$1882,7,0)</f>
        <v>0</v>
      </c>
      <c r="K1120" s="54"/>
      <c r="L1120" s="56">
        <f>+VLOOKUP(C1120,'Anexo_GL '!$B$9:$O$1882,8,0)</f>
        <v>18.055418606426148</v>
      </c>
      <c r="M1120" s="54"/>
      <c r="N1120" s="56" t="str">
        <f>+VLOOKUP(C1120,'Anexo_GL '!$B$9:$O$1882,9,0)</f>
        <v>Si Cumple</v>
      </c>
      <c r="O1120" s="54"/>
      <c r="P1120" s="54">
        <f>+VLOOKUP(C1120,'Anexo_GL '!$B$9:$O$1882,11,0)</f>
        <v>530.05590999999993</v>
      </c>
      <c r="Q1120" s="54">
        <f>+VLOOKUP(C1120,'Anexo_GL '!$B$9:$O$1882,12,0)</f>
        <v>428.91409999999996</v>
      </c>
      <c r="R1120" s="54">
        <f>+VLOOKUP(C1120,'Anexo_GL '!$B$9:$O$1882,13,0)</f>
        <v>101.14180999999994</v>
      </c>
      <c r="S1120" s="54" t="str">
        <f>+VLOOKUP(C1120,'Anexo_GL '!$B$9:$O$1882,14,0)</f>
        <v>Si Cumple</v>
      </c>
    </row>
    <row r="1121" spans="1:19" x14ac:dyDescent="0.25">
      <c r="A1121" s="54" t="s">
        <v>5223</v>
      </c>
      <c r="B1121" s="54">
        <v>1094</v>
      </c>
      <c r="C1121" s="55" t="s">
        <v>2574</v>
      </c>
      <c r="D1121" s="55" t="s">
        <v>2464</v>
      </c>
      <c r="E1121" s="55" t="s">
        <v>2575</v>
      </c>
      <c r="F1121" s="54">
        <f>+VLOOKUP(C1121,'Anexo_GL '!$B$9:$O$1882,4,0)</f>
        <v>149.84895</v>
      </c>
      <c r="G1121" s="54"/>
      <c r="H1121" s="54">
        <f>+VLOOKUP(C1121,'Anexo_GL '!$B$9:$O$1882,5,0)</f>
        <v>1306.4796449999999</v>
      </c>
      <c r="I1121" s="54">
        <f>+VLOOKUP(C1121,'Anexo_GL '!$B$9:$O$1882,6,0)</f>
        <v>432.09168000000005</v>
      </c>
      <c r="J1121" s="54">
        <f>+VLOOKUP(C1121,'Anexo_GL '!$B$9:$O$1882,7,0)</f>
        <v>0</v>
      </c>
      <c r="K1121" s="54"/>
      <c r="L1121" s="56">
        <f>+VLOOKUP(C1121,'Anexo_GL '!$B$9:$O$1882,8,0)</f>
        <v>11.469673528667952</v>
      </c>
      <c r="M1121" s="54"/>
      <c r="N1121" s="56" t="str">
        <f>+VLOOKUP(C1121,'Anexo_GL '!$B$9:$O$1882,9,0)</f>
        <v>Si Cumple</v>
      </c>
      <c r="O1121" s="54"/>
      <c r="P1121" s="54">
        <f>+VLOOKUP(C1121,'Anexo_GL '!$B$9:$O$1882,11,0)</f>
        <v>636.62742999999989</v>
      </c>
      <c r="Q1121" s="54">
        <f>+VLOOKUP(C1121,'Anexo_GL '!$B$9:$O$1882,12,0)</f>
        <v>545.91188999999997</v>
      </c>
      <c r="R1121" s="54">
        <f>+VLOOKUP(C1121,'Anexo_GL '!$B$9:$O$1882,13,0)</f>
        <v>90.715539999999919</v>
      </c>
      <c r="S1121" s="54" t="str">
        <f>+VLOOKUP(C1121,'Anexo_GL '!$B$9:$O$1882,14,0)</f>
        <v>Si Cumple</v>
      </c>
    </row>
    <row r="1122" spans="1:19" x14ac:dyDescent="0.25">
      <c r="A1122" s="54" t="s">
        <v>5224</v>
      </c>
      <c r="B1122" s="54">
        <v>1095</v>
      </c>
      <c r="C1122" s="55" t="s">
        <v>2576</v>
      </c>
      <c r="D1122" s="55" t="s">
        <v>2464</v>
      </c>
      <c r="E1122" s="55" t="s">
        <v>2577</v>
      </c>
      <c r="F1122" s="54">
        <f>+VLOOKUP(C1122,'Anexo_GL '!$B$9:$O$1882,4,0)</f>
        <v>194.65076000000002</v>
      </c>
      <c r="G1122" s="54"/>
      <c r="H1122" s="54">
        <f>+VLOOKUP(C1122,'Anexo_GL '!$B$9:$O$1882,5,0)</f>
        <v>1272.1193849999997</v>
      </c>
      <c r="I1122" s="54">
        <f>+VLOOKUP(C1122,'Anexo_GL '!$B$9:$O$1882,6,0)</f>
        <v>216.35</v>
      </c>
      <c r="J1122" s="54">
        <f>+VLOOKUP(C1122,'Anexo_GL '!$B$9:$O$1882,7,0)</f>
        <v>0</v>
      </c>
      <c r="K1122" s="54"/>
      <c r="L1122" s="56">
        <f>+VLOOKUP(C1122,'Anexo_GL '!$B$9:$O$1882,8,0)</f>
        <v>15.301296583889416</v>
      </c>
      <c r="M1122" s="54"/>
      <c r="N1122" s="56" t="str">
        <f>+VLOOKUP(C1122,'Anexo_GL '!$B$9:$O$1882,9,0)</f>
        <v>Si Cumple</v>
      </c>
      <c r="O1122" s="54"/>
      <c r="P1122" s="54">
        <f>+VLOOKUP(C1122,'Anexo_GL '!$B$9:$O$1882,11,0)</f>
        <v>455.55523999999997</v>
      </c>
      <c r="Q1122" s="54">
        <f>+VLOOKUP(C1122,'Anexo_GL '!$B$9:$O$1882,12,0)</f>
        <v>465.71761000000004</v>
      </c>
      <c r="R1122" s="54">
        <f>+VLOOKUP(C1122,'Anexo_GL '!$B$9:$O$1882,13,0)</f>
        <v>-10.162370000000054</v>
      </c>
      <c r="S1122" s="54" t="str">
        <f>+VLOOKUP(C1122,'Anexo_GL '!$B$9:$O$1882,14,0)</f>
        <v>No Cumple</v>
      </c>
    </row>
    <row r="1123" spans="1:19" x14ac:dyDescent="0.25">
      <c r="A1123" s="54" t="s">
        <v>5225</v>
      </c>
      <c r="B1123" s="54">
        <v>1096</v>
      </c>
      <c r="C1123" s="55" t="s">
        <v>2578</v>
      </c>
      <c r="D1123" s="55" t="s">
        <v>2464</v>
      </c>
      <c r="E1123" s="55" t="s">
        <v>2579</v>
      </c>
      <c r="F1123" s="54">
        <f>+VLOOKUP(C1123,'Anexo_GL '!$B$9:$O$1882,4,0)</f>
        <v>96.643079999999998</v>
      </c>
      <c r="G1123" s="54"/>
      <c r="H1123" s="54">
        <f>+VLOOKUP(C1123,'Anexo_GL '!$B$9:$O$1882,5,0)</f>
        <v>1056.7940575</v>
      </c>
      <c r="I1123" s="54">
        <f>+VLOOKUP(C1123,'Anexo_GL '!$B$9:$O$1882,6,0)</f>
        <v>164.85861000000003</v>
      </c>
      <c r="J1123" s="54">
        <f>+VLOOKUP(C1123,'Anexo_GL '!$B$9:$O$1882,7,0)</f>
        <v>0</v>
      </c>
      <c r="K1123" s="54"/>
      <c r="L1123" s="56">
        <f>+VLOOKUP(C1123,'Anexo_GL '!$B$9:$O$1882,8,0)</f>
        <v>9.1449303025627575</v>
      </c>
      <c r="M1123" s="54"/>
      <c r="N1123" s="56" t="str">
        <f>+VLOOKUP(C1123,'Anexo_GL '!$B$9:$O$1882,9,0)</f>
        <v>Si Cumple</v>
      </c>
      <c r="O1123" s="54"/>
      <c r="P1123" s="54">
        <f>+VLOOKUP(C1123,'Anexo_GL '!$B$9:$O$1882,11,0)</f>
        <v>696.41491000000008</v>
      </c>
      <c r="Q1123" s="54">
        <f>+VLOOKUP(C1123,'Anexo_GL '!$B$9:$O$1882,12,0)</f>
        <v>511.42759999999998</v>
      </c>
      <c r="R1123" s="54">
        <f>+VLOOKUP(C1123,'Anexo_GL '!$B$9:$O$1882,13,0)</f>
        <v>184.98731000000006</v>
      </c>
      <c r="S1123" s="54" t="str">
        <f>+VLOOKUP(C1123,'Anexo_GL '!$B$9:$O$1882,14,0)</f>
        <v>Si Cumple</v>
      </c>
    </row>
    <row r="1124" spans="1:19" x14ac:dyDescent="0.25">
      <c r="A1124" s="54" t="s">
        <v>5226</v>
      </c>
      <c r="B1124" s="54">
        <v>1097</v>
      </c>
      <c r="C1124" s="55" t="s">
        <v>2580</v>
      </c>
      <c r="D1124" s="55" t="s">
        <v>2464</v>
      </c>
      <c r="E1124" s="55" t="s">
        <v>2581</v>
      </c>
      <c r="F1124" s="54">
        <f>+VLOOKUP(C1124,'Anexo_GL '!$B$9:$O$1882,4,0)</f>
        <v>158.48812000000001</v>
      </c>
      <c r="G1124" s="54"/>
      <c r="H1124" s="54">
        <f>+VLOOKUP(C1124,'Anexo_GL '!$B$9:$O$1882,5,0)</f>
        <v>1019.1682999999999</v>
      </c>
      <c r="I1124" s="54">
        <f>+VLOOKUP(C1124,'Anexo_GL '!$B$9:$O$1882,6,0)</f>
        <v>219.36221000000003</v>
      </c>
      <c r="J1124" s="54">
        <f>+VLOOKUP(C1124,'Anexo_GL '!$B$9:$O$1882,7,0)</f>
        <v>0</v>
      </c>
      <c r="K1124" s="54"/>
      <c r="L1124" s="56">
        <f>+VLOOKUP(C1124,'Anexo_GL '!$B$9:$O$1882,8,0)</f>
        <v>15.550730924421414</v>
      </c>
      <c r="M1124" s="54"/>
      <c r="N1124" s="56" t="str">
        <f>+VLOOKUP(C1124,'Anexo_GL '!$B$9:$O$1882,9,0)</f>
        <v>Si Cumple</v>
      </c>
      <c r="O1124" s="54"/>
      <c r="P1124" s="54">
        <f>+VLOOKUP(C1124,'Anexo_GL '!$B$9:$O$1882,11,0)</f>
        <v>519.46090000000004</v>
      </c>
      <c r="Q1124" s="54">
        <f>+VLOOKUP(C1124,'Anexo_GL '!$B$9:$O$1882,12,0)</f>
        <v>441.92660000000001</v>
      </c>
      <c r="R1124" s="54">
        <f>+VLOOKUP(C1124,'Anexo_GL '!$B$9:$O$1882,13,0)</f>
        <v>77.534299999999988</v>
      </c>
      <c r="S1124" s="54" t="str">
        <f>+VLOOKUP(C1124,'Anexo_GL '!$B$9:$O$1882,14,0)</f>
        <v>Si Cumple</v>
      </c>
    </row>
    <row r="1125" spans="1:19" x14ac:dyDescent="0.25">
      <c r="A1125" s="54" t="s">
        <v>5227</v>
      </c>
      <c r="B1125" s="54">
        <v>1098</v>
      </c>
      <c r="C1125" s="55" t="s">
        <v>2582</v>
      </c>
      <c r="D1125" s="55" t="s">
        <v>2464</v>
      </c>
      <c r="E1125" s="55" t="s">
        <v>2583</v>
      </c>
      <c r="F1125" s="54">
        <f>+VLOOKUP(C1125,'Anexo_GL '!$B$9:$O$1882,4,0)</f>
        <v>476.31142</v>
      </c>
      <c r="G1125" s="54"/>
      <c r="H1125" s="54">
        <f>+VLOOKUP(C1125,'Anexo_GL '!$B$9:$O$1882,5,0)</f>
        <v>1613.3244974999998</v>
      </c>
      <c r="I1125" s="54">
        <f>+VLOOKUP(C1125,'Anexo_GL '!$B$9:$O$1882,6,0)</f>
        <v>216.20361000000003</v>
      </c>
      <c r="J1125" s="54">
        <f>+VLOOKUP(C1125,'Anexo_GL '!$B$9:$O$1882,7,0)</f>
        <v>0</v>
      </c>
      <c r="K1125" s="54"/>
      <c r="L1125" s="56">
        <f>+VLOOKUP(C1125,'Anexo_GL '!$B$9:$O$1882,8,0)</f>
        <v>29.523596817508814</v>
      </c>
      <c r="M1125" s="54"/>
      <c r="N1125" s="56" t="str">
        <f>+VLOOKUP(C1125,'Anexo_GL '!$B$9:$O$1882,9,0)</f>
        <v>Si Cumple</v>
      </c>
      <c r="O1125" s="54"/>
      <c r="P1125" s="54">
        <f>+VLOOKUP(C1125,'Anexo_GL '!$B$9:$O$1882,11,0)</f>
        <v>989.96722</v>
      </c>
      <c r="Q1125" s="54">
        <f>+VLOOKUP(C1125,'Anexo_GL '!$B$9:$O$1882,12,0)</f>
        <v>878.68788999999992</v>
      </c>
      <c r="R1125" s="54">
        <f>+VLOOKUP(C1125,'Anexo_GL '!$B$9:$O$1882,13,0)</f>
        <v>111.27933000000007</v>
      </c>
      <c r="S1125" s="54" t="str">
        <f>+VLOOKUP(C1125,'Anexo_GL '!$B$9:$O$1882,14,0)</f>
        <v>Si Cumple</v>
      </c>
    </row>
    <row r="1126" spans="1:19" x14ac:dyDescent="0.25">
      <c r="A1126" s="54" t="s">
        <v>5228</v>
      </c>
      <c r="B1126" s="54">
        <v>1099</v>
      </c>
      <c r="C1126" s="55" t="s">
        <v>2584</v>
      </c>
      <c r="D1126" s="55" t="s">
        <v>2464</v>
      </c>
      <c r="E1126" s="55" t="s">
        <v>2585</v>
      </c>
      <c r="F1126" s="54">
        <f>+VLOOKUP(C1126,'Anexo_GL '!$B$9:$O$1882,4,0)</f>
        <v>648.48698000000002</v>
      </c>
      <c r="G1126" s="54"/>
      <c r="H1126" s="54">
        <f>+VLOOKUP(C1126,'Anexo_GL '!$B$9:$O$1882,5,0)</f>
        <v>1546.5600399999996</v>
      </c>
      <c r="I1126" s="54">
        <f>+VLOOKUP(C1126,'Anexo_GL '!$B$9:$O$1882,6,0)</f>
        <v>658.08546999999999</v>
      </c>
      <c r="J1126" s="54">
        <f>+VLOOKUP(C1126,'Anexo_GL '!$B$9:$O$1882,7,0)</f>
        <v>0</v>
      </c>
      <c r="K1126" s="54"/>
      <c r="L1126" s="56">
        <f>+VLOOKUP(C1126,'Anexo_GL '!$B$9:$O$1882,8,0)</f>
        <v>41.930928203731433</v>
      </c>
      <c r="M1126" s="54"/>
      <c r="N1126" s="56" t="str">
        <f>+VLOOKUP(C1126,'Anexo_GL '!$B$9:$O$1882,9,0)</f>
        <v>Si Cumple</v>
      </c>
      <c r="O1126" s="54"/>
      <c r="P1126" s="54">
        <f>+VLOOKUP(C1126,'Anexo_GL '!$B$9:$O$1882,11,0)</f>
        <v>1210.2077999999999</v>
      </c>
      <c r="Q1126" s="54">
        <f>+VLOOKUP(C1126,'Anexo_GL '!$B$9:$O$1882,12,0)</f>
        <v>439.06736000000001</v>
      </c>
      <c r="R1126" s="54">
        <f>+VLOOKUP(C1126,'Anexo_GL '!$B$9:$O$1882,13,0)</f>
        <v>771.14043999999978</v>
      </c>
      <c r="S1126" s="54" t="str">
        <f>+VLOOKUP(C1126,'Anexo_GL '!$B$9:$O$1882,14,0)</f>
        <v>Si Cumple</v>
      </c>
    </row>
    <row r="1127" spans="1:19" x14ac:dyDescent="0.25">
      <c r="A1127" s="54" t="s">
        <v>5229</v>
      </c>
      <c r="B1127" s="54">
        <v>1100</v>
      </c>
      <c r="C1127" s="55" t="s">
        <v>2586</v>
      </c>
      <c r="D1127" s="55" t="s">
        <v>2464</v>
      </c>
      <c r="E1127" s="55" t="s">
        <v>2587</v>
      </c>
      <c r="F1127" s="54">
        <f>+VLOOKUP(C1127,'Anexo_GL '!$B$9:$O$1882,4,0)</f>
        <v>344.09171000000009</v>
      </c>
      <c r="G1127" s="54"/>
      <c r="H1127" s="54">
        <f>+VLOOKUP(C1127,'Anexo_GL '!$B$9:$O$1882,5,0)</f>
        <v>1483.76079</v>
      </c>
      <c r="I1127" s="54">
        <f>+VLOOKUP(C1127,'Anexo_GL '!$B$9:$O$1882,6,0)</f>
        <v>356.74008999999995</v>
      </c>
      <c r="J1127" s="54">
        <f>+VLOOKUP(C1127,'Anexo_GL '!$B$9:$O$1882,7,0)</f>
        <v>0</v>
      </c>
      <c r="K1127" s="54"/>
      <c r="L1127" s="56">
        <f>+VLOOKUP(C1127,'Anexo_GL '!$B$9:$O$1882,8,0)</f>
        <v>23.190511052660991</v>
      </c>
      <c r="M1127" s="54"/>
      <c r="N1127" s="56" t="str">
        <f>+VLOOKUP(C1127,'Anexo_GL '!$B$9:$O$1882,9,0)</f>
        <v>Si Cumple</v>
      </c>
      <c r="O1127" s="54"/>
      <c r="P1127" s="54">
        <f>+VLOOKUP(C1127,'Anexo_GL '!$B$9:$O$1882,11,0)</f>
        <v>730.17044000000021</v>
      </c>
      <c r="Q1127" s="54">
        <f>+VLOOKUP(C1127,'Anexo_GL '!$B$9:$O$1882,12,0)</f>
        <v>594.54309000000001</v>
      </c>
      <c r="R1127" s="54">
        <f>+VLOOKUP(C1127,'Anexo_GL '!$B$9:$O$1882,13,0)</f>
        <v>135.62735000000021</v>
      </c>
      <c r="S1127" s="54" t="str">
        <f>+VLOOKUP(C1127,'Anexo_GL '!$B$9:$O$1882,14,0)</f>
        <v>Si Cumple</v>
      </c>
    </row>
    <row r="1128" spans="1:19" x14ac:dyDescent="0.25">
      <c r="A1128" s="54" t="s">
        <v>5230</v>
      </c>
      <c r="B1128" s="54">
        <v>1101</v>
      </c>
      <c r="C1128" s="55" t="s">
        <v>2588</v>
      </c>
      <c r="D1128" s="55" t="s">
        <v>2464</v>
      </c>
      <c r="E1128" s="55" t="s">
        <v>2589</v>
      </c>
      <c r="F1128" s="54">
        <f>+VLOOKUP(C1128,'Anexo_GL '!$B$9:$O$1882,4,0)</f>
        <v>422.83567000000005</v>
      </c>
      <c r="G1128" s="54"/>
      <c r="H1128" s="54">
        <f>+VLOOKUP(C1128,'Anexo_GL '!$B$9:$O$1882,5,0)</f>
        <v>1181.7865875</v>
      </c>
      <c r="I1128" s="54">
        <f>+VLOOKUP(C1128,'Anexo_GL '!$B$9:$O$1882,6,0)</f>
        <v>248.77842999999999</v>
      </c>
      <c r="J1128" s="54">
        <f>+VLOOKUP(C1128,'Anexo_GL '!$B$9:$O$1882,7,0)</f>
        <v>0</v>
      </c>
      <c r="K1128" s="54"/>
      <c r="L1128" s="56">
        <f>+VLOOKUP(C1128,'Anexo_GL '!$B$9:$O$1882,8,0)</f>
        <v>35.779359359161802</v>
      </c>
      <c r="M1128" s="54"/>
      <c r="N1128" s="56" t="str">
        <f>+VLOOKUP(C1128,'Anexo_GL '!$B$9:$O$1882,9,0)</f>
        <v>Si Cumple</v>
      </c>
      <c r="O1128" s="54"/>
      <c r="P1128" s="54">
        <f>+VLOOKUP(C1128,'Anexo_GL '!$B$9:$O$1882,11,0)</f>
        <v>484.44382999999999</v>
      </c>
      <c r="Q1128" s="54">
        <f>+VLOOKUP(C1128,'Anexo_GL '!$B$9:$O$1882,12,0)</f>
        <v>477.62518</v>
      </c>
      <c r="R1128" s="54">
        <f>+VLOOKUP(C1128,'Anexo_GL '!$B$9:$O$1882,13,0)</f>
        <v>6.818650000000023</v>
      </c>
      <c r="S1128" s="54" t="str">
        <f>+VLOOKUP(C1128,'Anexo_GL '!$B$9:$O$1882,14,0)</f>
        <v>Si Cumple</v>
      </c>
    </row>
    <row r="1129" spans="1:19" x14ac:dyDescent="0.25">
      <c r="A1129" s="54" t="s">
        <v>5231</v>
      </c>
      <c r="B1129" s="54">
        <v>1102</v>
      </c>
      <c r="C1129" s="55" t="s">
        <v>2590</v>
      </c>
      <c r="D1129" s="55" t="s">
        <v>2464</v>
      </c>
      <c r="E1129" s="55" t="s">
        <v>2343</v>
      </c>
      <c r="F1129" s="54">
        <f>+VLOOKUP(C1129,'Anexo_GL '!$B$9:$O$1882,4,0)</f>
        <v>317.93253000000004</v>
      </c>
      <c r="G1129" s="54"/>
      <c r="H1129" s="54">
        <f>+VLOOKUP(C1129,'Anexo_GL '!$B$9:$O$1882,5,0)</f>
        <v>1219.9669724999999</v>
      </c>
      <c r="I1129" s="54">
        <f>+VLOOKUP(C1129,'Anexo_GL '!$B$9:$O$1882,6,0)</f>
        <v>258.31234000000001</v>
      </c>
      <c r="J1129" s="54">
        <f>+VLOOKUP(C1129,'Anexo_GL '!$B$9:$O$1882,7,0)</f>
        <v>0</v>
      </c>
      <c r="K1129" s="54"/>
      <c r="L1129" s="56">
        <f>+VLOOKUP(C1129,'Anexo_GL '!$B$9:$O$1882,8,0)</f>
        <v>26.060748951955748</v>
      </c>
      <c r="M1129" s="54"/>
      <c r="N1129" s="56" t="str">
        <f>+VLOOKUP(C1129,'Anexo_GL '!$B$9:$O$1882,9,0)</f>
        <v>Si Cumple</v>
      </c>
      <c r="O1129" s="54"/>
      <c r="P1129" s="54">
        <f>+VLOOKUP(C1129,'Anexo_GL '!$B$9:$O$1882,11,0)</f>
        <v>898.45856000000003</v>
      </c>
      <c r="Q1129" s="54">
        <f>+VLOOKUP(C1129,'Anexo_GL '!$B$9:$O$1882,12,0)</f>
        <v>658.16666999999995</v>
      </c>
      <c r="R1129" s="54">
        <f>+VLOOKUP(C1129,'Anexo_GL '!$B$9:$O$1882,13,0)</f>
        <v>240.29189000000014</v>
      </c>
      <c r="S1129" s="54" t="str">
        <f>+VLOOKUP(C1129,'Anexo_GL '!$B$9:$O$1882,14,0)</f>
        <v>Si Cumple</v>
      </c>
    </row>
    <row r="1130" spans="1:19" x14ac:dyDescent="0.25">
      <c r="A1130" s="54" t="s">
        <v>5232</v>
      </c>
      <c r="B1130" s="54">
        <v>1103</v>
      </c>
      <c r="C1130" s="55" t="s">
        <v>2591</v>
      </c>
      <c r="D1130" s="55" t="s">
        <v>2464</v>
      </c>
      <c r="E1130" s="55" t="s">
        <v>2592</v>
      </c>
      <c r="F1130" s="54">
        <f>+VLOOKUP(C1130,'Anexo_GL '!$B$9:$O$1882,4,0)</f>
        <v>735.56018000000006</v>
      </c>
      <c r="G1130" s="54"/>
      <c r="H1130" s="54">
        <f>+VLOOKUP(C1130,'Anexo_GL '!$B$9:$O$1882,5,0)</f>
        <v>3852.17767</v>
      </c>
      <c r="I1130" s="54">
        <f>+VLOOKUP(C1130,'Anexo_GL '!$B$9:$O$1882,6,0)</f>
        <v>2930.5893300000002</v>
      </c>
      <c r="J1130" s="54">
        <f>+VLOOKUP(C1130,'Anexo_GL '!$B$9:$O$1882,7,0)</f>
        <v>0</v>
      </c>
      <c r="K1130" s="54"/>
      <c r="L1130" s="56">
        <f>+VLOOKUP(C1130,'Anexo_GL '!$B$9:$O$1882,8,0)</f>
        <v>19.09465873623633</v>
      </c>
      <c r="M1130" s="54"/>
      <c r="N1130" s="56" t="str">
        <f>+VLOOKUP(C1130,'Anexo_GL '!$B$9:$O$1882,9,0)</f>
        <v>Si Cumple</v>
      </c>
      <c r="O1130" s="54"/>
      <c r="P1130" s="54">
        <f>+VLOOKUP(C1130,'Anexo_GL '!$B$9:$O$1882,11,0)</f>
        <v>3502.4905999999996</v>
      </c>
      <c r="Q1130" s="54">
        <f>+VLOOKUP(C1130,'Anexo_GL '!$B$9:$O$1882,12,0)</f>
        <v>1261.8865099999998</v>
      </c>
      <c r="R1130" s="54">
        <f>+VLOOKUP(C1130,'Anexo_GL '!$B$9:$O$1882,13,0)</f>
        <v>2240.6040899999998</v>
      </c>
      <c r="S1130" s="54" t="str">
        <f>+VLOOKUP(C1130,'Anexo_GL '!$B$9:$O$1882,14,0)</f>
        <v>Si Cumple</v>
      </c>
    </row>
    <row r="1131" spans="1:19" x14ac:dyDescent="0.25">
      <c r="A1131" s="54" t="s">
        <v>5233</v>
      </c>
      <c r="B1131" s="54">
        <v>1104</v>
      </c>
      <c r="C1131" s="55" t="s">
        <v>2593</v>
      </c>
      <c r="D1131" s="55" t="s">
        <v>2464</v>
      </c>
      <c r="E1131" s="55" t="s">
        <v>2594</v>
      </c>
      <c r="F1131" s="54">
        <f>+VLOOKUP(C1131,'Anexo_GL '!$B$9:$O$1882,4,0)</f>
        <v>44.461839999999995</v>
      </c>
      <c r="G1131" s="54"/>
      <c r="H1131" s="54">
        <f>+VLOOKUP(C1131,'Anexo_GL '!$B$9:$O$1882,5,0)</f>
        <v>1087.1772225</v>
      </c>
      <c r="I1131" s="54">
        <f>+VLOOKUP(C1131,'Anexo_GL '!$B$9:$O$1882,6,0)</f>
        <v>165.33243999999999</v>
      </c>
      <c r="J1131" s="54">
        <f>+VLOOKUP(C1131,'Anexo_GL '!$B$9:$O$1882,7,0)</f>
        <v>0</v>
      </c>
      <c r="K1131" s="54"/>
      <c r="L1131" s="56">
        <f>+VLOOKUP(C1131,'Anexo_GL '!$B$9:$O$1882,8,0)</f>
        <v>4.0896588964362701</v>
      </c>
      <c r="M1131" s="54"/>
      <c r="N1131" s="56" t="str">
        <f>+VLOOKUP(C1131,'Anexo_GL '!$B$9:$O$1882,9,0)</f>
        <v>Si Cumple</v>
      </c>
      <c r="O1131" s="54"/>
      <c r="P1131" s="54">
        <f>+VLOOKUP(C1131,'Anexo_GL '!$B$9:$O$1882,11,0)</f>
        <v>731.58570999999995</v>
      </c>
      <c r="Q1131" s="54">
        <f>+VLOOKUP(C1131,'Anexo_GL '!$B$9:$O$1882,12,0)</f>
        <v>468.75380999999993</v>
      </c>
      <c r="R1131" s="54">
        <f>+VLOOKUP(C1131,'Anexo_GL '!$B$9:$O$1882,13,0)</f>
        <v>262.83190000000002</v>
      </c>
      <c r="S1131" s="54" t="str">
        <f>+VLOOKUP(C1131,'Anexo_GL '!$B$9:$O$1882,14,0)</f>
        <v>Si Cumple</v>
      </c>
    </row>
    <row r="1132" spans="1:19" x14ac:dyDescent="0.25">
      <c r="A1132" s="54" t="s">
        <v>5234</v>
      </c>
      <c r="B1132" s="54">
        <v>1105</v>
      </c>
      <c r="C1132" s="55" t="s">
        <v>2595</v>
      </c>
      <c r="D1132" s="55" t="s">
        <v>2464</v>
      </c>
      <c r="E1132" s="55" t="s">
        <v>2596</v>
      </c>
      <c r="F1132" s="54">
        <f>+VLOOKUP(C1132,'Anexo_GL '!$B$9:$O$1882,4,0)</f>
        <v>159.79947999999999</v>
      </c>
      <c r="G1132" s="54"/>
      <c r="H1132" s="54">
        <f>+VLOOKUP(C1132,'Anexo_GL '!$B$9:$O$1882,5,0)</f>
        <v>1299.2952050000001</v>
      </c>
      <c r="I1132" s="54">
        <f>+VLOOKUP(C1132,'Anexo_GL '!$B$9:$O$1882,6,0)</f>
        <v>244.38532000000001</v>
      </c>
      <c r="J1132" s="54">
        <f>+VLOOKUP(C1132,'Anexo_GL '!$B$9:$O$1882,7,0)</f>
        <v>0</v>
      </c>
      <c r="K1132" s="54"/>
      <c r="L1132" s="56">
        <f>+VLOOKUP(C1132,'Anexo_GL '!$B$9:$O$1882,8,0)</f>
        <v>12.298935560221665</v>
      </c>
      <c r="M1132" s="54"/>
      <c r="N1132" s="56" t="str">
        <f>+VLOOKUP(C1132,'Anexo_GL '!$B$9:$O$1882,9,0)</f>
        <v>Si Cumple</v>
      </c>
      <c r="O1132" s="54"/>
      <c r="P1132" s="54">
        <f>+VLOOKUP(C1132,'Anexo_GL '!$B$9:$O$1882,11,0)</f>
        <v>898.88235000000009</v>
      </c>
      <c r="Q1132" s="54">
        <f>+VLOOKUP(C1132,'Anexo_GL '!$B$9:$O$1882,12,0)</f>
        <v>541.2124399999999</v>
      </c>
      <c r="R1132" s="54">
        <f>+VLOOKUP(C1132,'Anexo_GL '!$B$9:$O$1882,13,0)</f>
        <v>357.66991000000013</v>
      </c>
      <c r="S1132" s="54" t="str">
        <f>+VLOOKUP(C1132,'Anexo_GL '!$B$9:$O$1882,14,0)</f>
        <v>Si Cumple</v>
      </c>
    </row>
    <row r="1133" spans="1:19" x14ac:dyDescent="0.25">
      <c r="A1133" s="54" t="s">
        <v>5235</v>
      </c>
      <c r="B1133" s="54">
        <v>1106</v>
      </c>
      <c r="C1133" s="55" t="s">
        <v>2597</v>
      </c>
      <c r="D1133" s="55" t="s">
        <v>2464</v>
      </c>
      <c r="E1133" s="55" t="s">
        <v>2598</v>
      </c>
      <c r="F1133" s="54">
        <f>+VLOOKUP(C1133,'Anexo_GL '!$B$9:$O$1882,4,0)</f>
        <v>174.24720000000002</v>
      </c>
      <c r="G1133" s="54"/>
      <c r="H1133" s="54">
        <f>+VLOOKUP(C1133,'Anexo_GL '!$B$9:$O$1882,5,0)</f>
        <v>1102.3539800000001</v>
      </c>
      <c r="I1133" s="54">
        <f>+VLOOKUP(C1133,'Anexo_GL '!$B$9:$O$1882,6,0)</f>
        <v>281.27830999999998</v>
      </c>
      <c r="J1133" s="54">
        <f>+VLOOKUP(C1133,'Anexo_GL '!$B$9:$O$1882,7,0)</f>
        <v>0</v>
      </c>
      <c r="K1133" s="54"/>
      <c r="L1133" s="56">
        <f>+VLOOKUP(C1133,'Anexo_GL '!$B$9:$O$1882,8,0)</f>
        <v>15.806828220459639</v>
      </c>
      <c r="M1133" s="54"/>
      <c r="N1133" s="56" t="str">
        <f>+VLOOKUP(C1133,'Anexo_GL '!$B$9:$O$1882,9,0)</f>
        <v>Si Cumple</v>
      </c>
      <c r="O1133" s="54"/>
      <c r="P1133" s="54">
        <f>+VLOOKUP(C1133,'Anexo_GL '!$B$9:$O$1882,11,0)</f>
        <v>632.76803000000018</v>
      </c>
      <c r="Q1133" s="54">
        <f>+VLOOKUP(C1133,'Anexo_GL '!$B$9:$O$1882,12,0)</f>
        <v>620.55070999999998</v>
      </c>
      <c r="R1133" s="54">
        <f>+VLOOKUP(C1133,'Anexo_GL '!$B$9:$O$1882,13,0)</f>
        <v>12.217320000000182</v>
      </c>
      <c r="S1133" s="54" t="str">
        <f>+VLOOKUP(C1133,'Anexo_GL '!$B$9:$O$1882,14,0)</f>
        <v>Si Cumple</v>
      </c>
    </row>
    <row r="1134" spans="1:19" x14ac:dyDescent="0.25">
      <c r="A1134" s="54" t="s">
        <v>5236</v>
      </c>
      <c r="B1134" s="54">
        <v>1107</v>
      </c>
      <c r="C1134" s="55" t="s">
        <v>2599</v>
      </c>
      <c r="D1134" s="55" t="s">
        <v>2464</v>
      </c>
      <c r="E1134" s="55" t="s">
        <v>1668</v>
      </c>
      <c r="F1134" s="54">
        <f>+VLOOKUP(C1134,'Anexo_GL '!$B$9:$O$1882,4,0)</f>
        <v>617.8174600000001</v>
      </c>
      <c r="G1134" s="54"/>
      <c r="H1134" s="54">
        <f>+VLOOKUP(C1134,'Anexo_GL '!$B$9:$O$1882,5,0)</f>
        <v>1005.3232349999998</v>
      </c>
      <c r="I1134" s="54">
        <f>+VLOOKUP(C1134,'Anexo_GL '!$B$9:$O$1882,6,0)</f>
        <v>230.50411</v>
      </c>
      <c r="J1134" s="54">
        <f>+VLOOKUP(C1134,'Anexo_GL '!$B$9:$O$1882,7,0)</f>
        <v>0</v>
      </c>
      <c r="K1134" s="54"/>
      <c r="L1134" s="56">
        <f>+VLOOKUP(C1134,'Anexo_GL '!$B$9:$O$1882,8,0)</f>
        <v>61.454608676183653</v>
      </c>
      <c r="M1134" s="54"/>
      <c r="N1134" s="56" t="str">
        <f>+VLOOKUP(C1134,'Anexo_GL '!$B$9:$O$1882,9,0)</f>
        <v>Si Cumple</v>
      </c>
      <c r="O1134" s="54"/>
      <c r="P1134" s="54">
        <f>+VLOOKUP(C1134,'Anexo_GL '!$B$9:$O$1882,11,0)</f>
        <v>626.32970999999998</v>
      </c>
      <c r="Q1134" s="54">
        <f>+VLOOKUP(C1134,'Anexo_GL '!$B$9:$O$1882,12,0)</f>
        <v>553.28791999999987</v>
      </c>
      <c r="R1134" s="54">
        <f>+VLOOKUP(C1134,'Anexo_GL '!$B$9:$O$1882,13,0)</f>
        <v>73.041790000000034</v>
      </c>
      <c r="S1134" s="54" t="str">
        <f>+VLOOKUP(C1134,'Anexo_GL '!$B$9:$O$1882,14,0)</f>
        <v>Si Cumple</v>
      </c>
    </row>
    <row r="1135" spans="1:19" x14ac:dyDescent="0.25">
      <c r="A1135" s="54" t="s">
        <v>5237</v>
      </c>
      <c r="B1135" s="54">
        <v>1108</v>
      </c>
      <c r="C1135" s="55" t="s">
        <v>2600</v>
      </c>
      <c r="D1135" s="55" t="s">
        <v>2464</v>
      </c>
      <c r="E1135" s="55" t="s">
        <v>2601</v>
      </c>
      <c r="F1135" s="54">
        <f>+VLOOKUP(C1135,'Anexo_GL '!$B$9:$O$1882,4,0)</f>
        <v>268.81791999999996</v>
      </c>
      <c r="G1135" s="54"/>
      <c r="H1135" s="54">
        <f>+VLOOKUP(C1135,'Anexo_GL '!$B$9:$O$1882,5,0)</f>
        <v>1237.8302200000003</v>
      </c>
      <c r="I1135" s="54">
        <f>+VLOOKUP(C1135,'Anexo_GL '!$B$9:$O$1882,6,0)</f>
        <v>302.85095000000001</v>
      </c>
      <c r="J1135" s="54">
        <f>+VLOOKUP(C1135,'Anexo_GL '!$B$9:$O$1882,7,0)</f>
        <v>0</v>
      </c>
      <c r="K1135" s="54"/>
      <c r="L1135" s="56">
        <f>+VLOOKUP(C1135,'Anexo_GL '!$B$9:$O$1882,8,0)</f>
        <v>21.716865177196912</v>
      </c>
      <c r="M1135" s="54"/>
      <c r="N1135" s="56" t="str">
        <f>+VLOOKUP(C1135,'Anexo_GL '!$B$9:$O$1882,9,0)</f>
        <v>Si Cumple</v>
      </c>
      <c r="O1135" s="54"/>
      <c r="P1135" s="54">
        <f>+VLOOKUP(C1135,'Anexo_GL '!$B$9:$O$1882,11,0)</f>
        <v>819.87274000000002</v>
      </c>
      <c r="Q1135" s="54">
        <f>+VLOOKUP(C1135,'Anexo_GL '!$B$9:$O$1882,12,0)</f>
        <v>810.4470399999999</v>
      </c>
      <c r="R1135" s="54">
        <f>+VLOOKUP(C1135,'Anexo_GL '!$B$9:$O$1882,13,0)</f>
        <v>9.4257000000000701</v>
      </c>
      <c r="S1135" s="54" t="str">
        <f>+VLOOKUP(C1135,'Anexo_GL '!$B$9:$O$1882,14,0)</f>
        <v>Si Cumple</v>
      </c>
    </row>
    <row r="1136" spans="1:19" x14ac:dyDescent="0.25">
      <c r="A1136" s="54" t="s">
        <v>5238</v>
      </c>
      <c r="B1136" s="54">
        <v>1109</v>
      </c>
      <c r="C1136" s="55" t="s">
        <v>2602</v>
      </c>
      <c r="D1136" s="55" t="s">
        <v>2464</v>
      </c>
      <c r="E1136" s="55" t="s">
        <v>2603</v>
      </c>
      <c r="F1136" s="54">
        <f>+VLOOKUP(C1136,'Anexo_GL '!$B$9:$O$1882,4,0)</f>
        <v>86.48639</v>
      </c>
      <c r="G1136" s="54"/>
      <c r="H1136" s="54">
        <f>+VLOOKUP(C1136,'Anexo_GL '!$B$9:$O$1882,5,0)</f>
        <v>1074.8117450000002</v>
      </c>
      <c r="I1136" s="54">
        <f>+VLOOKUP(C1136,'Anexo_GL '!$B$9:$O$1882,6,0)</f>
        <v>288.51350999999994</v>
      </c>
      <c r="J1136" s="54">
        <f>+VLOOKUP(C1136,'Anexo_GL '!$B$9:$O$1882,7,0)</f>
        <v>0</v>
      </c>
      <c r="K1136" s="54"/>
      <c r="L1136" s="56">
        <f>+VLOOKUP(C1136,'Anexo_GL '!$B$9:$O$1882,8,0)</f>
        <v>8.0466547190550095</v>
      </c>
      <c r="M1136" s="54"/>
      <c r="N1136" s="56" t="str">
        <f>+VLOOKUP(C1136,'Anexo_GL '!$B$9:$O$1882,9,0)</f>
        <v>Si Cumple</v>
      </c>
      <c r="O1136" s="54"/>
      <c r="P1136" s="54">
        <f>+VLOOKUP(C1136,'Anexo_GL '!$B$9:$O$1882,11,0)</f>
        <v>624.29196000000002</v>
      </c>
      <c r="Q1136" s="54">
        <f>+VLOOKUP(C1136,'Anexo_GL '!$B$9:$O$1882,12,0)</f>
        <v>473.64444999999995</v>
      </c>
      <c r="R1136" s="54">
        <f>+VLOOKUP(C1136,'Anexo_GL '!$B$9:$O$1882,13,0)</f>
        <v>150.64751000000001</v>
      </c>
      <c r="S1136" s="54" t="str">
        <f>+VLOOKUP(C1136,'Anexo_GL '!$B$9:$O$1882,14,0)</f>
        <v>Si Cumple</v>
      </c>
    </row>
    <row r="1137" spans="1:19" x14ac:dyDescent="0.25">
      <c r="A1137" s="54" t="s">
        <v>5239</v>
      </c>
      <c r="B1137" s="54">
        <v>1110</v>
      </c>
      <c r="C1137" s="55" t="s">
        <v>2604</v>
      </c>
      <c r="D1137" s="55" t="s">
        <v>2464</v>
      </c>
      <c r="E1137" s="55" t="s">
        <v>2605</v>
      </c>
      <c r="F1137" s="54">
        <f>+VLOOKUP(C1137,'Anexo_GL '!$B$9:$O$1882,4,0)</f>
        <v>230.21836999999999</v>
      </c>
      <c r="G1137" s="54"/>
      <c r="H1137" s="54">
        <f>+VLOOKUP(C1137,'Anexo_GL '!$B$9:$O$1882,5,0)</f>
        <v>1674.5667975000001</v>
      </c>
      <c r="I1137" s="54">
        <f>+VLOOKUP(C1137,'Anexo_GL '!$B$9:$O$1882,6,0)</f>
        <v>281.38504</v>
      </c>
      <c r="J1137" s="54">
        <f>+VLOOKUP(C1137,'Anexo_GL '!$B$9:$O$1882,7,0)</f>
        <v>0</v>
      </c>
      <c r="K1137" s="54"/>
      <c r="L1137" s="56">
        <f>+VLOOKUP(C1137,'Anexo_GL '!$B$9:$O$1882,8,0)</f>
        <v>13.747935904599229</v>
      </c>
      <c r="M1137" s="54"/>
      <c r="N1137" s="56" t="str">
        <f>+VLOOKUP(C1137,'Anexo_GL '!$B$9:$O$1882,9,0)</f>
        <v>Si Cumple</v>
      </c>
      <c r="O1137" s="54"/>
      <c r="P1137" s="54">
        <f>+VLOOKUP(C1137,'Anexo_GL '!$B$9:$O$1882,11,0)</f>
        <v>901.2691299999999</v>
      </c>
      <c r="Q1137" s="54">
        <f>+VLOOKUP(C1137,'Anexo_GL '!$B$9:$O$1882,12,0)</f>
        <v>617.17975000000001</v>
      </c>
      <c r="R1137" s="54">
        <f>+VLOOKUP(C1137,'Anexo_GL '!$B$9:$O$1882,13,0)</f>
        <v>284.08937999999989</v>
      </c>
      <c r="S1137" s="54" t="str">
        <f>+VLOOKUP(C1137,'Anexo_GL '!$B$9:$O$1882,14,0)</f>
        <v>Si Cumple</v>
      </c>
    </row>
    <row r="1138" spans="1:19" x14ac:dyDescent="0.25">
      <c r="A1138" s="54" t="s">
        <v>5240</v>
      </c>
      <c r="B1138" s="54">
        <v>1111</v>
      </c>
      <c r="C1138" s="55" t="s">
        <v>2606</v>
      </c>
      <c r="D1138" s="55" t="s">
        <v>2464</v>
      </c>
      <c r="E1138" s="55" t="s">
        <v>2607</v>
      </c>
      <c r="F1138" s="54">
        <f>+VLOOKUP(C1138,'Anexo_GL '!$B$9:$O$1882,4,0)</f>
        <v>381.11257999999998</v>
      </c>
      <c r="G1138" s="54"/>
      <c r="H1138" s="54">
        <f>+VLOOKUP(C1138,'Anexo_GL '!$B$9:$O$1882,5,0)</f>
        <v>1202.7576450000001</v>
      </c>
      <c r="I1138" s="54">
        <f>+VLOOKUP(C1138,'Anexo_GL '!$B$9:$O$1882,6,0)</f>
        <v>234.89652999999996</v>
      </c>
      <c r="J1138" s="54">
        <f>+VLOOKUP(C1138,'Anexo_GL '!$B$9:$O$1882,7,0)</f>
        <v>0</v>
      </c>
      <c r="K1138" s="54"/>
      <c r="L1138" s="56">
        <f>+VLOOKUP(C1138,'Anexo_GL '!$B$9:$O$1882,8,0)</f>
        <v>31.686564752618963</v>
      </c>
      <c r="M1138" s="54"/>
      <c r="N1138" s="56" t="str">
        <f>+VLOOKUP(C1138,'Anexo_GL '!$B$9:$O$1882,9,0)</f>
        <v>Si Cumple</v>
      </c>
      <c r="O1138" s="54"/>
      <c r="P1138" s="54">
        <f>+VLOOKUP(C1138,'Anexo_GL '!$B$9:$O$1882,11,0)</f>
        <v>520.86212999999998</v>
      </c>
      <c r="Q1138" s="54">
        <f>+VLOOKUP(C1138,'Anexo_GL '!$B$9:$O$1882,12,0)</f>
        <v>441.93910999999997</v>
      </c>
      <c r="R1138" s="54">
        <f>+VLOOKUP(C1138,'Anexo_GL '!$B$9:$O$1882,13,0)</f>
        <v>78.923020000000022</v>
      </c>
      <c r="S1138" s="54" t="str">
        <f>+VLOOKUP(C1138,'Anexo_GL '!$B$9:$O$1882,14,0)</f>
        <v>Si Cumple</v>
      </c>
    </row>
    <row r="1139" spans="1:19" x14ac:dyDescent="0.25">
      <c r="A1139" s="54" t="s">
        <v>5241</v>
      </c>
      <c r="B1139" s="54">
        <v>1112</v>
      </c>
      <c r="C1139" s="55" t="s">
        <v>2608</v>
      </c>
      <c r="D1139" s="55" t="s">
        <v>2464</v>
      </c>
      <c r="E1139" s="55" t="s">
        <v>2609</v>
      </c>
      <c r="F1139" s="54">
        <f>+VLOOKUP(C1139,'Anexo_GL '!$B$9:$O$1882,4,0)</f>
        <v>148.18655999999996</v>
      </c>
      <c r="G1139" s="54"/>
      <c r="H1139" s="54">
        <f>+VLOOKUP(C1139,'Anexo_GL '!$B$9:$O$1882,5,0)</f>
        <v>1266.5319800000002</v>
      </c>
      <c r="I1139" s="54">
        <f>+VLOOKUP(C1139,'Anexo_GL '!$B$9:$O$1882,6,0)</f>
        <v>341.15962000000002</v>
      </c>
      <c r="J1139" s="54">
        <f>+VLOOKUP(C1139,'Anexo_GL '!$B$9:$O$1882,7,0)</f>
        <v>0</v>
      </c>
      <c r="K1139" s="54"/>
      <c r="L1139" s="56">
        <f>+VLOOKUP(C1139,'Anexo_GL '!$B$9:$O$1882,8,0)</f>
        <v>11.700183046305703</v>
      </c>
      <c r="M1139" s="54"/>
      <c r="N1139" s="56" t="str">
        <f>+VLOOKUP(C1139,'Anexo_GL '!$B$9:$O$1882,9,0)</f>
        <v>Si Cumple</v>
      </c>
      <c r="O1139" s="54"/>
      <c r="P1139" s="54">
        <f>+VLOOKUP(C1139,'Anexo_GL '!$B$9:$O$1882,11,0)</f>
        <v>656.13382000000001</v>
      </c>
      <c r="Q1139" s="54">
        <f>+VLOOKUP(C1139,'Anexo_GL '!$B$9:$O$1882,12,0)</f>
        <v>519.06302000000005</v>
      </c>
      <c r="R1139" s="54">
        <f>+VLOOKUP(C1139,'Anexo_GL '!$B$9:$O$1882,13,0)</f>
        <v>137.07080000000005</v>
      </c>
      <c r="S1139" s="54" t="str">
        <f>+VLOOKUP(C1139,'Anexo_GL '!$B$9:$O$1882,14,0)</f>
        <v>Si Cumple</v>
      </c>
    </row>
    <row r="1140" spans="1:19" x14ac:dyDescent="0.25">
      <c r="A1140" s="54" t="s">
        <v>5242</v>
      </c>
      <c r="B1140" s="54">
        <v>1113</v>
      </c>
      <c r="C1140" s="55" t="s">
        <v>2610</v>
      </c>
      <c r="D1140" s="55" t="s">
        <v>2464</v>
      </c>
      <c r="E1140" s="55" t="s">
        <v>2611</v>
      </c>
      <c r="F1140" s="54">
        <f>+VLOOKUP(C1140,'Anexo_GL '!$B$9:$O$1882,4,0)</f>
        <v>102.75771999999999</v>
      </c>
      <c r="G1140" s="54"/>
      <c r="H1140" s="54">
        <f>+VLOOKUP(C1140,'Anexo_GL '!$B$9:$O$1882,5,0)</f>
        <v>1463.5667774999997</v>
      </c>
      <c r="I1140" s="54">
        <f>+VLOOKUP(C1140,'Anexo_GL '!$B$9:$O$1882,6,0)</f>
        <v>125.07570000000001</v>
      </c>
      <c r="J1140" s="54">
        <f>+VLOOKUP(C1140,'Anexo_GL '!$B$9:$O$1882,7,0)</f>
        <v>0</v>
      </c>
      <c r="K1140" s="54"/>
      <c r="L1140" s="56">
        <f>+VLOOKUP(C1140,'Anexo_GL '!$B$9:$O$1882,8,0)</f>
        <v>7.0210475927532459</v>
      </c>
      <c r="M1140" s="54"/>
      <c r="N1140" s="56" t="str">
        <f>+VLOOKUP(C1140,'Anexo_GL '!$B$9:$O$1882,9,0)</f>
        <v>Si Cumple</v>
      </c>
      <c r="O1140" s="54"/>
      <c r="P1140" s="54">
        <f>+VLOOKUP(C1140,'Anexo_GL '!$B$9:$O$1882,11,0)</f>
        <v>684.72198000000003</v>
      </c>
      <c r="Q1140" s="54">
        <f>+VLOOKUP(C1140,'Anexo_GL '!$B$9:$O$1882,12,0)</f>
        <v>415.85143000000005</v>
      </c>
      <c r="R1140" s="54">
        <f>+VLOOKUP(C1140,'Anexo_GL '!$B$9:$O$1882,13,0)</f>
        <v>268.87054999999992</v>
      </c>
      <c r="S1140" s="54" t="str">
        <f>+VLOOKUP(C1140,'Anexo_GL '!$B$9:$O$1882,14,0)</f>
        <v>Si Cumple</v>
      </c>
    </row>
    <row r="1141" spans="1:19" x14ac:dyDescent="0.25">
      <c r="A1141" s="54" t="s">
        <v>5243</v>
      </c>
      <c r="B1141" s="54">
        <v>1114</v>
      </c>
      <c r="C1141" s="55" t="s">
        <v>2612</v>
      </c>
      <c r="D1141" s="55" t="s">
        <v>2464</v>
      </c>
      <c r="E1141" s="55" t="s">
        <v>2613</v>
      </c>
      <c r="F1141" s="54">
        <f>+VLOOKUP(C1141,'Anexo_GL '!$B$9:$O$1882,4,0)</f>
        <v>256.02814999999998</v>
      </c>
      <c r="G1141" s="54"/>
      <c r="H1141" s="54">
        <f>+VLOOKUP(C1141,'Anexo_GL '!$B$9:$O$1882,5,0)</f>
        <v>1614.59492</v>
      </c>
      <c r="I1141" s="54">
        <f>+VLOOKUP(C1141,'Anexo_GL '!$B$9:$O$1882,6,0)</f>
        <v>544.37867000000006</v>
      </c>
      <c r="J1141" s="54">
        <f>+VLOOKUP(C1141,'Anexo_GL '!$B$9:$O$1882,7,0)</f>
        <v>0</v>
      </c>
      <c r="K1141" s="54"/>
      <c r="L1141" s="56">
        <f>+VLOOKUP(C1141,'Anexo_GL '!$B$9:$O$1882,8,0)</f>
        <v>15.857113560099645</v>
      </c>
      <c r="M1141" s="54"/>
      <c r="N1141" s="56" t="str">
        <f>+VLOOKUP(C1141,'Anexo_GL '!$B$9:$O$1882,9,0)</f>
        <v>Si Cumple</v>
      </c>
      <c r="O1141" s="54"/>
      <c r="P1141" s="54">
        <f>+VLOOKUP(C1141,'Anexo_GL '!$B$9:$O$1882,11,0)</f>
        <v>1157.17797</v>
      </c>
      <c r="Q1141" s="54">
        <f>+VLOOKUP(C1141,'Anexo_GL '!$B$9:$O$1882,12,0)</f>
        <v>793.81551000000002</v>
      </c>
      <c r="R1141" s="54">
        <f>+VLOOKUP(C1141,'Anexo_GL '!$B$9:$O$1882,13,0)</f>
        <v>363.36245999999994</v>
      </c>
      <c r="S1141" s="54" t="str">
        <f>+VLOOKUP(C1141,'Anexo_GL '!$B$9:$O$1882,14,0)</f>
        <v>Si Cumple</v>
      </c>
    </row>
    <row r="1142" spans="1:19" x14ac:dyDescent="0.25">
      <c r="A1142" s="54" t="s">
        <v>5244</v>
      </c>
      <c r="B1142" s="54">
        <v>1115</v>
      </c>
      <c r="C1142" s="55" t="s">
        <v>2614</v>
      </c>
      <c r="D1142" s="55" t="s">
        <v>2464</v>
      </c>
      <c r="E1142" s="55" t="s">
        <v>2615</v>
      </c>
      <c r="F1142" s="54">
        <f>+VLOOKUP(C1142,'Anexo_GL '!$B$9:$O$1882,4,0)</f>
        <v>263.39117000000005</v>
      </c>
      <c r="G1142" s="54"/>
      <c r="H1142" s="54">
        <f>+VLOOKUP(C1142,'Anexo_GL '!$B$9:$O$1882,5,0)</f>
        <v>2517.4625249999995</v>
      </c>
      <c r="I1142" s="54">
        <f>+VLOOKUP(C1142,'Anexo_GL '!$B$9:$O$1882,6,0)</f>
        <v>885.63651000000016</v>
      </c>
      <c r="J1142" s="54">
        <f>+VLOOKUP(C1142,'Anexo_GL '!$B$9:$O$1882,7,0)</f>
        <v>0</v>
      </c>
      <c r="K1142" s="54"/>
      <c r="L1142" s="56">
        <f>+VLOOKUP(C1142,'Anexo_GL '!$B$9:$O$1882,8,0)</f>
        <v>10.462565674140475</v>
      </c>
      <c r="M1142" s="54"/>
      <c r="N1142" s="56" t="str">
        <f>+VLOOKUP(C1142,'Anexo_GL '!$B$9:$O$1882,9,0)</f>
        <v>Si Cumple</v>
      </c>
      <c r="O1142" s="54"/>
      <c r="P1142" s="54">
        <f>+VLOOKUP(C1142,'Anexo_GL '!$B$9:$O$1882,11,0)</f>
        <v>1430.1859999999999</v>
      </c>
      <c r="Q1142" s="54">
        <f>+VLOOKUP(C1142,'Anexo_GL '!$B$9:$O$1882,12,0)</f>
        <v>823.26686999999993</v>
      </c>
      <c r="R1142" s="54">
        <f>+VLOOKUP(C1142,'Anexo_GL '!$B$9:$O$1882,13,0)</f>
        <v>606.91913000000011</v>
      </c>
      <c r="S1142" s="54" t="str">
        <f>+VLOOKUP(C1142,'Anexo_GL '!$B$9:$O$1882,14,0)</f>
        <v>Si Cumple</v>
      </c>
    </row>
    <row r="1143" spans="1:19" x14ac:dyDescent="0.25">
      <c r="A1143" s="54" t="s">
        <v>5245</v>
      </c>
      <c r="B1143" s="54">
        <v>1116</v>
      </c>
      <c r="C1143" s="55" t="s">
        <v>2616</v>
      </c>
      <c r="D1143" s="55" t="s">
        <v>2464</v>
      </c>
      <c r="E1143" s="55" t="s">
        <v>2617</v>
      </c>
      <c r="F1143" s="54">
        <f>+VLOOKUP(C1143,'Anexo_GL '!$B$9:$O$1882,4,0)</f>
        <v>169.53686999999999</v>
      </c>
      <c r="G1143" s="54"/>
      <c r="H1143" s="54">
        <f>+VLOOKUP(C1143,'Anexo_GL '!$B$9:$O$1882,5,0)</f>
        <v>1076.2312599999998</v>
      </c>
      <c r="I1143" s="54">
        <f>+VLOOKUP(C1143,'Anexo_GL '!$B$9:$O$1882,6,0)</f>
        <v>277.72158000000002</v>
      </c>
      <c r="J1143" s="54">
        <f>+VLOOKUP(C1143,'Anexo_GL '!$B$9:$O$1882,7,0)</f>
        <v>0</v>
      </c>
      <c r="K1143" s="54"/>
      <c r="L1143" s="56">
        <f>+VLOOKUP(C1143,'Anexo_GL '!$B$9:$O$1882,8,0)</f>
        <v>15.75282899699457</v>
      </c>
      <c r="M1143" s="54"/>
      <c r="N1143" s="56" t="str">
        <f>+VLOOKUP(C1143,'Anexo_GL '!$B$9:$O$1882,9,0)</f>
        <v>Si Cumple</v>
      </c>
      <c r="O1143" s="54"/>
      <c r="P1143" s="54">
        <f>+VLOOKUP(C1143,'Anexo_GL '!$B$9:$O$1882,11,0)</f>
        <v>754.90422999999998</v>
      </c>
      <c r="Q1143" s="54">
        <f>+VLOOKUP(C1143,'Anexo_GL '!$B$9:$O$1882,12,0)</f>
        <v>500.24065000000002</v>
      </c>
      <c r="R1143" s="54">
        <f>+VLOOKUP(C1143,'Anexo_GL '!$B$9:$O$1882,13,0)</f>
        <v>254.66357999999997</v>
      </c>
      <c r="S1143" s="54" t="str">
        <f>+VLOOKUP(C1143,'Anexo_GL '!$B$9:$O$1882,14,0)</f>
        <v>Si Cumple</v>
      </c>
    </row>
    <row r="1144" spans="1:19" x14ac:dyDescent="0.25">
      <c r="A1144" s="54" t="s">
        <v>5246</v>
      </c>
      <c r="B1144" s="54">
        <v>1117</v>
      </c>
      <c r="C1144" s="55" t="s">
        <v>2618</v>
      </c>
      <c r="D1144" s="55" t="s">
        <v>2464</v>
      </c>
      <c r="E1144" s="55" t="s">
        <v>2089</v>
      </c>
      <c r="F1144" s="54">
        <f>+VLOOKUP(C1144,'Anexo_GL '!$B$9:$O$1882,4,0)</f>
        <v>214.77926000000002</v>
      </c>
      <c r="G1144" s="54"/>
      <c r="H1144" s="54">
        <f>+VLOOKUP(C1144,'Anexo_GL '!$B$9:$O$1882,5,0)</f>
        <v>1084.092605</v>
      </c>
      <c r="I1144" s="54">
        <f>+VLOOKUP(C1144,'Anexo_GL '!$B$9:$O$1882,6,0)</f>
        <v>134.77787000000001</v>
      </c>
      <c r="J1144" s="54">
        <f>+VLOOKUP(C1144,'Anexo_GL '!$B$9:$O$1882,7,0)</f>
        <v>0</v>
      </c>
      <c r="K1144" s="54"/>
      <c r="L1144" s="56">
        <f>+VLOOKUP(C1144,'Anexo_GL '!$B$9:$O$1882,8,0)</f>
        <v>19.811892361354129</v>
      </c>
      <c r="M1144" s="54"/>
      <c r="N1144" s="56" t="str">
        <f>+VLOOKUP(C1144,'Anexo_GL '!$B$9:$O$1882,9,0)</f>
        <v>Si Cumple</v>
      </c>
      <c r="O1144" s="54"/>
      <c r="P1144" s="54">
        <f>+VLOOKUP(C1144,'Anexo_GL '!$B$9:$O$1882,11,0)</f>
        <v>767.03539999999987</v>
      </c>
      <c r="Q1144" s="54">
        <f>+VLOOKUP(C1144,'Anexo_GL '!$B$9:$O$1882,12,0)</f>
        <v>687.65264999999988</v>
      </c>
      <c r="R1144" s="54">
        <f>+VLOOKUP(C1144,'Anexo_GL '!$B$9:$O$1882,13,0)</f>
        <v>79.382750000000001</v>
      </c>
      <c r="S1144" s="54" t="str">
        <f>+VLOOKUP(C1144,'Anexo_GL '!$B$9:$O$1882,14,0)</f>
        <v>Si Cumple</v>
      </c>
    </row>
    <row r="1145" spans="1:19" x14ac:dyDescent="0.25">
      <c r="A1145" s="54" t="s">
        <v>5247</v>
      </c>
      <c r="B1145" s="54">
        <v>1118</v>
      </c>
      <c r="C1145" s="55" t="s">
        <v>2619</v>
      </c>
      <c r="D1145" s="55" t="s">
        <v>2464</v>
      </c>
      <c r="E1145" s="55" t="s">
        <v>2620</v>
      </c>
      <c r="F1145" s="54">
        <f>+VLOOKUP(C1145,'Anexo_GL '!$B$9:$O$1882,4,0)</f>
        <v>927.82170999999994</v>
      </c>
      <c r="G1145" s="54"/>
      <c r="H1145" s="54">
        <f>+VLOOKUP(C1145,'Anexo_GL '!$B$9:$O$1882,5,0)</f>
        <v>4523.6472324999995</v>
      </c>
      <c r="I1145" s="54">
        <f>+VLOOKUP(C1145,'Anexo_GL '!$B$9:$O$1882,6,0)</f>
        <v>1327.8292200000001</v>
      </c>
      <c r="J1145" s="54">
        <f>+VLOOKUP(C1145,'Anexo_GL '!$B$9:$O$1882,7,0)</f>
        <v>0</v>
      </c>
      <c r="K1145" s="54"/>
      <c r="L1145" s="56">
        <f>+VLOOKUP(C1145,'Anexo_GL '!$B$9:$O$1882,8,0)</f>
        <v>20.510478874968285</v>
      </c>
      <c r="M1145" s="54"/>
      <c r="N1145" s="56" t="str">
        <f>+VLOOKUP(C1145,'Anexo_GL '!$B$9:$O$1882,9,0)</f>
        <v>Si Cumple</v>
      </c>
      <c r="O1145" s="54"/>
      <c r="P1145" s="54">
        <f>+VLOOKUP(C1145,'Anexo_GL '!$B$9:$O$1882,11,0)</f>
        <v>2283.0846499999998</v>
      </c>
      <c r="Q1145" s="54">
        <f>+VLOOKUP(C1145,'Anexo_GL '!$B$9:$O$1882,12,0)</f>
        <v>1760.48867</v>
      </c>
      <c r="R1145" s="54">
        <f>+VLOOKUP(C1145,'Anexo_GL '!$B$9:$O$1882,13,0)</f>
        <v>522.59597999999994</v>
      </c>
      <c r="S1145" s="54" t="str">
        <f>+VLOOKUP(C1145,'Anexo_GL '!$B$9:$O$1882,14,0)</f>
        <v>Si Cumple</v>
      </c>
    </row>
    <row r="1146" spans="1:19" x14ac:dyDescent="0.25">
      <c r="A1146" s="54" t="s">
        <v>5248</v>
      </c>
      <c r="B1146" s="54">
        <v>1119</v>
      </c>
      <c r="C1146" s="55" t="s">
        <v>2621</v>
      </c>
      <c r="D1146" s="55" t="s">
        <v>2464</v>
      </c>
      <c r="E1146" s="55" t="s">
        <v>2622</v>
      </c>
      <c r="F1146" s="54">
        <f>+VLOOKUP(C1146,'Anexo_GL '!$B$9:$O$1882,4,0)</f>
        <v>1497.7106600000002</v>
      </c>
      <c r="G1146" s="54"/>
      <c r="H1146" s="54">
        <f>+VLOOKUP(C1146,'Anexo_GL '!$B$9:$O$1882,5,0)</f>
        <v>11502.566934999999</v>
      </c>
      <c r="I1146" s="54">
        <f>+VLOOKUP(C1146,'Anexo_GL '!$B$9:$O$1882,6,0)</f>
        <v>1052.1147599999999</v>
      </c>
      <c r="J1146" s="54">
        <f>+VLOOKUP(C1146,'Anexo_GL '!$B$9:$O$1882,7,0)</f>
        <v>0</v>
      </c>
      <c r="K1146" s="54"/>
      <c r="L1146" s="56">
        <f>+VLOOKUP(C1146,'Anexo_GL '!$B$9:$O$1882,8,0)</f>
        <v>13.020664591333675</v>
      </c>
      <c r="M1146" s="54"/>
      <c r="N1146" s="56" t="str">
        <f>+VLOOKUP(C1146,'Anexo_GL '!$B$9:$O$1882,9,0)</f>
        <v>Si Cumple</v>
      </c>
      <c r="O1146" s="54"/>
      <c r="P1146" s="54">
        <f>+VLOOKUP(C1146,'Anexo_GL '!$B$9:$O$1882,11,0)</f>
        <v>5380.6697000000004</v>
      </c>
      <c r="Q1146" s="54">
        <f>+VLOOKUP(C1146,'Anexo_GL '!$B$9:$O$1882,12,0)</f>
        <v>3307.2649700000002</v>
      </c>
      <c r="R1146" s="54">
        <f>+VLOOKUP(C1146,'Anexo_GL '!$B$9:$O$1882,13,0)</f>
        <v>2073.4047300000002</v>
      </c>
      <c r="S1146" s="54" t="str">
        <f>+VLOOKUP(C1146,'Anexo_GL '!$B$9:$O$1882,14,0)</f>
        <v>Si Cumple</v>
      </c>
    </row>
    <row r="1147" spans="1:19" x14ac:dyDescent="0.25">
      <c r="A1147" s="54" t="s">
        <v>5249</v>
      </c>
      <c r="B1147" s="54">
        <v>1120</v>
      </c>
      <c r="C1147" s="55" t="s">
        <v>2623</v>
      </c>
      <c r="D1147" s="55" t="s">
        <v>2464</v>
      </c>
      <c r="E1147" s="55" t="s">
        <v>2624</v>
      </c>
      <c r="F1147" s="54">
        <f>+VLOOKUP(C1147,'Anexo_GL '!$B$9:$O$1882,4,0)</f>
        <v>948.63003000000003</v>
      </c>
      <c r="G1147" s="54"/>
      <c r="H1147" s="54">
        <f>+VLOOKUP(C1147,'Anexo_GL '!$B$9:$O$1882,5,0)</f>
        <v>3486.1661024999994</v>
      </c>
      <c r="I1147" s="54">
        <f>+VLOOKUP(C1147,'Anexo_GL '!$B$9:$O$1882,6,0)</f>
        <v>843.39429000000007</v>
      </c>
      <c r="J1147" s="54">
        <f>+VLOOKUP(C1147,'Anexo_GL '!$B$9:$O$1882,7,0)</f>
        <v>0</v>
      </c>
      <c r="K1147" s="54"/>
      <c r="L1147" s="56">
        <f>+VLOOKUP(C1147,'Anexo_GL '!$B$9:$O$1882,8,0)</f>
        <v>27.211268829667024</v>
      </c>
      <c r="M1147" s="54"/>
      <c r="N1147" s="56" t="str">
        <f>+VLOOKUP(C1147,'Anexo_GL '!$B$9:$O$1882,9,0)</f>
        <v>Si Cumple</v>
      </c>
      <c r="O1147" s="54"/>
      <c r="P1147" s="54">
        <f>+VLOOKUP(C1147,'Anexo_GL '!$B$9:$O$1882,11,0)</f>
        <v>2153.0188800000001</v>
      </c>
      <c r="Q1147" s="54">
        <f>+VLOOKUP(C1147,'Anexo_GL '!$B$9:$O$1882,12,0)</f>
        <v>1481.27136</v>
      </c>
      <c r="R1147" s="54">
        <f>+VLOOKUP(C1147,'Anexo_GL '!$B$9:$O$1882,13,0)</f>
        <v>671.74752000000001</v>
      </c>
      <c r="S1147" s="54" t="str">
        <f>+VLOOKUP(C1147,'Anexo_GL '!$B$9:$O$1882,14,0)</f>
        <v>Si Cumple</v>
      </c>
    </row>
    <row r="1148" spans="1:19" x14ac:dyDescent="0.25">
      <c r="A1148" s="54" t="s">
        <v>5250</v>
      </c>
      <c r="B1148" s="54">
        <v>1121</v>
      </c>
      <c r="C1148" s="55" t="s">
        <v>2625</v>
      </c>
      <c r="D1148" s="55" t="s">
        <v>2464</v>
      </c>
      <c r="E1148" s="55" t="s">
        <v>2626</v>
      </c>
      <c r="F1148" s="54">
        <f>+VLOOKUP(C1148,'Anexo_GL '!$B$9:$O$1882,4,0)</f>
        <v>51.428580000000004</v>
      </c>
      <c r="G1148" s="54"/>
      <c r="H1148" s="54">
        <f>+VLOOKUP(C1148,'Anexo_GL '!$B$9:$O$1882,5,0)</f>
        <v>1375.703935</v>
      </c>
      <c r="I1148" s="54">
        <f>+VLOOKUP(C1148,'Anexo_GL '!$B$9:$O$1882,6,0)</f>
        <v>190.24793</v>
      </c>
      <c r="J1148" s="54">
        <f>+VLOOKUP(C1148,'Anexo_GL '!$B$9:$O$1882,7,0)</f>
        <v>0</v>
      </c>
      <c r="K1148" s="54"/>
      <c r="L1148" s="56">
        <f>+VLOOKUP(C1148,'Anexo_GL '!$B$9:$O$1882,8,0)</f>
        <v>3.7383465069466415</v>
      </c>
      <c r="M1148" s="54"/>
      <c r="N1148" s="56" t="str">
        <f>+VLOOKUP(C1148,'Anexo_GL '!$B$9:$O$1882,9,0)</f>
        <v>Si Cumple</v>
      </c>
      <c r="O1148" s="54"/>
      <c r="P1148" s="54">
        <f>+VLOOKUP(C1148,'Anexo_GL '!$B$9:$O$1882,11,0)</f>
        <v>895.96425999999997</v>
      </c>
      <c r="Q1148" s="54">
        <f>+VLOOKUP(C1148,'Anexo_GL '!$B$9:$O$1882,12,0)</f>
        <v>646.75653</v>
      </c>
      <c r="R1148" s="54">
        <f>+VLOOKUP(C1148,'Anexo_GL '!$B$9:$O$1882,13,0)</f>
        <v>249.20772999999997</v>
      </c>
      <c r="S1148" s="54" t="str">
        <f>+VLOOKUP(C1148,'Anexo_GL '!$B$9:$O$1882,14,0)</f>
        <v>Si Cumple</v>
      </c>
    </row>
    <row r="1149" spans="1:19" x14ac:dyDescent="0.25">
      <c r="A1149" s="54" t="s">
        <v>5251</v>
      </c>
      <c r="B1149" s="54">
        <v>1122</v>
      </c>
      <c r="C1149" s="55" t="s">
        <v>2627</v>
      </c>
      <c r="D1149" s="55" t="s">
        <v>2464</v>
      </c>
      <c r="E1149" s="55" t="s">
        <v>2628</v>
      </c>
      <c r="F1149" s="54">
        <f>+VLOOKUP(C1149,'Anexo_GL '!$B$9:$O$1882,4,0)</f>
        <v>480.04387000000003</v>
      </c>
      <c r="G1149" s="54"/>
      <c r="H1149" s="54">
        <f>+VLOOKUP(C1149,'Anexo_GL '!$B$9:$O$1882,5,0)</f>
        <v>4784.9002</v>
      </c>
      <c r="I1149" s="54">
        <f>+VLOOKUP(C1149,'Anexo_GL '!$B$9:$O$1882,6,0)</f>
        <v>1049.2166200000001</v>
      </c>
      <c r="J1149" s="54">
        <f>+VLOOKUP(C1149,'Anexo_GL '!$B$9:$O$1882,7,0)</f>
        <v>0</v>
      </c>
      <c r="K1149" s="54"/>
      <c r="L1149" s="56">
        <f>+VLOOKUP(C1149,'Anexo_GL '!$B$9:$O$1882,8,0)</f>
        <v>10.032474031537795</v>
      </c>
      <c r="M1149" s="54"/>
      <c r="N1149" s="56" t="str">
        <f>+VLOOKUP(C1149,'Anexo_GL '!$B$9:$O$1882,9,0)</f>
        <v>Si Cumple</v>
      </c>
      <c r="O1149" s="54"/>
      <c r="P1149" s="54">
        <f>+VLOOKUP(C1149,'Anexo_GL '!$B$9:$O$1882,11,0)</f>
        <v>1972.44957</v>
      </c>
      <c r="Q1149" s="54">
        <f>+VLOOKUP(C1149,'Anexo_GL '!$B$9:$O$1882,12,0)</f>
        <v>1827.2561900000003</v>
      </c>
      <c r="R1149" s="54">
        <f>+VLOOKUP(C1149,'Anexo_GL '!$B$9:$O$1882,13,0)</f>
        <v>145.19337999999988</v>
      </c>
      <c r="S1149" s="54" t="str">
        <f>+VLOOKUP(C1149,'Anexo_GL '!$B$9:$O$1882,14,0)</f>
        <v>Si Cumple</v>
      </c>
    </row>
    <row r="1150" spans="1:19" x14ac:dyDescent="0.25">
      <c r="A1150" s="54" t="s">
        <v>5252</v>
      </c>
      <c r="B1150" s="54">
        <v>1123</v>
      </c>
      <c r="C1150" s="55" t="s">
        <v>2629</v>
      </c>
      <c r="D1150" s="55" t="s">
        <v>2464</v>
      </c>
      <c r="E1150" s="55" t="s">
        <v>2630</v>
      </c>
      <c r="F1150" s="54">
        <f>+VLOOKUP(C1150,'Anexo_GL '!$B$9:$O$1882,4,0)</f>
        <v>16781.269900000003</v>
      </c>
      <c r="G1150" s="54"/>
      <c r="H1150" s="54">
        <f>+VLOOKUP(C1150,'Anexo_GL '!$B$9:$O$1882,5,0)</f>
        <v>74399.110845000003</v>
      </c>
      <c r="I1150" s="54">
        <f>+VLOOKUP(C1150,'Anexo_GL '!$B$9:$O$1882,6,0)</f>
        <v>8834.9638000000014</v>
      </c>
      <c r="J1150" s="54">
        <f>+VLOOKUP(C1150,'Anexo_GL '!$B$9:$O$1882,7,0)</f>
        <v>0</v>
      </c>
      <c r="K1150" s="54"/>
      <c r="L1150" s="56">
        <f>+VLOOKUP(C1150,'Anexo_GL '!$B$9:$O$1882,8,0)</f>
        <v>22.55573985952789</v>
      </c>
      <c r="M1150" s="54"/>
      <c r="N1150" s="56" t="str">
        <f>+VLOOKUP(C1150,'Anexo_GL '!$B$9:$O$1882,9,0)</f>
        <v>Si Cumple</v>
      </c>
      <c r="O1150" s="54"/>
      <c r="P1150" s="54">
        <f>+VLOOKUP(C1150,'Anexo_GL '!$B$9:$O$1882,11,0)</f>
        <v>53449.695100000012</v>
      </c>
      <c r="Q1150" s="54">
        <f>+VLOOKUP(C1150,'Anexo_GL '!$B$9:$O$1882,12,0)</f>
        <v>35082.640729999999</v>
      </c>
      <c r="R1150" s="54">
        <f>+VLOOKUP(C1150,'Anexo_GL '!$B$9:$O$1882,13,0)</f>
        <v>18367.054370000013</v>
      </c>
      <c r="S1150" s="54" t="str">
        <f>+VLOOKUP(C1150,'Anexo_GL '!$B$9:$O$1882,14,0)</f>
        <v>Si Cumple</v>
      </c>
    </row>
    <row r="1151" spans="1:19" x14ac:dyDescent="0.25">
      <c r="A1151" s="54" t="s">
        <v>5253</v>
      </c>
      <c r="B1151" s="54">
        <v>1124</v>
      </c>
      <c r="C1151" s="55" t="s">
        <v>2631</v>
      </c>
      <c r="D1151" s="55" t="s">
        <v>2464</v>
      </c>
      <c r="E1151" s="55" t="s">
        <v>2632</v>
      </c>
      <c r="F1151" s="54">
        <f>+VLOOKUP(C1151,'Anexo_GL '!$B$9:$O$1882,4,0)</f>
        <v>2030.9112200000002</v>
      </c>
      <c r="G1151" s="54"/>
      <c r="H1151" s="54">
        <f>+VLOOKUP(C1151,'Anexo_GL '!$B$9:$O$1882,5,0)</f>
        <v>6515.0536500000007</v>
      </c>
      <c r="I1151" s="54">
        <f>+VLOOKUP(C1151,'Anexo_GL '!$B$9:$O$1882,6,0)</f>
        <v>2236.2839100000001</v>
      </c>
      <c r="J1151" s="54">
        <f>+VLOOKUP(C1151,'Anexo_GL '!$B$9:$O$1882,7,0)</f>
        <v>0</v>
      </c>
      <c r="K1151" s="54"/>
      <c r="L1151" s="56">
        <f>+VLOOKUP(C1151,'Anexo_GL '!$B$9:$O$1882,8,0)</f>
        <v>31.17259395093393</v>
      </c>
      <c r="M1151" s="54"/>
      <c r="N1151" s="56" t="str">
        <f>+VLOOKUP(C1151,'Anexo_GL '!$B$9:$O$1882,9,0)</f>
        <v>Si Cumple</v>
      </c>
      <c r="O1151" s="54"/>
      <c r="P1151" s="54">
        <f>+VLOOKUP(C1151,'Anexo_GL '!$B$9:$O$1882,11,0)</f>
        <v>4835.9507000000003</v>
      </c>
      <c r="Q1151" s="54">
        <f>+VLOOKUP(C1151,'Anexo_GL '!$B$9:$O$1882,12,0)</f>
        <v>3986.5192799999995</v>
      </c>
      <c r="R1151" s="54">
        <f>+VLOOKUP(C1151,'Anexo_GL '!$B$9:$O$1882,13,0)</f>
        <v>849.43142000000091</v>
      </c>
      <c r="S1151" s="54" t="str">
        <f>+VLOOKUP(C1151,'Anexo_GL '!$B$9:$O$1882,14,0)</f>
        <v>Si Cumple</v>
      </c>
    </row>
    <row r="1152" spans="1:19" x14ac:dyDescent="0.25">
      <c r="A1152" s="54" t="s">
        <v>5254</v>
      </c>
      <c r="B1152" s="54">
        <v>1125</v>
      </c>
      <c r="C1152" s="55" t="s">
        <v>2633</v>
      </c>
      <c r="D1152" s="55" t="s">
        <v>2464</v>
      </c>
      <c r="E1152" s="55" t="s">
        <v>2634</v>
      </c>
      <c r="F1152" s="54">
        <f>+VLOOKUP(C1152,'Anexo_GL '!$B$9:$O$1882,4,0)</f>
        <v>421.40089999999998</v>
      </c>
      <c r="G1152" s="54"/>
      <c r="H1152" s="54">
        <f>+VLOOKUP(C1152,'Anexo_GL '!$B$9:$O$1882,5,0)</f>
        <v>9578.5501724999995</v>
      </c>
      <c r="I1152" s="54">
        <f>+VLOOKUP(C1152,'Anexo_GL '!$B$9:$O$1882,6,0)</f>
        <v>2979.5976299999998</v>
      </c>
      <c r="J1152" s="54">
        <f>+VLOOKUP(C1152,'Anexo_GL '!$B$9:$O$1882,7,0)</f>
        <v>0</v>
      </c>
      <c r="K1152" s="54"/>
      <c r="L1152" s="56">
        <f>+VLOOKUP(C1152,'Anexo_GL '!$B$9:$O$1882,8,0)</f>
        <v>4.3994225891287932</v>
      </c>
      <c r="M1152" s="54"/>
      <c r="N1152" s="56" t="str">
        <f>+VLOOKUP(C1152,'Anexo_GL '!$B$9:$O$1882,9,0)</f>
        <v>Si Cumple</v>
      </c>
      <c r="O1152" s="54"/>
      <c r="P1152" s="54">
        <f>+VLOOKUP(C1152,'Anexo_GL '!$B$9:$O$1882,11,0)</f>
        <v>6155.9129099999991</v>
      </c>
      <c r="Q1152" s="54">
        <f>+VLOOKUP(C1152,'Anexo_GL '!$B$9:$O$1882,12,0)</f>
        <v>3442.05647</v>
      </c>
      <c r="R1152" s="54">
        <f>+VLOOKUP(C1152,'Anexo_GL '!$B$9:$O$1882,13,0)</f>
        <v>2713.8564399999991</v>
      </c>
      <c r="S1152" s="54" t="str">
        <f>+VLOOKUP(C1152,'Anexo_GL '!$B$9:$O$1882,14,0)</f>
        <v>Si Cumple</v>
      </c>
    </row>
    <row r="1153" spans="1:19" x14ac:dyDescent="0.25">
      <c r="A1153" s="54" t="s">
        <v>5255</v>
      </c>
      <c r="B1153" s="54">
        <v>1126</v>
      </c>
      <c r="C1153" s="55" t="s">
        <v>2635</v>
      </c>
      <c r="D1153" s="55" t="s">
        <v>2464</v>
      </c>
      <c r="E1153" s="55" t="s">
        <v>2636</v>
      </c>
      <c r="F1153" s="54">
        <f>+VLOOKUP(C1153,'Anexo_GL '!$B$9:$O$1882,4,0)</f>
        <v>3287.4124199999997</v>
      </c>
      <c r="G1153" s="54"/>
      <c r="H1153" s="54">
        <f>+VLOOKUP(C1153,'Anexo_GL '!$B$9:$O$1882,5,0)</f>
        <v>34644.325392499995</v>
      </c>
      <c r="I1153" s="54">
        <f>+VLOOKUP(C1153,'Anexo_GL '!$B$9:$O$1882,6,0)</f>
        <v>13004.432439999999</v>
      </c>
      <c r="J1153" s="54">
        <f>+VLOOKUP(C1153,'Anexo_GL '!$B$9:$O$1882,7,0)</f>
        <v>0</v>
      </c>
      <c r="K1153" s="54"/>
      <c r="L1153" s="56">
        <f>+VLOOKUP(C1153,'Anexo_GL '!$B$9:$O$1882,8,0)</f>
        <v>9.4890357446869995</v>
      </c>
      <c r="M1153" s="54"/>
      <c r="N1153" s="56" t="str">
        <f>+VLOOKUP(C1153,'Anexo_GL '!$B$9:$O$1882,9,0)</f>
        <v>Si Cumple</v>
      </c>
      <c r="O1153" s="54"/>
      <c r="P1153" s="54">
        <f>+VLOOKUP(C1153,'Anexo_GL '!$B$9:$O$1882,11,0)</f>
        <v>26032.636879999995</v>
      </c>
      <c r="Q1153" s="54">
        <f>+VLOOKUP(C1153,'Anexo_GL '!$B$9:$O$1882,12,0)</f>
        <v>17468.327329999996</v>
      </c>
      <c r="R1153" s="54">
        <f>+VLOOKUP(C1153,'Anexo_GL '!$B$9:$O$1882,13,0)</f>
        <v>8564.3095499999963</v>
      </c>
      <c r="S1153" s="54" t="str">
        <f>+VLOOKUP(C1153,'Anexo_GL '!$B$9:$O$1882,14,0)</f>
        <v>Si Cumple</v>
      </c>
    </row>
    <row r="1154" spans="1:19" x14ac:dyDescent="0.25">
      <c r="A1154" s="54" t="s">
        <v>5256</v>
      </c>
      <c r="B1154" s="54">
        <v>1127</v>
      </c>
      <c r="C1154" s="55" t="s">
        <v>2637</v>
      </c>
      <c r="D1154" s="55" t="s">
        <v>2464</v>
      </c>
      <c r="E1154" s="55" t="s">
        <v>2638</v>
      </c>
      <c r="F1154" s="54">
        <f>+VLOOKUP(C1154,'Anexo_GL '!$B$9:$O$1882,4,0)</f>
        <v>447.45345999999995</v>
      </c>
      <c r="G1154" s="54"/>
      <c r="H1154" s="54">
        <f>+VLOOKUP(C1154,'Anexo_GL '!$B$9:$O$1882,5,0)</f>
        <v>6251.0421275000008</v>
      </c>
      <c r="I1154" s="54">
        <f>+VLOOKUP(C1154,'Anexo_GL '!$B$9:$O$1882,6,0)</f>
        <v>985.09739000000002</v>
      </c>
      <c r="J1154" s="54">
        <f>+VLOOKUP(C1154,'Anexo_GL '!$B$9:$O$1882,7,0)</f>
        <v>0</v>
      </c>
      <c r="K1154" s="54"/>
      <c r="L1154" s="56">
        <f>+VLOOKUP(C1154,'Anexo_GL '!$B$9:$O$1882,8,0)</f>
        <v>7.1580618219085883</v>
      </c>
      <c r="M1154" s="54"/>
      <c r="N1154" s="56" t="str">
        <f>+VLOOKUP(C1154,'Anexo_GL '!$B$9:$O$1882,9,0)</f>
        <v>Si Cumple</v>
      </c>
      <c r="O1154" s="54"/>
      <c r="P1154" s="54">
        <f>+VLOOKUP(C1154,'Anexo_GL '!$B$9:$O$1882,11,0)</f>
        <v>3864.6088799999998</v>
      </c>
      <c r="Q1154" s="54">
        <f>+VLOOKUP(C1154,'Anexo_GL '!$B$9:$O$1882,12,0)</f>
        <v>3059.0310800000002</v>
      </c>
      <c r="R1154" s="54">
        <f>+VLOOKUP(C1154,'Anexo_GL '!$B$9:$O$1882,13,0)</f>
        <v>805.5777999999998</v>
      </c>
      <c r="S1154" s="54" t="str">
        <f>+VLOOKUP(C1154,'Anexo_GL '!$B$9:$O$1882,14,0)</f>
        <v>Si Cumple</v>
      </c>
    </row>
    <row r="1155" spans="1:19" x14ac:dyDescent="0.25">
      <c r="A1155" s="54" t="s">
        <v>5257</v>
      </c>
      <c r="B1155" s="54">
        <v>1128</v>
      </c>
      <c r="C1155" s="55" t="s">
        <v>2639</v>
      </c>
      <c r="D1155" s="55" t="s">
        <v>2464</v>
      </c>
      <c r="E1155" s="55" t="s">
        <v>2640</v>
      </c>
      <c r="F1155" s="54">
        <f>+VLOOKUP(C1155,'Anexo_GL '!$B$9:$O$1882,4,0)</f>
        <v>3739.4274300000006</v>
      </c>
      <c r="G1155" s="54"/>
      <c r="H1155" s="54">
        <f>+VLOOKUP(C1155,'Anexo_GL '!$B$9:$O$1882,5,0)</f>
        <v>42725.654062499998</v>
      </c>
      <c r="I1155" s="54">
        <f>+VLOOKUP(C1155,'Anexo_GL '!$B$9:$O$1882,6,0)</f>
        <v>21680.294559999998</v>
      </c>
      <c r="J1155" s="54">
        <f>+VLOOKUP(C1155,'Anexo_GL '!$B$9:$O$1882,7,0)</f>
        <v>0</v>
      </c>
      <c r="K1155" s="54"/>
      <c r="L1155" s="56">
        <f>+VLOOKUP(C1155,'Anexo_GL '!$B$9:$O$1882,8,0)</f>
        <v>8.7521829964964049</v>
      </c>
      <c r="M1155" s="54"/>
      <c r="N1155" s="56" t="str">
        <f>+VLOOKUP(C1155,'Anexo_GL '!$B$9:$O$1882,9,0)</f>
        <v>Si Cumple</v>
      </c>
      <c r="O1155" s="54"/>
      <c r="P1155" s="54">
        <f>+VLOOKUP(C1155,'Anexo_GL '!$B$9:$O$1882,11,0)</f>
        <v>34936.685339999996</v>
      </c>
      <c r="Q1155" s="54">
        <f>+VLOOKUP(C1155,'Anexo_GL '!$B$9:$O$1882,12,0)</f>
        <v>18943.63365</v>
      </c>
      <c r="R1155" s="54">
        <f>+VLOOKUP(C1155,'Anexo_GL '!$B$9:$O$1882,13,0)</f>
        <v>15993.051689999998</v>
      </c>
      <c r="S1155" s="54" t="str">
        <f>+VLOOKUP(C1155,'Anexo_GL '!$B$9:$O$1882,14,0)</f>
        <v>Si Cumple</v>
      </c>
    </row>
    <row r="1156" spans="1:19" x14ac:dyDescent="0.25">
      <c r="A1156" s="54" t="s">
        <v>5258</v>
      </c>
      <c r="B1156" s="54">
        <v>1129</v>
      </c>
      <c r="C1156" s="55" t="s">
        <v>2641</v>
      </c>
      <c r="D1156" s="55" t="s">
        <v>2464</v>
      </c>
      <c r="E1156" s="55" t="s">
        <v>2642</v>
      </c>
      <c r="F1156" s="54">
        <f>+VLOOKUP(C1156,'Anexo_GL '!$B$9:$O$1882,4,0)</f>
        <v>1677.2697499999999</v>
      </c>
      <c r="G1156" s="54"/>
      <c r="H1156" s="54">
        <f>+VLOOKUP(C1156,'Anexo_GL '!$B$9:$O$1882,5,0)</f>
        <v>29674.720777500002</v>
      </c>
      <c r="I1156" s="54">
        <f>+VLOOKUP(C1156,'Anexo_GL '!$B$9:$O$1882,6,0)</f>
        <v>11963.13451</v>
      </c>
      <c r="J1156" s="54">
        <f>+VLOOKUP(C1156,'Anexo_GL '!$B$9:$O$1882,7,0)</f>
        <v>0</v>
      </c>
      <c r="K1156" s="54"/>
      <c r="L1156" s="56">
        <f>+VLOOKUP(C1156,'Anexo_GL '!$B$9:$O$1882,8,0)</f>
        <v>5.6521837646800748</v>
      </c>
      <c r="M1156" s="54"/>
      <c r="N1156" s="56" t="str">
        <f>+VLOOKUP(C1156,'Anexo_GL '!$B$9:$O$1882,9,0)</f>
        <v>Si Cumple</v>
      </c>
      <c r="O1156" s="54"/>
      <c r="P1156" s="54">
        <f>+VLOOKUP(C1156,'Anexo_GL '!$B$9:$O$1882,11,0)</f>
        <v>22042.868129999999</v>
      </c>
      <c r="Q1156" s="54">
        <f>+VLOOKUP(C1156,'Anexo_GL '!$B$9:$O$1882,12,0)</f>
        <v>15133.276419999998</v>
      </c>
      <c r="R1156" s="54">
        <f>+VLOOKUP(C1156,'Anexo_GL '!$B$9:$O$1882,13,0)</f>
        <v>6909.5917100000006</v>
      </c>
      <c r="S1156" s="54" t="str">
        <f>+VLOOKUP(C1156,'Anexo_GL '!$B$9:$O$1882,14,0)</f>
        <v>Si Cumple</v>
      </c>
    </row>
    <row r="1157" spans="1:19" x14ac:dyDescent="0.25">
      <c r="A1157" s="54" t="s">
        <v>5259</v>
      </c>
      <c r="B1157" s="54">
        <v>1130</v>
      </c>
      <c r="C1157" s="55" t="s">
        <v>2643</v>
      </c>
      <c r="D1157" s="55" t="s">
        <v>2464</v>
      </c>
      <c r="E1157" s="55" t="s">
        <v>2644</v>
      </c>
      <c r="F1157" s="54">
        <f>+VLOOKUP(C1157,'Anexo_GL '!$B$9:$O$1882,4,0)</f>
        <v>2021.0313799999999</v>
      </c>
      <c r="G1157" s="54"/>
      <c r="H1157" s="54">
        <f>+VLOOKUP(C1157,'Anexo_GL '!$B$9:$O$1882,5,0)</f>
        <v>34085.505847500004</v>
      </c>
      <c r="I1157" s="54">
        <f>+VLOOKUP(C1157,'Anexo_GL '!$B$9:$O$1882,6,0)</f>
        <v>10800.581899999999</v>
      </c>
      <c r="J1157" s="54">
        <f>+VLOOKUP(C1157,'Anexo_GL '!$B$9:$O$1882,7,0)</f>
        <v>0</v>
      </c>
      <c r="K1157" s="54"/>
      <c r="L1157" s="56">
        <f>+VLOOKUP(C1157,'Anexo_GL '!$B$9:$O$1882,8,0)</f>
        <v>5.9292984796593018</v>
      </c>
      <c r="M1157" s="54"/>
      <c r="N1157" s="56" t="str">
        <f>+VLOOKUP(C1157,'Anexo_GL '!$B$9:$O$1882,9,0)</f>
        <v>Si Cumple</v>
      </c>
      <c r="O1157" s="54"/>
      <c r="P1157" s="54">
        <f>+VLOOKUP(C1157,'Anexo_GL '!$B$9:$O$1882,11,0)</f>
        <v>24511.698869999997</v>
      </c>
      <c r="Q1157" s="54">
        <f>+VLOOKUP(C1157,'Anexo_GL '!$B$9:$O$1882,12,0)</f>
        <v>12461.155299999999</v>
      </c>
      <c r="R1157" s="54">
        <f>+VLOOKUP(C1157,'Anexo_GL '!$B$9:$O$1882,13,0)</f>
        <v>12050.543569999998</v>
      </c>
      <c r="S1157" s="54" t="str">
        <f>+VLOOKUP(C1157,'Anexo_GL '!$B$9:$O$1882,14,0)</f>
        <v>Si Cumple</v>
      </c>
    </row>
    <row r="1158" spans="1:19" x14ac:dyDescent="0.25">
      <c r="A1158" s="54" t="s">
        <v>6013</v>
      </c>
      <c r="B1158" s="54">
        <v>1131</v>
      </c>
      <c r="C1158" s="57" t="s">
        <v>4095</v>
      </c>
      <c r="D1158" s="57" t="s">
        <v>2464</v>
      </c>
      <c r="E1158" s="57" t="s">
        <v>4096</v>
      </c>
      <c r="F1158" s="54">
        <f>+VLOOKUP(C1158,'Anexo_GL '!$B$9:$O$1882,4,0)</f>
        <v>234.14877000000001</v>
      </c>
      <c r="G1158" s="54"/>
      <c r="H1158" s="54">
        <f>+VLOOKUP(C1158,'Anexo_GL '!$B$9:$O$1882,5,0)</f>
        <v>5988.455755</v>
      </c>
      <c r="I1158" s="54">
        <f>+VLOOKUP(C1158,'Anexo_GL '!$B$9:$O$1882,6,0)</f>
        <v>2464.7056399999997</v>
      </c>
      <c r="J1158" s="54">
        <f>+VLOOKUP(C1158,'Anexo_GL '!$B$9:$O$1882,7,0)</f>
        <v>0</v>
      </c>
      <c r="K1158" s="54"/>
      <c r="L1158" s="56">
        <f>+VLOOKUP(C1158,'Anexo_GL '!$B$9:$O$1882,8,0)</f>
        <v>3.9100025044770494</v>
      </c>
      <c r="M1158" s="54"/>
      <c r="N1158" s="56" t="str">
        <f>+VLOOKUP(C1158,'Anexo_GL '!$B$9:$O$1882,9,0)</f>
        <v>Si Cumple</v>
      </c>
      <c r="O1158" s="54"/>
      <c r="P1158" s="54">
        <f>+VLOOKUP(C1158,'Anexo_GL '!$B$9:$O$1882,11,0)</f>
        <v>5557.4699099999998</v>
      </c>
      <c r="Q1158" s="54">
        <f>+VLOOKUP(C1158,'Anexo_GL '!$B$9:$O$1882,12,0)</f>
        <v>3242.6038200000003</v>
      </c>
      <c r="R1158" s="54">
        <f>+VLOOKUP(C1158,'Anexo_GL '!$B$9:$O$1882,13,0)</f>
        <v>2314.86609</v>
      </c>
      <c r="S1158" s="54" t="str">
        <f>+VLOOKUP(C1158,'Anexo_GL '!$B$9:$O$1882,14,0)</f>
        <v>Si Cumple</v>
      </c>
    </row>
    <row r="1159" spans="1:19" x14ac:dyDescent="0.25">
      <c r="A1159" s="54" t="s">
        <v>5260</v>
      </c>
      <c r="B1159" s="54">
        <v>1132</v>
      </c>
      <c r="C1159" s="55" t="s">
        <v>2645</v>
      </c>
      <c r="D1159" s="55" t="s">
        <v>2464</v>
      </c>
      <c r="E1159" s="55" t="s">
        <v>2646</v>
      </c>
      <c r="F1159" s="54">
        <f>+VLOOKUP(C1159,'Anexo_GL '!$B$9:$O$1882,4,0)</f>
        <v>2199.9750400000003</v>
      </c>
      <c r="G1159" s="54"/>
      <c r="H1159" s="54">
        <f>+VLOOKUP(C1159,'Anexo_GL '!$B$9:$O$1882,5,0)</f>
        <v>28828.993974999994</v>
      </c>
      <c r="I1159" s="54">
        <f>+VLOOKUP(C1159,'Anexo_GL '!$B$9:$O$1882,6,0)</f>
        <v>4772.4699800000008</v>
      </c>
      <c r="J1159" s="54">
        <f>+VLOOKUP(C1159,'Anexo_GL '!$B$9:$O$1882,7,0)</f>
        <v>0</v>
      </c>
      <c r="K1159" s="54"/>
      <c r="L1159" s="56">
        <f>+VLOOKUP(C1159,'Anexo_GL '!$B$9:$O$1882,8,0)</f>
        <v>7.6311197050711526</v>
      </c>
      <c r="M1159" s="54"/>
      <c r="N1159" s="56" t="str">
        <f>+VLOOKUP(C1159,'Anexo_GL '!$B$9:$O$1882,9,0)</f>
        <v>Si Cumple</v>
      </c>
      <c r="O1159" s="54"/>
      <c r="P1159" s="54">
        <f>+VLOOKUP(C1159,'Anexo_GL '!$B$9:$O$1882,11,0)</f>
        <v>20372.009199999997</v>
      </c>
      <c r="Q1159" s="54">
        <f>+VLOOKUP(C1159,'Anexo_GL '!$B$9:$O$1882,12,0)</f>
        <v>16247.251789999997</v>
      </c>
      <c r="R1159" s="54">
        <f>+VLOOKUP(C1159,'Anexo_GL '!$B$9:$O$1882,13,0)</f>
        <v>4124.7574099999983</v>
      </c>
      <c r="S1159" s="54" t="str">
        <f>+VLOOKUP(C1159,'Anexo_GL '!$B$9:$O$1882,14,0)</f>
        <v>Si Cumple</v>
      </c>
    </row>
    <row r="1160" spans="1:19" x14ac:dyDescent="0.25">
      <c r="A1160" s="54" t="s">
        <v>5261</v>
      </c>
      <c r="B1160" s="54">
        <v>1133</v>
      </c>
      <c r="C1160" s="55" t="s">
        <v>2647</v>
      </c>
      <c r="D1160" s="55" t="s">
        <v>2464</v>
      </c>
      <c r="E1160" s="55" t="s">
        <v>966</v>
      </c>
      <c r="F1160" s="54">
        <f>+VLOOKUP(C1160,'Anexo_GL '!$B$9:$O$1882,4,0)</f>
        <v>752.25882000000001</v>
      </c>
      <c r="G1160" s="54"/>
      <c r="H1160" s="54">
        <f>+VLOOKUP(C1160,'Anexo_GL '!$B$9:$O$1882,5,0)</f>
        <v>4759.9777299999987</v>
      </c>
      <c r="I1160" s="54">
        <f>+VLOOKUP(C1160,'Anexo_GL '!$B$9:$O$1882,6,0)</f>
        <v>967.7310500000001</v>
      </c>
      <c r="J1160" s="54">
        <f>+VLOOKUP(C1160,'Anexo_GL '!$B$9:$O$1882,7,0)</f>
        <v>0</v>
      </c>
      <c r="K1160" s="54"/>
      <c r="L1160" s="56">
        <f>+VLOOKUP(C1160,'Anexo_GL '!$B$9:$O$1882,8,0)</f>
        <v>15.803830662039678</v>
      </c>
      <c r="M1160" s="54"/>
      <c r="N1160" s="56" t="str">
        <f>+VLOOKUP(C1160,'Anexo_GL '!$B$9:$O$1882,9,0)</f>
        <v>Si Cumple</v>
      </c>
      <c r="O1160" s="54"/>
      <c r="P1160" s="54">
        <f>+VLOOKUP(C1160,'Anexo_GL '!$B$9:$O$1882,11,0)</f>
        <v>3292.6896399999996</v>
      </c>
      <c r="Q1160" s="54">
        <f>+VLOOKUP(C1160,'Anexo_GL '!$B$9:$O$1882,12,0)</f>
        <v>2253.8577200000004</v>
      </c>
      <c r="R1160" s="54">
        <f>+VLOOKUP(C1160,'Anexo_GL '!$B$9:$O$1882,13,0)</f>
        <v>1038.8319199999994</v>
      </c>
      <c r="S1160" s="54" t="str">
        <f>+VLOOKUP(C1160,'Anexo_GL '!$B$9:$O$1882,14,0)</f>
        <v>Si Cumple</v>
      </c>
    </row>
    <row r="1161" spans="1:19" x14ac:dyDescent="0.25">
      <c r="A1161" s="54" t="s">
        <v>5262</v>
      </c>
      <c r="B1161" s="54">
        <v>1134</v>
      </c>
      <c r="C1161" s="55" t="s">
        <v>2648</v>
      </c>
      <c r="D1161" s="55" t="s">
        <v>2464</v>
      </c>
      <c r="E1161" s="55" t="s">
        <v>2649</v>
      </c>
      <c r="F1161" s="54">
        <f>+VLOOKUP(C1161,'Anexo_GL '!$B$9:$O$1882,4,0)</f>
        <v>295.94743</v>
      </c>
      <c r="G1161" s="54"/>
      <c r="H1161" s="54">
        <f>+VLOOKUP(C1161,'Anexo_GL '!$B$9:$O$1882,5,0)</f>
        <v>1582.5267575000003</v>
      </c>
      <c r="I1161" s="54">
        <f>+VLOOKUP(C1161,'Anexo_GL '!$B$9:$O$1882,6,0)</f>
        <v>262.93870000000004</v>
      </c>
      <c r="J1161" s="54">
        <f>+VLOOKUP(C1161,'Anexo_GL '!$B$9:$O$1882,7,0)</f>
        <v>0</v>
      </c>
      <c r="K1161" s="54"/>
      <c r="L1161" s="56">
        <f>+VLOOKUP(C1161,'Anexo_GL '!$B$9:$O$1882,8,0)</f>
        <v>18.700943197164229</v>
      </c>
      <c r="M1161" s="54"/>
      <c r="N1161" s="56" t="str">
        <f>+VLOOKUP(C1161,'Anexo_GL '!$B$9:$O$1882,9,0)</f>
        <v>Si Cumple</v>
      </c>
      <c r="O1161" s="54"/>
      <c r="P1161" s="54">
        <f>+VLOOKUP(C1161,'Anexo_GL '!$B$9:$O$1882,11,0)</f>
        <v>776.51416999999992</v>
      </c>
      <c r="Q1161" s="54">
        <f>+VLOOKUP(C1161,'Anexo_GL '!$B$9:$O$1882,12,0)</f>
        <v>685.73895999999991</v>
      </c>
      <c r="R1161" s="54">
        <f>+VLOOKUP(C1161,'Anexo_GL '!$B$9:$O$1882,13,0)</f>
        <v>90.775209999999959</v>
      </c>
      <c r="S1161" s="54" t="str">
        <f>+VLOOKUP(C1161,'Anexo_GL '!$B$9:$O$1882,14,0)</f>
        <v>Si Cumple</v>
      </c>
    </row>
    <row r="1162" spans="1:19" x14ac:dyDescent="0.25">
      <c r="A1162" s="54" t="s">
        <v>5263</v>
      </c>
      <c r="B1162" s="54">
        <v>1135</v>
      </c>
      <c r="C1162" s="55" t="s">
        <v>2650</v>
      </c>
      <c r="D1162" s="55" t="s">
        <v>2464</v>
      </c>
      <c r="E1162" s="55" t="s">
        <v>2651</v>
      </c>
      <c r="F1162" s="54">
        <f>+VLOOKUP(C1162,'Anexo_GL '!$B$9:$O$1882,4,0)</f>
        <v>1598.83906</v>
      </c>
      <c r="G1162" s="54"/>
      <c r="H1162" s="54">
        <f>+VLOOKUP(C1162,'Anexo_GL '!$B$9:$O$1882,5,0)</f>
        <v>6248.0693424999999</v>
      </c>
      <c r="I1162" s="54">
        <f>+VLOOKUP(C1162,'Anexo_GL '!$B$9:$O$1882,6,0)</f>
        <v>1771.2011</v>
      </c>
      <c r="J1162" s="54">
        <f>+VLOOKUP(C1162,'Anexo_GL '!$B$9:$O$1882,7,0)</f>
        <v>0</v>
      </c>
      <c r="K1162" s="54"/>
      <c r="L1162" s="56">
        <f>+VLOOKUP(C1162,'Anexo_GL '!$B$9:$O$1882,8,0)</f>
        <v>25.589329636989376</v>
      </c>
      <c r="M1162" s="54"/>
      <c r="N1162" s="56" t="str">
        <f>+VLOOKUP(C1162,'Anexo_GL '!$B$9:$O$1882,9,0)</f>
        <v>Si Cumple</v>
      </c>
      <c r="O1162" s="54"/>
      <c r="P1162" s="54">
        <f>+VLOOKUP(C1162,'Anexo_GL '!$B$9:$O$1882,11,0)</f>
        <v>4306.9647100000011</v>
      </c>
      <c r="Q1162" s="54">
        <f>+VLOOKUP(C1162,'Anexo_GL '!$B$9:$O$1882,12,0)</f>
        <v>2320.0849500000004</v>
      </c>
      <c r="R1162" s="54">
        <f>+VLOOKUP(C1162,'Anexo_GL '!$B$9:$O$1882,13,0)</f>
        <v>1986.8797600000007</v>
      </c>
      <c r="S1162" s="54" t="str">
        <f>+VLOOKUP(C1162,'Anexo_GL '!$B$9:$O$1882,14,0)</f>
        <v>Si Cumple</v>
      </c>
    </row>
    <row r="1163" spans="1:19" x14ac:dyDescent="0.25">
      <c r="A1163" s="54" t="s">
        <v>5264</v>
      </c>
      <c r="B1163" s="54">
        <v>1136</v>
      </c>
      <c r="C1163" s="55" t="s">
        <v>2652</v>
      </c>
      <c r="D1163" s="55" t="s">
        <v>2464</v>
      </c>
      <c r="E1163" s="55" t="s">
        <v>2653</v>
      </c>
      <c r="F1163" s="54">
        <f>+VLOOKUP(C1163,'Anexo_GL '!$B$9:$O$1882,4,0)</f>
        <v>2426.2673199999999</v>
      </c>
      <c r="G1163" s="54"/>
      <c r="H1163" s="54">
        <f>+VLOOKUP(C1163,'Anexo_GL '!$B$9:$O$1882,5,0)</f>
        <v>3414.4037699999994</v>
      </c>
      <c r="I1163" s="54">
        <f>+VLOOKUP(C1163,'Anexo_GL '!$B$9:$O$1882,6,0)</f>
        <v>564.82529</v>
      </c>
      <c r="J1163" s="54">
        <f>+VLOOKUP(C1163,'Anexo_GL '!$B$9:$O$1882,7,0)</f>
        <v>0</v>
      </c>
      <c r="K1163" s="54"/>
      <c r="L1163" s="56">
        <f>+VLOOKUP(C1163,'Anexo_GL '!$B$9:$O$1882,8,0)</f>
        <v>71.059765728878631</v>
      </c>
      <c r="M1163" s="54"/>
      <c r="N1163" s="56" t="str">
        <f>+VLOOKUP(C1163,'Anexo_GL '!$B$9:$O$1882,9,0)</f>
        <v>Si Cumple</v>
      </c>
      <c r="O1163" s="54"/>
      <c r="P1163" s="54">
        <f>+VLOOKUP(C1163,'Anexo_GL '!$B$9:$O$1882,11,0)</f>
        <v>2443.6156100000003</v>
      </c>
      <c r="Q1163" s="54">
        <f>+VLOOKUP(C1163,'Anexo_GL '!$B$9:$O$1882,12,0)</f>
        <v>1188.38275</v>
      </c>
      <c r="R1163" s="54">
        <f>+VLOOKUP(C1163,'Anexo_GL '!$B$9:$O$1882,13,0)</f>
        <v>1255.2328600000003</v>
      </c>
      <c r="S1163" s="54" t="str">
        <f>+VLOOKUP(C1163,'Anexo_GL '!$B$9:$O$1882,14,0)</f>
        <v>Si Cumple</v>
      </c>
    </row>
    <row r="1164" spans="1:19" x14ac:dyDescent="0.25">
      <c r="A1164" s="54" t="s">
        <v>5265</v>
      </c>
      <c r="B1164" s="54">
        <v>1137</v>
      </c>
      <c r="C1164" s="55" t="s">
        <v>2654</v>
      </c>
      <c r="D1164" s="55" t="s">
        <v>2464</v>
      </c>
      <c r="E1164" s="55" t="s">
        <v>2083</v>
      </c>
      <c r="F1164" s="54">
        <f>+VLOOKUP(C1164,'Anexo_GL '!$B$9:$O$1882,4,0)</f>
        <v>165.18612999999999</v>
      </c>
      <c r="G1164" s="54"/>
      <c r="H1164" s="54">
        <f>+VLOOKUP(C1164,'Anexo_GL '!$B$9:$O$1882,5,0)</f>
        <v>3414.9208875000004</v>
      </c>
      <c r="I1164" s="54">
        <f>+VLOOKUP(C1164,'Anexo_GL '!$B$9:$O$1882,6,0)</f>
        <v>901.05570000000012</v>
      </c>
      <c r="J1164" s="54">
        <f>+VLOOKUP(C1164,'Anexo_GL '!$B$9:$O$1882,7,0)</f>
        <v>0</v>
      </c>
      <c r="K1164" s="54"/>
      <c r="L1164" s="56">
        <f>+VLOOKUP(C1164,'Anexo_GL '!$B$9:$O$1882,8,0)</f>
        <v>4.8371876082004839</v>
      </c>
      <c r="M1164" s="54"/>
      <c r="N1164" s="56" t="str">
        <f>+VLOOKUP(C1164,'Anexo_GL '!$B$9:$O$1882,9,0)</f>
        <v>Si Cumple</v>
      </c>
      <c r="O1164" s="54"/>
      <c r="P1164" s="54">
        <f>+VLOOKUP(C1164,'Anexo_GL '!$B$9:$O$1882,11,0)</f>
        <v>2239.4264000000003</v>
      </c>
      <c r="Q1164" s="54">
        <f>+VLOOKUP(C1164,'Anexo_GL '!$B$9:$O$1882,12,0)</f>
        <v>1047.27484</v>
      </c>
      <c r="R1164" s="54">
        <f>+VLOOKUP(C1164,'Anexo_GL '!$B$9:$O$1882,13,0)</f>
        <v>1192.1515600000005</v>
      </c>
      <c r="S1164" s="54" t="str">
        <f>+VLOOKUP(C1164,'Anexo_GL '!$B$9:$O$1882,14,0)</f>
        <v>Si Cumple</v>
      </c>
    </row>
    <row r="1165" spans="1:19" x14ac:dyDescent="0.25">
      <c r="A1165" s="54" t="s">
        <v>5266</v>
      </c>
      <c r="B1165" s="54">
        <v>1138</v>
      </c>
      <c r="C1165" s="55" t="s">
        <v>2655</v>
      </c>
      <c r="D1165" s="55" t="s">
        <v>2464</v>
      </c>
      <c r="E1165" s="55" t="s">
        <v>2656</v>
      </c>
      <c r="F1165" s="54">
        <f>+VLOOKUP(C1165,'Anexo_GL '!$B$9:$O$1882,4,0)</f>
        <v>349.61104</v>
      </c>
      <c r="G1165" s="54"/>
      <c r="H1165" s="54">
        <f>+VLOOKUP(C1165,'Anexo_GL '!$B$9:$O$1882,5,0)</f>
        <v>3384.7005425000007</v>
      </c>
      <c r="I1165" s="54">
        <f>+VLOOKUP(C1165,'Anexo_GL '!$B$9:$O$1882,6,0)</f>
        <v>620.81406000000004</v>
      </c>
      <c r="J1165" s="54">
        <f>+VLOOKUP(C1165,'Anexo_GL '!$B$9:$O$1882,7,0)</f>
        <v>0</v>
      </c>
      <c r="K1165" s="54"/>
      <c r="L1165" s="56">
        <f>+VLOOKUP(C1165,'Anexo_GL '!$B$9:$O$1882,8,0)</f>
        <v>10.329157206379357</v>
      </c>
      <c r="M1165" s="54"/>
      <c r="N1165" s="56" t="str">
        <f>+VLOOKUP(C1165,'Anexo_GL '!$B$9:$O$1882,9,0)</f>
        <v>Si Cumple</v>
      </c>
      <c r="O1165" s="54"/>
      <c r="P1165" s="54">
        <f>+VLOOKUP(C1165,'Anexo_GL '!$B$9:$O$1882,11,0)</f>
        <v>1889.0728700000004</v>
      </c>
      <c r="Q1165" s="54">
        <f>+VLOOKUP(C1165,'Anexo_GL '!$B$9:$O$1882,12,0)</f>
        <v>1360.3153400000001</v>
      </c>
      <c r="R1165" s="54">
        <f>+VLOOKUP(C1165,'Anexo_GL '!$B$9:$O$1882,13,0)</f>
        <v>528.75753000000032</v>
      </c>
      <c r="S1165" s="54" t="str">
        <f>+VLOOKUP(C1165,'Anexo_GL '!$B$9:$O$1882,14,0)</f>
        <v>Si Cumple</v>
      </c>
    </row>
    <row r="1166" spans="1:19" x14ac:dyDescent="0.25">
      <c r="A1166" s="54" t="s">
        <v>5267</v>
      </c>
      <c r="B1166" s="54">
        <v>1139</v>
      </c>
      <c r="C1166" s="55" t="s">
        <v>2657</v>
      </c>
      <c r="D1166" s="55" t="s">
        <v>2464</v>
      </c>
      <c r="E1166" s="55" t="s">
        <v>2658</v>
      </c>
      <c r="F1166" s="54">
        <f>+VLOOKUP(C1166,'Anexo_GL '!$B$9:$O$1882,4,0)</f>
        <v>289.81935000000004</v>
      </c>
      <c r="G1166" s="54"/>
      <c r="H1166" s="54">
        <f>+VLOOKUP(C1166,'Anexo_GL '!$B$9:$O$1882,5,0)</f>
        <v>2442.1071550000001</v>
      </c>
      <c r="I1166" s="54">
        <f>+VLOOKUP(C1166,'Anexo_GL '!$B$9:$O$1882,6,0)</f>
        <v>476.68667999999997</v>
      </c>
      <c r="J1166" s="54">
        <f>+VLOOKUP(C1166,'Anexo_GL '!$B$9:$O$1882,7,0)</f>
        <v>0</v>
      </c>
      <c r="K1166" s="54"/>
      <c r="L1166" s="56">
        <f>+VLOOKUP(C1166,'Anexo_GL '!$B$9:$O$1882,8,0)</f>
        <v>11.86759350041706</v>
      </c>
      <c r="M1166" s="54"/>
      <c r="N1166" s="56" t="str">
        <f>+VLOOKUP(C1166,'Anexo_GL '!$B$9:$O$1882,9,0)</f>
        <v>Si Cumple</v>
      </c>
      <c r="O1166" s="54"/>
      <c r="P1166" s="54">
        <f>+VLOOKUP(C1166,'Anexo_GL '!$B$9:$O$1882,11,0)</f>
        <v>1465.2763400000001</v>
      </c>
      <c r="Q1166" s="54">
        <f>+VLOOKUP(C1166,'Anexo_GL '!$B$9:$O$1882,12,0)</f>
        <v>1096.2959799999999</v>
      </c>
      <c r="R1166" s="54">
        <f>+VLOOKUP(C1166,'Anexo_GL '!$B$9:$O$1882,13,0)</f>
        <v>368.98036000000008</v>
      </c>
      <c r="S1166" s="54" t="str">
        <f>+VLOOKUP(C1166,'Anexo_GL '!$B$9:$O$1882,14,0)</f>
        <v>Si Cumple</v>
      </c>
    </row>
    <row r="1167" spans="1:19" x14ac:dyDescent="0.25">
      <c r="A1167" s="54" t="s">
        <v>5268</v>
      </c>
      <c r="B1167" s="54">
        <v>1140</v>
      </c>
      <c r="C1167" s="55" t="s">
        <v>2659</v>
      </c>
      <c r="D1167" s="55" t="s">
        <v>2464</v>
      </c>
      <c r="E1167" s="55" t="s">
        <v>2660</v>
      </c>
      <c r="F1167" s="54">
        <f>+VLOOKUP(C1167,'Anexo_GL '!$B$9:$O$1882,4,0)</f>
        <v>638.10718999999995</v>
      </c>
      <c r="G1167" s="54"/>
      <c r="H1167" s="54">
        <f>+VLOOKUP(C1167,'Anexo_GL '!$B$9:$O$1882,5,0)</f>
        <v>3006.4910199999999</v>
      </c>
      <c r="I1167" s="54">
        <f>+VLOOKUP(C1167,'Anexo_GL '!$B$9:$O$1882,6,0)</f>
        <v>1049.2157199999999</v>
      </c>
      <c r="J1167" s="54">
        <f>+VLOOKUP(C1167,'Anexo_GL '!$B$9:$O$1882,7,0)</f>
        <v>0</v>
      </c>
      <c r="K1167" s="54"/>
      <c r="L1167" s="56">
        <f>+VLOOKUP(C1167,'Anexo_GL '!$B$9:$O$1882,8,0)</f>
        <v>21.224317177571344</v>
      </c>
      <c r="M1167" s="54"/>
      <c r="N1167" s="56" t="str">
        <f>+VLOOKUP(C1167,'Anexo_GL '!$B$9:$O$1882,9,0)</f>
        <v>Si Cumple</v>
      </c>
      <c r="O1167" s="54"/>
      <c r="P1167" s="54">
        <f>+VLOOKUP(C1167,'Anexo_GL '!$B$9:$O$1882,11,0)</f>
        <v>1930.1423799999998</v>
      </c>
      <c r="Q1167" s="54">
        <f>+VLOOKUP(C1167,'Anexo_GL '!$B$9:$O$1882,12,0)</f>
        <v>1143.4253000000001</v>
      </c>
      <c r="R1167" s="54">
        <f>+VLOOKUP(C1167,'Anexo_GL '!$B$9:$O$1882,13,0)</f>
        <v>786.7170799999999</v>
      </c>
      <c r="S1167" s="54" t="str">
        <f>+VLOOKUP(C1167,'Anexo_GL '!$B$9:$O$1882,14,0)</f>
        <v>Si Cumple</v>
      </c>
    </row>
    <row r="1168" spans="1:19" x14ac:dyDescent="0.25">
      <c r="A1168" s="54" t="s">
        <v>5269</v>
      </c>
      <c r="B1168" s="54">
        <v>1141</v>
      </c>
      <c r="C1168" s="55" t="s">
        <v>2661</v>
      </c>
      <c r="D1168" s="55" t="s">
        <v>2464</v>
      </c>
      <c r="E1168" s="55" t="s">
        <v>2662</v>
      </c>
      <c r="F1168" s="54">
        <f>+VLOOKUP(C1168,'Anexo_GL '!$B$9:$O$1882,4,0)</f>
        <v>1758.4719700000001</v>
      </c>
      <c r="G1168" s="54"/>
      <c r="H1168" s="54">
        <f>+VLOOKUP(C1168,'Anexo_GL '!$B$9:$O$1882,5,0)</f>
        <v>25668.491689999999</v>
      </c>
      <c r="I1168" s="54">
        <f>+VLOOKUP(C1168,'Anexo_GL '!$B$9:$O$1882,6,0)</f>
        <v>26930.66129</v>
      </c>
      <c r="J1168" s="54">
        <f>+VLOOKUP(C1168,'Anexo_GL '!$B$9:$O$1882,7,0)</f>
        <v>0</v>
      </c>
      <c r="K1168" s="54"/>
      <c r="L1168" s="56">
        <f>+VLOOKUP(C1168,'Anexo_GL '!$B$9:$O$1882,8,0)</f>
        <v>6.529627887945562</v>
      </c>
      <c r="M1168" s="54"/>
      <c r="N1168" s="56" t="str">
        <f>+VLOOKUP(C1168,'Anexo_GL '!$B$9:$O$1882,9,0)</f>
        <v>Si Cumple</v>
      </c>
      <c r="O1168" s="54"/>
      <c r="P1168" s="54">
        <f>+VLOOKUP(C1168,'Anexo_GL '!$B$9:$O$1882,11,0)</f>
        <v>16615.802790000002</v>
      </c>
      <c r="Q1168" s="54">
        <f>+VLOOKUP(C1168,'Anexo_GL '!$B$9:$O$1882,12,0)</f>
        <v>5982.1978499999996</v>
      </c>
      <c r="R1168" s="54">
        <f>+VLOOKUP(C1168,'Anexo_GL '!$B$9:$O$1882,13,0)</f>
        <v>10633.604940000001</v>
      </c>
      <c r="S1168" s="54" t="str">
        <f>+VLOOKUP(C1168,'Anexo_GL '!$B$9:$O$1882,14,0)</f>
        <v>Si Cumple</v>
      </c>
    </row>
    <row r="1169" spans="1:19" x14ac:dyDescent="0.25">
      <c r="A1169" s="54" t="s">
        <v>5270</v>
      </c>
      <c r="B1169" s="54">
        <v>1142</v>
      </c>
      <c r="C1169" s="55" t="s">
        <v>2663</v>
      </c>
      <c r="D1169" s="55" t="s">
        <v>2464</v>
      </c>
      <c r="E1169" s="55" t="s">
        <v>2664</v>
      </c>
      <c r="F1169" s="54">
        <f>+VLOOKUP(C1169,'Anexo_GL '!$B$9:$O$1882,4,0)</f>
        <v>200.04585</v>
      </c>
      <c r="G1169" s="54"/>
      <c r="H1169" s="54">
        <f>+VLOOKUP(C1169,'Anexo_GL '!$B$9:$O$1882,5,0)</f>
        <v>2981.2014350000004</v>
      </c>
      <c r="I1169" s="54">
        <f>+VLOOKUP(C1169,'Anexo_GL '!$B$9:$O$1882,6,0)</f>
        <v>4124.46558</v>
      </c>
      <c r="J1169" s="54">
        <f>+VLOOKUP(C1169,'Anexo_GL '!$B$9:$O$1882,7,0)</f>
        <v>0</v>
      </c>
      <c r="K1169" s="54"/>
      <c r="L1169" s="56">
        <f>+VLOOKUP(C1169,'Anexo_GL '!$B$9:$O$1882,8,0)</f>
        <v>4.8502247411166417</v>
      </c>
      <c r="M1169" s="54"/>
      <c r="N1169" s="56" t="str">
        <f>+VLOOKUP(C1169,'Anexo_GL '!$B$9:$O$1882,9,0)</f>
        <v>Si Cumple</v>
      </c>
      <c r="O1169" s="54"/>
      <c r="P1169" s="54">
        <f>+VLOOKUP(C1169,'Anexo_GL '!$B$9:$O$1882,11,0)</f>
        <v>2087.4382100000003</v>
      </c>
      <c r="Q1169" s="54">
        <f>+VLOOKUP(C1169,'Anexo_GL '!$B$9:$O$1882,12,0)</f>
        <v>500.40634999999997</v>
      </c>
      <c r="R1169" s="54">
        <f>+VLOOKUP(C1169,'Anexo_GL '!$B$9:$O$1882,13,0)</f>
        <v>1587.0318600000003</v>
      </c>
      <c r="S1169" s="54" t="str">
        <f>+VLOOKUP(C1169,'Anexo_GL '!$B$9:$O$1882,14,0)</f>
        <v>Si Cumple</v>
      </c>
    </row>
    <row r="1170" spans="1:19" x14ac:dyDescent="0.25">
      <c r="A1170" s="54" t="s">
        <v>5271</v>
      </c>
      <c r="B1170" s="54">
        <v>1143</v>
      </c>
      <c r="C1170" s="55" t="s">
        <v>2665</v>
      </c>
      <c r="D1170" s="55" t="s">
        <v>2464</v>
      </c>
      <c r="E1170" s="55" t="s">
        <v>2666</v>
      </c>
      <c r="F1170" s="54">
        <f>+VLOOKUP(C1170,'Anexo_GL '!$B$9:$O$1882,4,0)</f>
        <v>90.989109999999997</v>
      </c>
      <c r="G1170" s="54"/>
      <c r="H1170" s="54">
        <f>+VLOOKUP(C1170,'Anexo_GL '!$B$9:$O$1882,5,0)</f>
        <v>7130.0126975000003</v>
      </c>
      <c r="I1170" s="54">
        <f>+VLOOKUP(C1170,'Anexo_GL '!$B$9:$O$1882,6,0)</f>
        <v>12469.922209999999</v>
      </c>
      <c r="J1170" s="54">
        <f>+VLOOKUP(C1170,'Anexo_GL '!$B$9:$O$1882,7,0)</f>
        <v>0</v>
      </c>
      <c r="K1170" s="54"/>
      <c r="L1170" s="56">
        <f>+VLOOKUP(C1170,'Anexo_GL '!$B$9:$O$1882,8,0)</f>
        <v>0.7296686255751712</v>
      </c>
      <c r="M1170" s="54"/>
      <c r="N1170" s="56" t="str">
        <f>+VLOOKUP(C1170,'Anexo_GL '!$B$9:$O$1882,9,0)</f>
        <v>Si Cumple</v>
      </c>
      <c r="O1170" s="54"/>
      <c r="P1170" s="54">
        <f>+VLOOKUP(C1170,'Anexo_GL '!$B$9:$O$1882,11,0)</f>
        <v>5804.5414399999991</v>
      </c>
      <c r="Q1170" s="54">
        <f>+VLOOKUP(C1170,'Anexo_GL '!$B$9:$O$1882,12,0)</f>
        <v>964.90092000000004</v>
      </c>
      <c r="R1170" s="54">
        <f>+VLOOKUP(C1170,'Anexo_GL '!$B$9:$O$1882,13,0)</f>
        <v>4839.6405199999999</v>
      </c>
      <c r="S1170" s="54" t="str">
        <f>+VLOOKUP(C1170,'Anexo_GL '!$B$9:$O$1882,14,0)</f>
        <v>Si Cumple</v>
      </c>
    </row>
    <row r="1171" spans="1:19" x14ac:dyDescent="0.25">
      <c r="A1171" s="54" t="s">
        <v>5272</v>
      </c>
      <c r="B1171" s="54">
        <v>1144</v>
      </c>
      <c r="C1171" s="55" t="s">
        <v>2667</v>
      </c>
      <c r="D1171" s="55" t="s">
        <v>2464</v>
      </c>
      <c r="E1171" s="55" t="s">
        <v>2668</v>
      </c>
      <c r="F1171" s="54">
        <f>+VLOOKUP(C1171,'Anexo_GL '!$B$9:$O$1882,4,0)</f>
        <v>387.90489000000002</v>
      </c>
      <c r="G1171" s="54"/>
      <c r="H1171" s="54">
        <f>+VLOOKUP(C1171,'Anexo_GL '!$B$9:$O$1882,5,0)</f>
        <v>6788.6246150000006</v>
      </c>
      <c r="I1171" s="54">
        <f>+VLOOKUP(C1171,'Anexo_GL '!$B$9:$O$1882,6,0)</f>
        <v>3447.7525499999997</v>
      </c>
      <c r="J1171" s="54">
        <f>+VLOOKUP(C1171,'Anexo_GL '!$B$9:$O$1882,7,0)</f>
        <v>0</v>
      </c>
      <c r="K1171" s="54"/>
      <c r="L1171" s="56">
        <f>+VLOOKUP(C1171,'Anexo_GL '!$B$9:$O$1882,8,0)</f>
        <v>5.7140424165285797</v>
      </c>
      <c r="M1171" s="54"/>
      <c r="N1171" s="56" t="str">
        <f>+VLOOKUP(C1171,'Anexo_GL '!$B$9:$O$1882,9,0)</f>
        <v>Si Cumple</v>
      </c>
      <c r="O1171" s="54"/>
      <c r="P1171" s="54">
        <f>+VLOOKUP(C1171,'Anexo_GL '!$B$9:$O$1882,11,0)</f>
        <v>5165.6636199999994</v>
      </c>
      <c r="Q1171" s="54">
        <f>+VLOOKUP(C1171,'Anexo_GL '!$B$9:$O$1882,12,0)</f>
        <v>2318.8133700000003</v>
      </c>
      <c r="R1171" s="54">
        <f>+VLOOKUP(C1171,'Anexo_GL '!$B$9:$O$1882,13,0)</f>
        <v>2846.8502499999991</v>
      </c>
      <c r="S1171" s="54" t="str">
        <f>+VLOOKUP(C1171,'Anexo_GL '!$B$9:$O$1882,14,0)</f>
        <v>Si Cumple</v>
      </c>
    </row>
    <row r="1172" spans="1:19" x14ac:dyDescent="0.25">
      <c r="A1172" s="54" t="s">
        <v>5273</v>
      </c>
      <c r="B1172" s="54">
        <v>1145</v>
      </c>
      <c r="C1172" s="55" t="s">
        <v>2669</v>
      </c>
      <c r="D1172" s="55" t="s">
        <v>2464</v>
      </c>
      <c r="E1172" s="55" t="s">
        <v>2670</v>
      </c>
      <c r="F1172" s="54">
        <f>+VLOOKUP(C1172,'Anexo_GL '!$B$9:$O$1882,4,0)</f>
        <v>1913.57582</v>
      </c>
      <c r="G1172" s="54"/>
      <c r="H1172" s="54">
        <f>+VLOOKUP(C1172,'Anexo_GL '!$B$9:$O$1882,5,0)</f>
        <v>25085.996275000001</v>
      </c>
      <c r="I1172" s="54">
        <f>+VLOOKUP(C1172,'Anexo_GL '!$B$9:$O$1882,6,0)</f>
        <v>45932.047119999996</v>
      </c>
      <c r="J1172" s="54">
        <f>+VLOOKUP(C1172,'Anexo_GL '!$B$9:$O$1882,7,0)</f>
        <v>0</v>
      </c>
      <c r="K1172" s="54"/>
      <c r="L1172" s="56">
        <f>+VLOOKUP(C1172,'Anexo_GL '!$B$9:$O$1882,8,0)</f>
        <v>4.166101752444602</v>
      </c>
      <c r="M1172" s="54"/>
      <c r="N1172" s="56" t="str">
        <f>+VLOOKUP(C1172,'Anexo_GL '!$B$9:$O$1882,9,0)</f>
        <v>Si Cumple</v>
      </c>
      <c r="O1172" s="54"/>
      <c r="P1172" s="54">
        <f>+VLOOKUP(C1172,'Anexo_GL '!$B$9:$O$1882,11,0)</f>
        <v>18291.461930000005</v>
      </c>
      <c r="Q1172" s="54">
        <f>+VLOOKUP(C1172,'Anexo_GL '!$B$9:$O$1882,12,0)</f>
        <v>1770.2134100000001</v>
      </c>
      <c r="R1172" s="54">
        <f>+VLOOKUP(C1172,'Anexo_GL '!$B$9:$O$1882,13,0)</f>
        <v>16521.248520000005</v>
      </c>
      <c r="S1172" s="54" t="str">
        <f>+VLOOKUP(C1172,'Anexo_GL '!$B$9:$O$1882,14,0)</f>
        <v>Si Cumple</v>
      </c>
    </row>
    <row r="1173" spans="1:19" x14ac:dyDescent="0.25">
      <c r="A1173" s="54" t="s">
        <v>5274</v>
      </c>
      <c r="B1173" s="54">
        <v>1146</v>
      </c>
      <c r="C1173" s="55" t="s">
        <v>2671</v>
      </c>
      <c r="D1173" s="55" t="s">
        <v>2464</v>
      </c>
      <c r="E1173" s="55" t="s">
        <v>1668</v>
      </c>
      <c r="F1173" s="54">
        <f>+VLOOKUP(C1173,'Anexo_GL '!$B$9:$O$1882,4,0)</f>
        <v>481.64814999999999</v>
      </c>
      <c r="G1173" s="54"/>
      <c r="H1173" s="54">
        <f>+VLOOKUP(C1173,'Anexo_GL '!$B$9:$O$1882,5,0)</f>
        <v>4783.5496349999994</v>
      </c>
      <c r="I1173" s="54">
        <f>+VLOOKUP(C1173,'Anexo_GL '!$B$9:$O$1882,6,0)</f>
        <v>7155.7966699999997</v>
      </c>
      <c r="J1173" s="54">
        <f>+VLOOKUP(C1173,'Anexo_GL '!$B$9:$O$1882,7,0)</f>
        <v>0</v>
      </c>
      <c r="K1173" s="54"/>
      <c r="L1173" s="56">
        <f>+VLOOKUP(C1173,'Anexo_GL '!$B$9:$O$1882,8,0)</f>
        <v>6.7308808817788837</v>
      </c>
      <c r="M1173" s="54"/>
      <c r="N1173" s="56" t="str">
        <f>+VLOOKUP(C1173,'Anexo_GL '!$B$9:$O$1882,9,0)</f>
        <v>Si Cumple</v>
      </c>
      <c r="O1173" s="54"/>
      <c r="P1173" s="54">
        <f>+VLOOKUP(C1173,'Anexo_GL '!$B$9:$O$1882,11,0)</f>
        <v>2747.4617599999997</v>
      </c>
      <c r="Q1173" s="54">
        <f>+VLOOKUP(C1173,'Anexo_GL '!$B$9:$O$1882,12,0)</f>
        <v>1223.1743099999999</v>
      </c>
      <c r="R1173" s="54">
        <f>+VLOOKUP(C1173,'Anexo_GL '!$B$9:$O$1882,13,0)</f>
        <v>1524.28745</v>
      </c>
      <c r="S1173" s="54" t="str">
        <f>+VLOOKUP(C1173,'Anexo_GL '!$B$9:$O$1882,14,0)</f>
        <v>Si Cumple</v>
      </c>
    </row>
    <row r="1174" spans="1:19" x14ac:dyDescent="0.25">
      <c r="A1174" s="54" t="s">
        <v>5275</v>
      </c>
      <c r="B1174" s="54">
        <v>1147</v>
      </c>
      <c r="C1174" s="55" t="s">
        <v>2672</v>
      </c>
      <c r="D1174" s="55" t="s">
        <v>2464</v>
      </c>
      <c r="E1174" s="55" t="s">
        <v>2673</v>
      </c>
      <c r="F1174" s="54">
        <f>+VLOOKUP(C1174,'Anexo_GL '!$B$9:$O$1882,4,0)</f>
        <v>115.35772</v>
      </c>
      <c r="G1174" s="54"/>
      <c r="H1174" s="54">
        <f>+VLOOKUP(C1174,'Anexo_GL '!$B$9:$O$1882,5,0)</f>
        <v>6390.9582799999998</v>
      </c>
      <c r="I1174" s="54">
        <f>+VLOOKUP(C1174,'Anexo_GL '!$B$9:$O$1882,6,0)</f>
        <v>5600.2171699999999</v>
      </c>
      <c r="J1174" s="54">
        <f>+VLOOKUP(C1174,'Anexo_GL '!$B$9:$O$1882,7,0)</f>
        <v>0</v>
      </c>
      <c r="K1174" s="54"/>
      <c r="L1174" s="56">
        <f>+VLOOKUP(C1174,'Anexo_GL '!$B$9:$O$1882,8,0)</f>
        <v>1.8050144429983668</v>
      </c>
      <c r="M1174" s="54"/>
      <c r="N1174" s="56" t="str">
        <f>+VLOOKUP(C1174,'Anexo_GL '!$B$9:$O$1882,9,0)</f>
        <v>Si Cumple</v>
      </c>
      <c r="O1174" s="54"/>
      <c r="P1174" s="54">
        <f>+VLOOKUP(C1174,'Anexo_GL '!$B$9:$O$1882,11,0)</f>
        <v>4224.0290600000008</v>
      </c>
      <c r="Q1174" s="54">
        <f>+VLOOKUP(C1174,'Anexo_GL '!$B$9:$O$1882,12,0)</f>
        <v>2365.2144500000004</v>
      </c>
      <c r="R1174" s="54">
        <f>+VLOOKUP(C1174,'Anexo_GL '!$B$9:$O$1882,13,0)</f>
        <v>1858.8146100000004</v>
      </c>
      <c r="S1174" s="54" t="str">
        <f>+VLOOKUP(C1174,'Anexo_GL '!$B$9:$O$1882,14,0)</f>
        <v>Si Cumple</v>
      </c>
    </row>
    <row r="1175" spans="1:19" x14ac:dyDescent="0.25">
      <c r="A1175" s="54" t="s">
        <v>5276</v>
      </c>
      <c r="B1175" s="54">
        <v>1148</v>
      </c>
      <c r="C1175" s="55" t="s">
        <v>2674</v>
      </c>
      <c r="D1175" s="55" t="s">
        <v>2464</v>
      </c>
      <c r="E1175" s="55" t="s">
        <v>2675</v>
      </c>
      <c r="F1175" s="54">
        <f>+VLOOKUP(C1175,'Anexo_GL '!$B$9:$O$1882,4,0)</f>
        <v>980.88729999999998</v>
      </c>
      <c r="G1175" s="54"/>
      <c r="H1175" s="54">
        <f>+VLOOKUP(C1175,'Anexo_GL '!$B$9:$O$1882,5,0)</f>
        <v>13074.918410000002</v>
      </c>
      <c r="I1175" s="54">
        <f>+VLOOKUP(C1175,'Anexo_GL '!$B$9:$O$1882,6,0)</f>
        <v>20636.907370000001</v>
      </c>
      <c r="J1175" s="54">
        <f>+VLOOKUP(C1175,'Anexo_GL '!$B$9:$O$1882,7,0)</f>
        <v>0</v>
      </c>
      <c r="K1175" s="54"/>
      <c r="L1175" s="56">
        <f>+VLOOKUP(C1175,'Anexo_GL '!$B$9:$O$1882,8,0)</f>
        <v>4.7530731345236434</v>
      </c>
      <c r="M1175" s="54"/>
      <c r="N1175" s="56" t="str">
        <f>+VLOOKUP(C1175,'Anexo_GL '!$B$9:$O$1882,9,0)</f>
        <v>Si Cumple</v>
      </c>
      <c r="O1175" s="54"/>
      <c r="P1175" s="54">
        <f>+VLOOKUP(C1175,'Anexo_GL '!$B$9:$O$1882,11,0)</f>
        <v>10313.209999999999</v>
      </c>
      <c r="Q1175" s="54">
        <f>+VLOOKUP(C1175,'Anexo_GL '!$B$9:$O$1882,12,0)</f>
        <v>2254.8407299999994</v>
      </c>
      <c r="R1175" s="54">
        <f>+VLOOKUP(C1175,'Anexo_GL '!$B$9:$O$1882,13,0)</f>
        <v>8058.3692700000001</v>
      </c>
      <c r="S1175" s="54" t="str">
        <f>+VLOOKUP(C1175,'Anexo_GL '!$B$9:$O$1882,14,0)</f>
        <v>Si Cumple</v>
      </c>
    </row>
    <row r="1176" spans="1:19" x14ac:dyDescent="0.25">
      <c r="A1176" s="54" t="s">
        <v>5277</v>
      </c>
      <c r="B1176" s="54">
        <v>1149</v>
      </c>
      <c r="C1176" s="55" t="s">
        <v>2676</v>
      </c>
      <c r="D1176" s="55" t="s">
        <v>2464</v>
      </c>
      <c r="E1176" s="55" t="s">
        <v>2677</v>
      </c>
      <c r="F1176" s="54">
        <f>+VLOOKUP(C1176,'Anexo_GL '!$B$9:$O$1882,4,0)</f>
        <v>1332.4823200000001</v>
      </c>
      <c r="G1176" s="54"/>
      <c r="H1176" s="54">
        <f>+VLOOKUP(C1176,'Anexo_GL '!$B$9:$O$1882,5,0)</f>
        <v>4259.7522125000014</v>
      </c>
      <c r="I1176" s="54">
        <f>+VLOOKUP(C1176,'Anexo_GL '!$B$9:$O$1882,6,0)</f>
        <v>6455.4219499999999</v>
      </c>
      <c r="J1176" s="54">
        <f>+VLOOKUP(C1176,'Anexo_GL '!$B$9:$O$1882,7,0)</f>
        <v>0</v>
      </c>
      <c r="K1176" s="54"/>
      <c r="L1176" s="56">
        <f>+VLOOKUP(C1176,'Anexo_GL '!$B$9:$O$1882,8,0)</f>
        <v>20.641289296356529</v>
      </c>
      <c r="M1176" s="54"/>
      <c r="N1176" s="56" t="str">
        <f>+VLOOKUP(C1176,'Anexo_GL '!$B$9:$O$1882,9,0)</f>
        <v>Si Cumple</v>
      </c>
      <c r="O1176" s="54"/>
      <c r="P1176" s="54">
        <f>+VLOOKUP(C1176,'Anexo_GL '!$B$9:$O$1882,11,0)</f>
        <v>3249.0022300000001</v>
      </c>
      <c r="Q1176" s="54">
        <f>+VLOOKUP(C1176,'Anexo_GL '!$B$9:$O$1882,12,0)</f>
        <v>880.82992000000013</v>
      </c>
      <c r="R1176" s="54">
        <f>+VLOOKUP(C1176,'Anexo_GL '!$B$9:$O$1882,13,0)</f>
        <v>2368.1723099999995</v>
      </c>
      <c r="S1176" s="54" t="str">
        <f>+VLOOKUP(C1176,'Anexo_GL '!$B$9:$O$1882,14,0)</f>
        <v>Si Cumple</v>
      </c>
    </row>
    <row r="1177" spans="1:19" x14ac:dyDescent="0.25">
      <c r="A1177" s="54" t="s">
        <v>5278</v>
      </c>
      <c r="B1177" s="54">
        <v>1150</v>
      </c>
      <c r="C1177" s="55" t="s">
        <v>2678</v>
      </c>
      <c r="D1177" s="55" t="s">
        <v>2464</v>
      </c>
      <c r="E1177" s="55" t="s">
        <v>2089</v>
      </c>
      <c r="F1177" s="54">
        <f>+VLOOKUP(C1177,'Anexo_GL '!$B$9:$O$1882,4,0)</f>
        <v>1172.2008799999999</v>
      </c>
      <c r="G1177" s="54"/>
      <c r="H1177" s="54">
        <f>+VLOOKUP(C1177,'Anexo_GL '!$B$9:$O$1882,5,0)</f>
        <v>14158.716535</v>
      </c>
      <c r="I1177" s="54">
        <f>+VLOOKUP(C1177,'Anexo_GL '!$B$9:$O$1882,6,0)</f>
        <v>22145.372780000002</v>
      </c>
      <c r="J1177" s="54">
        <f>+VLOOKUP(C1177,'Anexo_GL '!$B$9:$O$1882,7,0)</f>
        <v>0</v>
      </c>
      <c r="K1177" s="54"/>
      <c r="L1177" s="56">
        <f>+VLOOKUP(C1177,'Anexo_GL '!$B$9:$O$1882,8,0)</f>
        <v>5.2932090673977799</v>
      </c>
      <c r="M1177" s="54"/>
      <c r="N1177" s="56" t="str">
        <f>+VLOOKUP(C1177,'Anexo_GL '!$B$9:$O$1882,9,0)</f>
        <v>Si Cumple</v>
      </c>
      <c r="O1177" s="54"/>
      <c r="P1177" s="54">
        <f>+VLOOKUP(C1177,'Anexo_GL '!$B$9:$O$1882,11,0)</f>
        <v>10658.632669999999</v>
      </c>
      <c r="Q1177" s="54">
        <f>+VLOOKUP(C1177,'Anexo_GL '!$B$9:$O$1882,12,0)</f>
        <v>1787.57431</v>
      </c>
      <c r="R1177" s="54">
        <f>+VLOOKUP(C1177,'Anexo_GL '!$B$9:$O$1882,13,0)</f>
        <v>8871.0583599999991</v>
      </c>
      <c r="S1177" s="54" t="str">
        <f>+VLOOKUP(C1177,'Anexo_GL '!$B$9:$O$1882,14,0)</f>
        <v>Si Cumple</v>
      </c>
    </row>
    <row r="1178" spans="1:19" x14ac:dyDescent="0.25">
      <c r="A1178" s="54" t="s">
        <v>5279</v>
      </c>
      <c r="B1178" s="54">
        <v>1151</v>
      </c>
      <c r="C1178" s="55" t="s">
        <v>2679</v>
      </c>
      <c r="D1178" s="55" t="s">
        <v>2464</v>
      </c>
      <c r="E1178" s="55" t="s">
        <v>2680</v>
      </c>
      <c r="F1178" s="54">
        <f>+VLOOKUP(C1178,'Anexo_GL '!$B$9:$O$1882,4,0)</f>
        <v>2099.0655700000002</v>
      </c>
      <c r="G1178" s="54"/>
      <c r="H1178" s="54">
        <f>+VLOOKUP(C1178,'Anexo_GL '!$B$9:$O$1882,5,0)</f>
        <v>20650.025939999996</v>
      </c>
      <c r="I1178" s="54">
        <f>+VLOOKUP(C1178,'Anexo_GL '!$B$9:$O$1882,6,0)</f>
        <v>1373.0699399999999</v>
      </c>
      <c r="J1178" s="54">
        <f>+VLOOKUP(C1178,'Anexo_GL '!$B$9:$O$1882,7,0)</f>
        <v>0</v>
      </c>
      <c r="K1178" s="54"/>
      <c r="L1178" s="56">
        <f>+VLOOKUP(C1178,'Anexo_GL '!$B$9:$O$1882,8,0)</f>
        <v>10.164953671724058</v>
      </c>
      <c r="M1178" s="54"/>
      <c r="N1178" s="56" t="str">
        <f>+VLOOKUP(C1178,'Anexo_GL '!$B$9:$O$1882,9,0)</f>
        <v>Si Cumple</v>
      </c>
      <c r="O1178" s="54"/>
      <c r="P1178" s="54">
        <f>+VLOOKUP(C1178,'Anexo_GL '!$B$9:$O$1882,11,0)</f>
        <v>13818.829870000001</v>
      </c>
      <c r="Q1178" s="54">
        <f>+VLOOKUP(C1178,'Anexo_GL '!$B$9:$O$1882,12,0)</f>
        <v>8987.7907099999993</v>
      </c>
      <c r="R1178" s="54">
        <f>+VLOOKUP(C1178,'Anexo_GL '!$B$9:$O$1882,13,0)</f>
        <v>4831.0391600000021</v>
      </c>
      <c r="S1178" s="54" t="str">
        <f>+VLOOKUP(C1178,'Anexo_GL '!$B$9:$O$1882,14,0)</f>
        <v>Si Cumple</v>
      </c>
    </row>
    <row r="1179" spans="1:19" x14ac:dyDescent="0.25">
      <c r="A1179" s="54" t="s">
        <v>5280</v>
      </c>
      <c r="B1179" s="54">
        <v>1152</v>
      </c>
      <c r="C1179" s="55" t="s">
        <v>2681</v>
      </c>
      <c r="D1179" s="55" t="s">
        <v>2464</v>
      </c>
      <c r="E1179" s="55" t="s">
        <v>2682</v>
      </c>
      <c r="F1179" s="54">
        <f>+VLOOKUP(C1179,'Anexo_GL '!$B$9:$O$1882,4,0)</f>
        <v>431.73110000000008</v>
      </c>
      <c r="G1179" s="54"/>
      <c r="H1179" s="54">
        <f>+VLOOKUP(C1179,'Anexo_GL '!$B$9:$O$1882,5,0)</f>
        <v>3080.6891449999998</v>
      </c>
      <c r="I1179" s="54">
        <f>+VLOOKUP(C1179,'Anexo_GL '!$B$9:$O$1882,6,0)</f>
        <v>730.01018999999997</v>
      </c>
      <c r="J1179" s="54">
        <f>+VLOOKUP(C1179,'Anexo_GL '!$B$9:$O$1882,7,0)</f>
        <v>0</v>
      </c>
      <c r="K1179" s="54"/>
      <c r="L1179" s="56">
        <f>+VLOOKUP(C1179,'Anexo_GL '!$B$9:$O$1882,8,0)</f>
        <v>14.014107872607189</v>
      </c>
      <c r="M1179" s="54"/>
      <c r="N1179" s="56" t="str">
        <f>+VLOOKUP(C1179,'Anexo_GL '!$B$9:$O$1882,9,0)</f>
        <v>Si Cumple</v>
      </c>
      <c r="O1179" s="54"/>
      <c r="P1179" s="54">
        <f>+VLOOKUP(C1179,'Anexo_GL '!$B$9:$O$1882,11,0)</f>
        <v>2099.2420600000005</v>
      </c>
      <c r="Q1179" s="54">
        <f>+VLOOKUP(C1179,'Anexo_GL '!$B$9:$O$1882,12,0)</f>
        <v>1181.6127900000001</v>
      </c>
      <c r="R1179" s="54">
        <f>+VLOOKUP(C1179,'Anexo_GL '!$B$9:$O$1882,13,0)</f>
        <v>917.62927000000047</v>
      </c>
      <c r="S1179" s="54" t="str">
        <f>+VLOOKUP(C1179,'Anexo_GL '!$B$9:$O$1882,14,0)</f>
        <v>Si Cumple</v>
      </c>
    </row>
    <row r="1180" spans="1:19" x14ac:dyDescent="0.25">
      <c r="A1180" s="54" t="s">
        <v>5281</v>
      </c>
      <c r="B1180" s="54">
        <v>1153</v>
      </c>
      <c r="C1180" s="55" t="s">
        <v>2683</v>
      </c>
      <c r="D1180" s="55" t="s">
        <v>2464</v>
      </c>
      <c r="E1180" s="55" t="s">
        <v>2684</v>
      </c>
      <c r="F1180" s="54">
        <f>+VLOOKUP(C1180,'Anexo_GL '!$B$9:$O$1882,4,0)</f>
        <v>146.20761999999999</v>
      </c>
      <c r="G1180" s="54"/>
      <c r="H1180" s="54">
        <f>+VLOOKUP(C1180,'Anexo_GL '!$B$9:$O$1882,5,0)</f>
        <v>1960.0142149999999</v>
      </c>
      <c r="I1180" s="54">
        <f>+VLOOKUP(C1180,'Anexo_GL '!$B$9:$O$1882,6,0)</f>
        <v>348.82186999999999</v>
      </c>
      <c r="J1180" s="54">
        <f>+VLOOKUP(C1180,'Anexo_GL '!$B$9:$O$1882,7,0)</f>
        <v>0</v>
      </c>
      <c r="K1180" s="54"/>
      <c r="L1180" s="56">
        <f>+VLOOKUP(C1180,'Anexo_GL '!$B$9:$O$1882,8,0)</f>
        <v>7.4595183484421819</v>
      </c>
      <c r="M1180" s="54"/>
      <c r="N1180" s="56" t="str">
        <f>+VLOOKUP(C1180,'Anexo_GL '!$B$9:$O$1882,9,0)</f>
        <v>Si Cumple</v>
      </c>
      <c r="O1180" s="54"/>
      <c r="P1180" s="54">
        <f>+VLOOKUP(C1180,'Anexo_GL '!$B$9:$O$1882,11,0)</f>
        <v>1377.4925899999998</v>
      </c>
      <c r="Q1180" s="54">
        <f>+VLOOKUP(C1180,'Anexo_GL '!$B$9:$O$1882,12,0)</f>
        <v>977.60001</v>
      </c>
      <c r="R1180" s="54">
        <f>+VLOOKUP(C1180,'Anexo_GL '!$B$9:$O$1882,13,0)</f>
        <v>399.89257999999984</v>
      </c>
      <c r="S1180" s="54" t="str">
        <f>+VLOOKUP(C1180,'Anexo_GL '!$B$9:$O$1882,14,0)</f>
        <v>Si Cumple</v>
      </c>
    </row>
    <row r="1181" spans="1:19" x14ac:dyDescent="0.25">
      <c r="A1181" s="54" t="s">
        <v>5282</v>
      </c>
      <c r="B1181" s="54">
        <v>1154</v>
      </c>
      <c r="C1181" s="55" t="s">
        <v>2685</v>
      </c>
      <c r="D1181" s="55" t="s">
        <v>2464</v>
      </c>
      <c r="E1181" s="55" t="s">
        <v>2686</v>
      </c>
      <c r="F1181" s="54">
        <f>+VLOOKUP(C1181,'Anexo_GL '!$B$9:$O$1882,4,0)</f>
        <v>328.02557999999988</v>
      </c>
      <c r="G1181" s="54"/>
      <c r="H1181" s="54">
        <f>+VLOOKUP(C1181,'Anexo_GL '!$B$9:$O$1882,5,0)</f>
        <v>2055.7755050000001</v>
      </c>
      <c r="I1181" s="54">
        <f>+VLOOKUP(C1181,'Anexo_GL '!$B$9:$O$1882,6,0)</f>
        <v>248.22564000000003</v>
      </c>
      <c r="J1181" s="54">
        <f>+VLOOKUP(C1181,'Anexo_GL '!$B$9:$O$1882,7,0)</f>
        <v>0</v>
      </c>
      <c r="K1181" s="54"/>
      <c r="L1181" s="56">
        <f>+VLOOKUP(C1181,'Anexo_GL '!$B$9:$O$1882,8,0)</f>
        <v>15.956293826937095</v>
      </c>
      <c r="M1181" s="54"/>
      <c r="N1181" s="56" t="str">
        <f>+VLOOKUP(C1181,'Anexo_GL '!$B$9:$O$1882,9,0)</f>
        <v>Si Cumple</v>
      </c>
      <c r="O1181" s="54"/>
      <c r="P1181" s="54">
        <f>+VLOOKUP(C1181,'Anexo_GL '!$B$9:$O$1882,11,0)</f>
        <v>1228.8552099999999</v>
      </c>
      <c r="Q1181" s="54">
        <f>+VLOOKUP(C1181,'Anexo_GL '!$B$9:$O$1882,12,0)</f>
        <v>858.95057999999995</v>
      </c>
      <c r="R1181" s="54">
        <f>+VLOOKUP(C1181,'Anexo_GL '!$B$9:$O$1882,13,0)</f>
        <v>369.90463</v>
      </c>
      <c r="S1181" s="54" t="str">
        <f>+VLOOKUP(C1181,'Anexo_GL '!$B$9:$O$1882,14,0)</f>
        <v>Si Cumple</v>
      </c>
    </row>
    <row r="1182" spans="1:19" x14ac:dyDescent="0.25">
      <c r="A1182" s="54" t="s">
        <v>5283</v>
      </c>
      <c r="B1182" s="54">
        <v>1155</v>
      </c>
      <c r="C1182" s="55" t="s">
        <v>2687</v>
      </c>
      <c r="D1182" s="55" t="s">
        <v>2464</v>
      </c>
      <c r="E1182" s="55" t="s">
        <v>2688</v>
      </c>
      <c r="F1182" s="54">
        <f>+VLOOKUP(C1182,'Anexo_GL '!$B$9:$O$1882,4,0)</f>
        <v>2290.9464199999998</v>
      </c>
      <c r="G1182" s="54"/>
      <c r="H1182" s="54">
        <f>+VLOOKUP(C1182,'Anexo_GL '!$B$9:$O$1882,5,0)</f>
        <v>4441.3629799999999</v>
      </c>
      <c r="I1182" s="54">
        <f>+VLOOKUP(C1182,'Anexo_GL '!$B$9:$O$1882,6,0)</f>
        <v>1422.0107399999999</v>
      </c>
      <c r="J1182" s="54">
        <f>+VLOOKUP(C1182,'Anexo_GL '!$B$9:$O$1882,7,0)</f>
        <v>0</v>
      </c>
      <c r="K1182" s="54"/>
      <c r="L1182" s="56">
        <f>+VLOOKUP(C1182,'Anexo_GL '!$B$9:$O$1882,8,0)</f>
        <v>51.582057812352012</v>
      </c>
      <c r="M1182" s="54"/>
      <c r="N1182" s="56" t="str">
        <f>+VLOOKUP(C1182,'Anexo_GL '!$B$9:$O$1882,9,0)</f>
        <v>Si Cumple</v>
      </c>
      <c r="O1182" s="54"/>
      <c r="P1182" s="54">
        <f>+VLOOKUP(C1182,'Anexo_GL '!$B$9:$O$1882,11,0)</f>
        <v>3879.78242</v>
      </c>
      <c r="Q1182" s="54">
        <f>+VLOOKUP(C1182,'Anexo_GL '!$B$9:$O$1882,12,0)</f>
        <v>2433.7372599999999</v>
      </c>
      <c r="R1182" s="54">
        <f>+VLOOKUP(C1182,'Anexo_GL '!$B$9:$O$1882,13,0)</f>
        <v>1446.0451600000001</v>
      </c>
      <c r="S1182" s="54" t="str">
        <f>+VLOOKUP(C1182,'Anexo_GL '!$B$9:$O$1882,14,0)</f>
        <v>Si Cumple</v>
      </c>
    </row>
    <row r="1183" spans="1:19" x14ac:dyDescent="0.25">
      <c r="A1183" s="54" t="s">
        <v>5284</v>
      </c>
      <c r="B1183" s="54">
        <v>1156</v>
      </c>
      <c r="C1183" s="55" t="s">
        <v>2689</v>
      </c>
      <c r="D1183" s="55" t="s">
        <v>2464</v>
      </c>
      <c r="E1183" s="55" t="s">
        <v>2690</v>
      </c>
      <c r="F1183" s="54">
        <f>+VLOOKUP(C1183,'Anexo_GL '!$B$9:$O$1882,4,0)</f>
        <v>71.278019999999984</v>
      </c>
      <c r="G1183" s="54"/>
      <c r="H1183" s="54">
        <f>+VLOOKUP(C1183,'Anexo_GL '!$B$9:$O$1882,5,0)</f>
        <v>2057.8974024999998</v>
      </c>
      <c r="I1183" s="54">
        <f>+VLOOKUP(C1183,'Anexo_GL '!$B$9:$O$1882,6,0)</f>
        <v>301.87148999999999</v>
      </c>
      <c r="J1183" s="54">
        <f>+VLOOKUP(C1183,'Anexo_GL '!$B$9:$O$1882,7,0)</f>
        <v>0</v>
      </c>
      <c r="K1183" s="54"/>
      <c r="L1183" s="56">
        <f>+VLOOKUP(C1183,'Anexo_GL '!$B$9:$O$1882,8,0)</f>
        <v>3.4636333139547753</v>
      </c>
      <c r="M1183" s="54"/>
      <c r="N1183" s="56" t="str">
        <f>+VLOOKUP(C1183,'Anexo_GL '!$B$9:$O$1882,9,0)</f>
        <v>Si Cumple</v>
      </c>
      <c r="O1183" s="54"/>
      <c r="P1183" s="54">
        <f>+VLOOKUP(C1183,'Anexo_GL '!$B$9:$O$1882,11,0)</f>
        <v>1040.30035</v>
      </c>
      <c r="Q1183" s="54">
        <f>+VLOOKUP(C1183,'Anexo_GL '!$B$9:$O$1882,12,0)</f>
        <v>636.60459000000003</v>
      </c>
      <c r="R1183" s="54">
        <f>+VLOOKUP(C1183,'Anexo_GL '!$B$9:$O$1882,13,0)</f>
        <v>403.69576000000001</v>
      </c>
      <c r="S1183" s="54" t="str">
        <f>+VLOOKUP(C1183,'Anexo_GL '!$B$9:$O$1882,14,0)</f>
        <v>Si Cumple</v>
      </c>
    </row>
    <row r="1184" spans="1:19" x14ac:dyDescent="0.25">
      <c r="A1184" s="54" t="s">
        <v>5285</v>
      </c>
      <c r="B1184" s="54">
        <v>1157</v>
      </c>
      <c r="C1184" s="55" t="s">
        <v>2691</v>
      </c>
      <c r="D1184" s="55" t="s">
        <v>2464</v>
      </c>
      <c r="E1184" s="55" t="s">
        <v>2692</v>
      </c>
      <c r="F1184" s="54">
        <f>+VLOOKUP(C1184,'Anexo_GL '!$B$9:$O$1882,4,0)</f>
        <v>902.52177999999992</v>
      </c>
      <c r="G1184" s="54"/>
      <c r="H1184" s="54">
        <f>+VLOOKUP(C1184,'Anexo_GL '!$B$9:$O$1882,5,0)</f>
        <v>1855.4312450000002</v>
      </c>
      <c r="I1184" s="54">
        <f>+VLOOKUP(C1184,'Anexo_GL '!$B$9:$O$1882,6,0)</f>
        <v>249.62478999999999</v>
      </c>
      <c r="J1184" s="54">
        <f>+VLOOKUP(C1184,'Anexo_GL '!$B$9:$O$1882,7,0)</f>
        <v>0</v>
      </c>
      <c r="K1184" s="54"/>
      <c r="L1184" s="56">
        <f>+VLOOKUP(C1184,'Anexo_GL '!$B$9:$O$1882,8,0)</f>
        <v>48.642157042041177</v>
      </c>
      <c r="M1184" s="54"/>
      <c r="N1184" s="56" t="str">
        <f>+VLOOKUP(C1184,'Anexo_GL '!$B$9:$O$1882,9,0)</f>
        <v>Si Cumple</v>
      </c>
      <c r="O1184" s="54"/>
      <c r="P1184" s="54">
        <f>+VLOOKUP(C1184,'Anexo_GL '!$B$9:$O$1882,11,0)</f>
        <v>1108.0952100000002</v>
      </c>
      <c r="Q1184" s="54">
        <f>+VLOOKUP(C1184,'Anexo_GL '!$B$9:$O$1882,12,0)</f>
        <v>664.56215999999995</v>
      </c>
      <c r="R1184" s="54">
        <f>+VLOOKUP(C1184,'Anexo_GL '!$B$9:$O$1882,13,0)</f>
        <v>443.53305000000029</v>
      </c>
      <c r="S1184" s="54" t="str">
        <f>+VLOOKUP(C1184,'Anexo_GL '!$B$9:$O$1882,14,0)</f>
        <v>Si Cumple</v>
      </c>
    </row>
    <row r="1185" spans="1:19" x14ac:dyDescent="0.25">
      <c r="A1185" s="54" t="s">
        <v>5286</v>
      </c>
      <c r="B1185" s="54">
        <v>1158</v>
      </c>
      <c r="C1185" s="55" t="s">
        <v>2693</v>
      </c>
      <c r="D1185" s="55" t="s">
        <v>2464</v>
      </c>
      <c r="E1185" s="55" t="s">
        <v>2694</v>
      </c>
      <c r="F1185" s="54">
        <f>+VLOOKUP(C1185,'Anexo_GL '!$B$9:$O$1882,4,0)</f>
        <v>249.75121999999999</v>
      </c>
      <c r="G1185" s="54"/>
      <c r="H1185" s="54">
        <f>+VLOOKUP(C1185,'Anexo_GL '!$B$9:$O$1882,5,0)</f>
        <v>1647.0060799999999</v>
      </c>
      <c r="I1185" s="54">
        <f>+VLOOKUP(C1185,'Anexo_GL '!$B$9:$O$1882,6,0)</f>
        <v>554.08004000000005</v>
      </c>
      <c r="J1185" s="54">
        <f>+VLOOKUP(C1185,'Anexo_GL '!$B$9:$O$1882,7,0)</f>
        <v>0</v>
      </c>
      <c r="K1185" s="54"/>
      <c r="L1185" s="56">
        <f>+VLOOKUP(C1185,'Anexo_GL '!$B$9:$O$1882,8,0)</f>
        <v>15.163952521656752</v>
      </c>
      <c r="M1185" s="54"/>
      <c r="N1185" s="56" t="str">
        <f>+VLOOKUP(C1185,'Anexo_GL '!$B$9:$O$1882,9,0)</f>
        <v>Si Cumple</v>
      </c>
      <c r="O1185" s="54"/>
      <c r="P1185" s="54">
        <f>+VLOOKUP(C1185,'Anexo_GL '!$B$9:$O$1882,11,0)</f>
        <v>1337.1199400000003</v>
      </c>
      <c r="Q1185" s="54">
        <f>+VLOOKUP(C1185,'Anexo_GL '!$B$9:$O$1882,12,0)</f>
        <v>755.18718999999999</v>
      </c>
      <c r="R1185" s="54">
        <f>+VLOOKUP(C1185,'Anexo_GL '!$B$9:$O$1882,13,0)</f>
        <v>581.93275000000028</v>
      </c>
      <c r="S1185" s="54" t="str">
        <f>+VLOOKUP(C1185,'Anexo_GL '!$B$9:$O$1882,14,0)</f>
        <v>Si Cumple</v>
      </c>
    </row>
    <row r="1186" spans="1:19" x14ac:dyDescent="0.25">
      <c r="A1186" s="54" t="s">
        <v>5287</v>
      </c>
      <c r="B1186" s="54">
        <v>1159</v>
      </c>
      <c r="C1186" s="55" t="s">
        <v>2695</v>
      </c>
      <c r="D1186" s="55" t="s">
        <v>2464</v>
      </c>
      <c r="E1186" s="55" t="s">
        <v>2696</v>
      </c>
      <c r="F1186" s="54">
        <f>+VLOOKUP(C1186,'Anexo_GL '!$B$9:$O$1882,4,0)</f>
        <v>556.12675999999988</v>
      </c>
      <c r="G1186" s="54"/>
      <c r="H1186" s="54">
        <f>+VLOOKUP(C1186,'Anexo_GL '!$B$9:$O$1882,5,0)</f>
        <v>2882.364074999999</v>
      </c>
      <c r="I1186" s="54">
        <f>+VLOOKUP(C1186,'Anexo_GL '!$B$9:$O$1882,6,0)</f>
        <v>238.18064999999999</v>
      </c>
      <c r="J1186" s="54">
        <f>+VLOOKUP(C1186,'Anexo_GL '!$B$9:$O$1882,7,0)</f>
        <v>0</v>
      </c>
      <c r="K1186" s="54"/>
      <c r="L1186" s="56">
        <f>+VLOOKUP(C1186,'Anexo_GL '!$B$9:$O$1882,8,0)</f>
        <v>19.294119185828389</v>
      </c>
      <c r="M1186" s="54"/>
      <c r="N1186" s="56" t="str">
        <f>+VLOOKUP(C1186,'Anexo_GL '!$B$9:$O$1882,9,0)</f>
        <v>Si Cumple</v>
      </c>
      <c r="O1186" s="54"/>
      <c r="P1186" s="54">
        <f>+VLOOKUP(C1186,'Anexo_GL '!$B$9:$O$1882,11,0)</f>
        <v>1861.7436299999999</v>
      </c>
      <c r="Q1186" s="54">
        <f>+VLOOKUP(C1186,'Anexo_GL '!$B$9:$O$1882,12,0)</f>
        <v>1060.7968500000002</v>
      </c>
      <c r="R1186" s="54">
        <f>+VLOOKUP(C1186,'Anexo_GL '!$B$9:$O$1882,13,0)</f>
        <v>800.94677999999976</v>
      </c>
      <c r="S1186" s="54" t="str">
        <f>+VLOOKUP(C1186,'Anexo_GL '!$B$9:$O$1882,14,0)</f>
        <v>Si Cumple</v>
      </c>
    </row>
    <row r="1187" spans="1:19" x14ac:dyDescent="0.25">
      <c r="A1187" s="54" t="s">
        <v>5288</v>
      </c>
      <c r="B1187" s="54">
        <v>1160</v>
      </c>
      <c r="C1187" s="55" t="s">
        <v>2697</v>
      </c>
      <c r="D1187" s="55" t="s">
        <v>42</v>
      </c>
      <c r="E1187" s="55" t="s">
        <v>2698</v>
      </c>
      <c r="F1187" s="54">
        <f>+VLOOKUP(C1187,'Anexo_GL '!$B$9:$O$1882,4,0)</f>
        <v>76175.356249999997</v>
      </c>
      <c r="G1187" s="54"/>
      <c r="H1187" s="54">
        <f>+VLOOKUP(C1187,'Anexo_GL '!$B$9:$O$1882,5,0)</f>
        <v>228200.95127000005</v>
      </c>
      <c r="I1187" s="54">
        <f>+VLOOKUP(C1187,'Anexo_GL '!$B$9:$O$1882,6,0)</f>
        <v>18911.93806</v>
      </c>
      <c r="J1187" s="54">
        <f>+VLOOKUP(C1187,'Anexo_GL '!$B$9:$O$1882,7,0)</f>
        <v>0</v>
      </c>
      <c r="K1187" s="54"/>
      <c r="L1187" s="56">
        <f>+VLOOKUP(C1187,'Anexo_GL '!$B$9:$O$1882,8,0)</f>
        <v>33.380823272674164</v>
      </c>
      <c r="M1187" s="54"/>
      <c r="N1187" s="56" t="str">
        <f>+VLOOKUP(C1187,'Anexo_GL '!$B$9:$O$1882,9,0)</f>
        <v>Si Cumple</v>
      </c>
      <c r="O1187" s="54"/>
      <c r="P1187" s="54">
        <f>+VLOOKUP(C1187,'Anexo_GL '!$B$9:$O$1882,11,0)</f>
        <v>189075.52539999998</v>
      </c>
      <c r="Q1187" s="54">
        <f>+VLOOKUP(C1187,'Anexo_GL '!$B$9:$O$1882,12,0)</f>
        <v>127683.78502000001</v>
      </c>
      <c r="R1187" s="54">
        <f>+VLOOKUP(C1187,'Anexo_GL '!$B$9:$O$1882,13,0)</f>
        <v>61391.740379999967</v>
      </c>
      <c r="S1187" s="54" t="str">
        <f>+VLOOKUP(C1187,'Anexo_GL '!$B$9:$O$1882,14,0)</f>
        <v>Si Cumple</v>
      </c>
    </row>
    <row r="1188" spans="1:19" x14ac:dyDescent="0.25">
      <c r="A1188" s="54" t="s">
        <v>5289</v>
      </c>
      <c r="B1188" s="54">
        <v>1161</v>
      </c>
      <c r="C1188" s="55" t="s">
        <v>2699</v>
      </c>
      <c r="D1188" s="55" t="s">
        <v>42</v>
      </c>
      <c r="E1188" s="55" t="s">
        <v>2700</v>
      </c>
      <c r="F1188" s="54">
        <f>+VLOOKUP(C1188,'Anexo_GL '!$B$9:$O$1882,4,0)</f>
        <v>14876.695529999999</v>
      </c>
      <c r="G1188" s="54"/>
      <c r="H1188" s="54">
        <f>+VLOOKUP(C1188,'Anexo_GL '!$B$9:$O$1882,5,0)</f>
        <v>37947.752609999996</v>
      </c>
      <c r="I1188" s="54">
        <f>+VLOOKUP(C1188,'Anexo_GL '!$B$9:$O$1882,6,0)</f>
        <v>14907.53426</v>
      </c>
      <c r="J1188" s="54">
        <f>+VLOOKUP(C1188,'Anexo_GL '!$B$9:$O$1882,7,0)</f>
        <v>0</v>
      </c>
      <c r="K1188" s="54"/>
      <c r="L1188" s="56">
        <f>+VLOOKUP(C1188,'Anexo_GL '!$B$9:$O$1882,8,0)</f>
        <v>39.203100333482439</v>
      </c>
      <c r="M1188" s="54"/>
      <c r="N1188" s="56" t="str">
        <f>+VLOOKUP(C1188,'Anexo_GL '!$B$9:$O$1882,9,0)</f>
        <v>Si Cumple</v>
      </c>
      <c r="O1188" s="54"/>
      <c r="P1188" s="54">
        <f>+VLOOKUP(C1188,'Anexo_GL '!$B$9:$O$1882,11,0)</f>
        <v>24462.924880000002</v>
      </c>
      <c r="Q1188" s="54">
        <f>+VLOOKUP(C1188,'Anexo_GL '!$B$9:$O$1882,12,0)</f>
        <v>19087.55488</v>
      </c>
      <c r="R1188" s="54">
        <f>+VLOOKUP(C1188,'Anexo_GL '!$B$9:$O$1882,13,0)</f>
        <v>5375.3700000000035</v>
      </c>
      <c r="S1188" s="54" t="str">
        <f>+VLOOKUP(C1188,'Anexo_GL '!$B$9:$O$1882,14,0)</f>
        <v>Si Cumple</v>
      </c>
    </row>
    <row r="1189" spans="1:19" x14ac:dyDescent="0.25">
      <c r="A1189" s="54" t="s">
        <v>5290</v>
      </c>
      <c r="B1189" s="54">
        <v>1162</v>
      </c>
      <c r="C1189" s="55" t="s">
        <v>2701</v>
      </c>
      <c r="D1189" s="55" t="s">
        <v>42</v>
      </c>
      <c r="E1189" s="55" t="s">
        <v>2702</v>
      </c>
      <c r="F1189" s="54">
        <f>+VLOOKUP(C1189,'Anexo_GL '!$B$9:$O$1882,4,0)</f>
        <v>7467.41795</v>
      </c>
      <c r="G1189" s="54"/>
      <c r="H1189" s="54">
        <f>+VLOOKUP(C1189,'Anexo_GL '!$B$9:$O$1882,5,0)</f>
        <v>10259.376932500003</v>
      </c>
      <c r="I1189" s="54">
        <f>+VLOOKUP(C1189,'Anexo_GL '!$B$9:$O$1882,6,0)</f>
        <v>6788.43066</v>
      </c>
      <c r="J1189" s="54">
        <f>+VLOOKUP(C1189,'Anexo_GL '!$B$9:$O$1882,7,0)</f>
        <v>0</v>
      </c>
      <c r="K1189" s="54"/>
      <c r="L1189" s="56">
        <f>+VLOOKUP(C1189,'Anexo_GL '!$B$9:$O$1882,8,0)</f>
        <v>72.786271516591412</v>
      </c>
      <c r="M1189" s="54"/>
      <c r="N1189" s="56" t="str">
        <f>+VLOOKUP(C1189,'Anexo_GL '!$B$9:$O$1882,9,0)</f>
        <v>Si Cumple</v>
      </c>
      <c r="O1189" s="54"/>
      <c r="P1189" s="54">
        <f>+VLOOKUP(C1189,'Anexo_GL '!$B$9:$O$1882,11,0)</f>
        <v>8995.92533</v>
      </c>
      <c r="Q1189" s="54">
        <f>+VLOOKUP(C1189,'Anexo_GL '!$B$9:$O$1882,12,0)</f>
        <v>7148.6462200000005</v>
      </c>
      <c r="R1189" s="54">
        <f>+VLOOKUP(C1189,'Anexo_GL '!$B$9:$O$1882,13,0)</f>
        <v>1847.2791099999995</v>
      </c>
      <c r="S1189" s="54" t="str">
        <f>+VLOOKUP(C1189,'Anexo_GL '!$B$9:$O$1882,14,0)</f>
        <v>Si Cumple</v>
      </c>
    </row>
    <row r="1190" spans="1:19" x14ac:dyDescent="0.25">
      <c r="A1190" s="54" t="s">
        <v>5291</v>
      </c>
      <c r="B1190" s="54">
        <v>1163</v>
      </c>
      <c r="C1190" s="55" t="s">
        <v>2703</v>
      </c>
      <c r="D1190" s="55" t="s">
        <v>42</v>
      </c>
      <c r="E1190" s="55" t="s">
        <v>2704</v>
      </c>
      <c r="F1190" s="54">
        <f>+VLOOKUP(C1190,'Anexo_GL '!$B$9:$O$1882,4,0)</f>
        <v>9541.2965100000001</v>
      </c>
      <c r="G1190" s="54"/>
      <c r="H1190" s="54">
        <f>+VLOOKUP(C1190,'Anexo_GL '!$B$9:$O$1882,5,0)</f>
        <v>23074.492987499998</v>
      </c>
      <c r="I1190" s="54">
        <f>+VLOOKUP(C1190,'Anexo_GL '!$B$9:$O$1882,6,0)</f>
        <v>9965.7260100000021</v>
      </c>
      <c r="J1190" s="54">
        <f>+VLOOKUP(C1190,'Anexo_GL '!$B$9:$O$1882,7,0)</f>
        <v>0</v>
      </c>
      <c r="K1190" s="54"/>
      <c r="L1190" s="56">
        <f>+VLOOKUP(C1190,'Anexo_GL '!$B$9:$O$1882,8,0)</f>
        <v>41.349972522337751</v>
      </c>
      <c r="M1190" s="54"/>
      <c r="N1190" s="56" t="str">
        <f>+VLOOKUP(C1190,'Anexo_GL '!$B$9:$O$1882,9,0)</f>
        <v>Si Cumple</v>
      </c>
      <c r="O1190" s="54"/>
      <c r="P1190" s="54">
        <f>+VLOOKUP(C1190,'Anexo_GL '!$B$9:$O$1882,11,0)</f>
        <v>17273.528630000004</v>
      </c>
      <c r="Q1190" s="54">
        <f>+VLOOKUP(C1190,'Anexo_GL '!$B$9:$O$1882,12,0)</f>
        <v>16408.855970000001</v>
      </c>
      <c r="R1190" s="54">
        <f>+VLOOKUP(C1190,'Anexo_GL '!$B$9:$O$1882,13,0)</f>
        <v>864.67266000000393</v>
      </c>
      <c r="S1190" s="54" t="str">
        <f>+VLOOKUP(C1190,'Anexo_GL '!$B$9:$O$1882,14,0)</f>
        <v>Si Cumple</v>
      </c>
    </row>
    <row r="1191" spans="1:19" x14ac:dyDescent="0.25">
      <c r="A1191" s="54" t="s">
        <v>5292</v>
      </c>
      <c r="B1191" s="54">
        <v>1164</v>
      </c>
      <c r="C1191" s="55" t="s">
        <v>2705</v>
      </c>
      <c r="D1191" s="55" t="s">
        <v>42</v>
      </c>
      <c r="E1191" s="55" t="s">
        <v>1825</v>
      </c>
      <c r="F1191" s="54">
        <f>+VLOOKUP(C1191,'Anexo_GL '!$B$9:$O$1882,4,0)</f>
        <v>30146.196880000003</v>
      </c>
      <c r="G1191" s="54"/>
      <c r="H1191" s="54">
        <f>+VLOOKUP(C1191,'Anexo_GL '!$B$9:$O$1882,5,0)</f>
        <v>44377.419179999997</v>
      </c>
      <c r="I1191" s="54">
        <f>+VLOOKUP(C1191,'Anexo_GL '!$B$9:$O$1882,6,0)</f>
        <v>23568.163079999998</v>
      </c>
      <c r="J1191" s="54">
        <f>+VLOOKUP(C1191,'Anexo_GL '!$B$9:$O$1882,7,0)</f>
        <v>0</v>
      </c>
      <c r="K1191" s="54"/>
      <c r="L1191" s="56">
        <f>+VLOOKUP(C1191,'Anexo_GL '!$B$9:$O$1882,8,0)</f>
        <v>67.931388163253715</v>
      </c>
      <c r="M1191" s="54"/>
      <c r="N1191" s="56" t="str">
        <f>+VLOOKUP(C1191,'Anexo_GL '!$B$9:$O$1882,9,0)</f>
        <v>Si Cumple</v>
      </c>
      <c r="O1191" s="54"/>
      <c r="P1191" s="54">
        <f>+VLOOKUP(C1191,'Anexo_GL '!$B$9:$O$1882,11,0)</f>
        <v>34694.263780000001</v>
      </c>
      <c r="Q1191" s="54">
        <f>+VLOOKUP(C1191,'Anexo_GL '!$B$9:$O$1882,12,0)</f>
        <v>25449.307429999993</v>
      </c>
      <c r="R1191" s="54">
        <f>+VLOOKUP(C1191,'Anexo_GL '!$B$9:$O$1882,13,0)</f>
        <v>9244.9563500000095</v>
      </c>
      <c r="S1191" s="54" t="str">
        <f>+VLOOKUP(C1191,'Anexo_GL '!$B$9:$O$1882,14,0)</f>
        <v>Si Cumple</v>
      </c>
    </row>
    <row r="1192" spans="1:19" x14ac:dyDescent="0.25">
      <c r="A1192" s="54" t="s">
        <v>5293</v>
      </c>
      <c r="B1192" s="54">
        <v>1165</v>
      </c>
      <c r="C1192" s="55" t="s">
        <v>2706</v>
      </c>
      <c r="D1192" s="55" t="s">
        <v>42</v>
      </c>
      <c r="E1192" s="55" t="s">
        <v>2707</v>
      </c>
      <c r="F1192" s="54">
        <f>+VLOOKUP(C1192,'Anexo_GL '!$B$9:$O$1882,4,0)</f>
        <v>5345.5541400000002</v>
      </c>
      <c r="G1192" s="54"/>
      <c r="H1192" s="54">
        <f>+VLOOKUP(C1192,'Anexo_GL '!$B$9:$O$1882,5,0)</f>
        <v>16461.0717525</v>
      </c>
      <c r="I1192" s="54">
        <f>+VLOOKUP(C1192,'Anexo_GL '!$B$9:$O$1882,6,0)</f>
        <v>6464.3052500000003</v>
      </c>
      <c r="J1192" s="54">
        <f>+VLOOKUP(C1192,'Anexo_GL '!$B$9:$O$1882,7,0)</f>
        <v>0</v>
      </c>
      <c r="K1192" s="54"/>
      <c r="L1192" s="56">
        <f>+VLOOKUP(C1192,'Anexo_GL '!$B$9:$O$1882,8,0)</f>
        <v>32.473913122869128</v>
      </c>
      <c r="M1192" s="54"/>
      <c r="N1192" s="56" t="str">
        <f>+VLOOKUP(C1192,'Anexo_GL '!$B$9:$O$1882,9,0)</f>
        <v>Si Cumple</v>
      </c>
      <c r="O1192" s="54"/>
      <c r="P1192" s="54">
        <f>+VLOOKUP(C1192,'Anexo_GL '!$B$9:$O$1882,11,0)</f>
        <v>13502.0975</v>
      </c>
      <c r="Q1192" s="54">
        <f>+VLOOKUP(C1192,'Anexo_GL '!$B$9:$O$1882,12,0)</f>
        <v>10805.181269999999</v>
      </c>
      <c r="R1192" s="54">
        <f>+VLOOKUP(C1192,'Anexo_GL '!$B$9:$O$1882,13,0)</f>
        <v>2696.9162300000003</v>
      </c>
      <c r="S1192" s="54" t="str">
        <f>+VLOOKUP(C1192,'Anexo_GL '!$B$9:$O$1882,14,0)</f>
        <v>Si Cumple</v>
      </c>
    </row>
    <row r="1193" spans="1:19" x14ac:dyDescent="0.25">
      <c r="A1193" s="54" t="s">
        <v>5294</v>
      </c>
      <c r="B1193" s="54">
        <v>1166</v>
      </c>
      <c r="C1193" s="55" t="s">
        <v>2708</v>
      </c>
      <c r="D1193" s="55" t="s">
        <v>42</v>
      </c>
      <c r="E1193" s="55" t="s">
        <v>2709</v>
      </c>
      <c r="F1193" s="54">
        <f>+VLOOKUP(C1193,'Anexo_GL '!$B$9:$O$1882,4,0)</f>
        <v>6167.4004699999996</v>
      </c>
      <c r="G1193" s="54"/>
      <c r="H1193" s="54">
        <f>+VLOOKUP(C1193,'Anexo_GL '!$B$9:$O$1882,5,0)</f>
        <v>20535.962047500001</v>
      </c>
      <c r="I1193" s="54">
        <f>+VLOOKUP(C1193,'Anexo_GL '!$B$9:$O$1882,6,0)</f>
        <v>5137.9338099999995</v>
      </c>
      <c r="J1193" s="54">
        <f>+VLOOKUP(C1193,'Anexo_GL '!$B$9:$O$1882,7,0)</f>
        <v>0</v>
      </c>
      <c r="K1193" s="54"/>
      <c r="L1193" s="56">
        <f>+VLOOKUP(C1193,'Anexo_GL '!$B$9:$O$1882,8,0)</f>
        <v>30.032196474334665</v>
      </c>
      <c r="M1193" s="54"/>
      <c r="N1193" s="56" t="str">
        <f>+VLOOKUP(C1193,'Anexo_GL '!$B$9:$O$1882,9,0)</f>
        <v>Si Cumple</v>
      </c>
      <c r="O1193" s="54"/>
      <c r="P1193" s="54">
        <f>+VLOOKUP(C1193,'Anexo_GL '!$B$9:$O$1882,11,0)</f>
        <v>15705.506410000002</v>
      </c>
      <c r="Q1193" s="54">
        <f>+VLOOKUP(C1193,'Anexo_GL '!$B$9:$O$1882,12,0)</f>
        <v>11487.901390000001</v>
      </c>
      <c r="R1193" s="54">
        <f>+VLOOKUP(C1193,'Anexo_GL '!$B$9:$O$1882,13,0)</f>
        <v>4217.6050200000018</v>
      </c>
      <c r="S1193" s="54" t="str">
        <f>+VLOOKUP(C1193,'Anexo_GL '!$B$9:$O$1882,14,0)</f>
        <v>Si Cumple</v>
      </c>
    </row>
    <row r="1194" spans="1:19" x14ac:dyDescent="0.25">
      <c r="A1194" s="54" t="s">
        <v>5295</v>
      </c>
      <c r="B1194" s="54">
        <v>1167</v>
      </c>
      <c r="C1194" s="55" t="s">
        <v>2710</v>
      </c>
      <c r="D1194" s="55" t="s">
        <v>42</v>
      </c>
      <c r="E1194" s="55" t="s">
        <v>2711</v>
      </c>
      <c r="F1194" s="54">
        <f>+VLOOKUP(C1194,'Anexo_GL '!$B$9:$O$1901,4,0)</f>
        <v>1559.64201</v>
      </c>
      <c r="G1194" s="54"/>
      <c r="H1194" s="54">
        <f>+VLOOKUP(C1194,'Anexo_GL '!$B$9:$O$1901,5,0)</f>
        <v>3602.1164100000001</v>
      </c>
      <c r="I1194" s="54">
        <f>+VLOOKUP(C1194,'Anexo_GL '!$B$9:$O$1882,6,0)</f>
        <v>1645.4290999999998</v>
      </c>
      <c r="J1194" s="54">
        <f>+VLOOKUP(C1194,'Anexo_GL '!$B$9:$O$1882,7,0)</f>
        <v>0</v>
      </c>
      <c r="K1194" s="54"/>
      <c r="L1194" s="56">
        <f>+VLOOKUP(C1194,'Anexo_GL '!$B$9:$O$1882,8,0)</f>
        <v>43.297934671689305</v>
      </c>
      <c r="M1194" s="54"/>
      <c r="N1194" s="56" t="str">
        <f>+VLOOKUP(C1194,'Anexo_GL '!$B$9:$O$1882,9,0)</f>
        <v>Si Cumple</v>
      </c>
      <c r="O1194" s="54"/>
      <c r="P1194" s="54">
        <f>+VLOOKUP(C1194,'Anexo_GL '!$B$9:$O$1882,11,0)</f>
        <v>2032.2034900000001</v>
      </c>
      <c r="Q1194" s="54">
        <f>+VLOOKUP(C1194,'Anexo_GL '!$B$9:$O$1882,12,0)</f>
        <v>2186.89201</v>
      </c>
      <c r="R1194" s="54">
        <f>+VLOOKUP(C1194,'Anexo_GL '!$B$9:$O$1882,13,0)</f>
        <v>-154.68852000000024</v>
      </c>
      <c r="S1194" s="54" t="str">
        <f>+VLOOKUP(C1194,'Anexo_GL '!$B$9:$O$1882,14,0)</f>
        <v>No Cumple</v>
      </c>
    </row>
    <row r="1195" spans="1:19" x14ac:dyDescent="0.25">
      <c r="A1195" s="54" t="s">
        <v>5296</v>
      </c>
      <c r="B1195" s="54">
        <v>1168</v>
      </c>
      <c r="C1195" s="55" t="s">
        <v>2712</v>
      </c>
      <c r="D1195" s="55" t="s">
        <v>42</v>
      </c>
      <c r="E1195" s="55" t="s">
        <v>2713</v>
      </c>
      <c r="F1195" s="54">
        <f>+VLOOKUP(C1195,'Anexo_GL '!$B$9:$O$1882,4,0)</f>
        <v>5617.0945099999999</v>
      </c>
      <c r="G1195" s="54"/>
      <c r="H1195" s="54">
        <f>+VLOOKUP(C1195,'Anexo_GL '!$B$9:$O$1882,5,0)</f>
        <v>16964.374832499998</v>
      </c>
      <c r="I1195" s="54">
        <f>+VLOOKUP(C1195,'Anexo_GL '!$B$9:$O$1882,6,0)</f>
        <v>4815.8989800000008</v>
      </c>
      <c r="J1195" s="54">
        <f>+VLOOKUP(C1195,'Anexo_GL '!$B$9:$O$1882,7,0)</f>
        <v>0</v>
      </c>
      <c r="K1195" s="54"/>
      <c r="L1195" s="56">
        <f>+VLOOKUP(C1195,'Anexo_GL '!$B$9:$O$1882,8,0)</f>
        <v>33.11112001156026</v>
      </c>
      <c r="M1195" s="54"/>
      <c r="N1195" s="56" t="str">
        <f>+VLOOKUP(C1195,'Anexo_GL '!$B$9:$O$1882,9,0)</f>
        <v>Si Cumple</v>
      </c>
      <c r="O1195" s="54"/>
      <c r="P1195" s="54">
        <f>+VLOOKUP(C1195,'Anexo_GL '!$B$9:$O$1882,11,0)</f>
        <v>12770.948829999999</v>
      </c>
      <c r="Q1195" s="54">
        <f>+VLOOKUP(C1195,'Anexo_GL '!$B$9:$O$1882,12,0)</f>
        <v>9982.8550199999991</v>
      </c>
      <c r="R1195" s="54">
        <f>+VLOOKUP(C1195,'Anexo_GL '!$B$9:$O$1882,13,0)</f>
        <v>2788.0938100000003</v>
      </c>
      <c r="S1195" s="54" t="str">
        <f>+VLOOKUP(C1195,'Anexo_GL '!$B$9:$O$1882,14,0)</f>
        <v>Si Cumple</v>
      </c>
    </row>
    <row r="1196" spans="1:19" x14ac:dyDescent="0.25">
      <c r="A1196" s="54" t="s">
        <v>5297</v>
      </c>
      <c r="B1196" s="54">
        <v>1169</v>
      </c>
      <c r="C1196" s="55" t="s">
        <v>2714</v>
      </c>
      <c r="D1196" s="55" t="s">
        <v>42</v>
      </c>
      <c r="E1196" s="55" t="s">
        <v>2715</v>
      </c>
      <c r="F1196" s="54">
        <f>+VLOOKUP(C1196,'Anexo_GL '!$B$9:$O$1882,4,0)</f>
        <v>89.02064</v>
      </c>
      <c r="G1196" s="54"/>
      <c r="H1196" s="54">
        <f>+VLOOKUP(C1196,'Anexo_GL '!$B$9:$O$1882,5,0)</f>
        <v>4476.2547674999987</v>
      </c>
      <c r="I1196" s="54">
        <f>+VLOOKUP(C1196,'Anexo_GL '!$B$9:$O$1882,6,0)</f>
        <v>1648.5624300000002</v>
      </c>
      <c r="J1196" s="54">
        <f>+VLOOKUP(C1196,'Anexo_GL '!$B$9:$O$1882,7,0)</f>
        <v>0</v>
      </c>
      <c r="K1196" s="54"/>
      <c r="L1196" s="56">
        <f>+VLOOKUP(C1196,'Anexo_GL '!$B$9:$O$1882,8,0)</f>
        <v>1.9887304146836637</v>
      </c>
      <c r="M1196" s="54"/>
      <c r="N1196" s="56" t="str">
        <f>+VLOOKUP(C1196,'Anexo_GL '!$B$9:$O$1882,9,0)</f>
        <v>Si Cumple</v>
      </c>
      <c r="O1196" s="54"/>
      <c r="P1196" s="54">
        <f>+VLOOKUP(C1196,'Anexo_GL '!$B$9:$O$1882,11,0)</f>
        <v>3315.7960300000004</v>
      </c>
      <c r="Q1196" s="54">
        <f>+VLOOKUP(C1196,'Anexo_GL '!$B$9:$O$1882,12,0)</f>
        <v>2299.1879100000001</v>
      </c>
      <c r="R1196" s="54">
        <f>+VLOOKUP(C1196,'Anexo_GL '!$B$9:$O$1882,13,0)</f>
        <v>1016.6081200000001</v>
      </c>
      <c r="S1196" s="54" t="str">
        <f>+VLOOKUP(C1196,'Anexo_GL '!$B$9:$O$1882,14,0)</f>
        <v>Si Cumple</v>
      </c>
    </row>
    <row r="1197" spans="1:19" x14ac:dyDescent="0.25">
      <c r="A1197" s="54" t="s">
        <v>5298</v>
      </c>
      <c r="B1197" s="54">
        <v>1170</v>
      </c>
      <c r="C1197" s="55" t="s">
        <v>2716</v>
      </c>
      <c r="D1197" s="55" t="s">
        <v>42</v>
      </c>
      <c r="E1197" s="55" t="s">
        <v>2717</v>
      </c>
      <c r="F1197" s="54">
        <f>+VLOOKUP(C1197,'Anexo_GL '!$B$9:$O$1882,4,0)</f>
        <v>7245.5419499999998</v>
      </c>
      <c r="G1197" s="54"/>
      <c r="H1197" s="54">
        <f>+VLOOKUP(C1197,'Anexo_GL '!$B$9:$O$1882,5,0)</f>
        <v>39968.339555000006</v>
      </c>
      <c r="I1197" s="54">
        <f>+VLOOKUP(C1197,'Anexo_GL '!$B$9:$O$1882,6,0)</f>
        <v>5464.5402999999997</v>
      </c>
      <c r="J1197" s="54">
        <f>+VLOOKUP(C1197,'Anexo_GL '!$B$9:$O$1882,7,0)</f>
        <v>0</v>
      </c>
      <c r="K1197" s="54"/>
      <c r="L1197" s="56">
        <f>+VLOOKUP(C1197,'Anexo_GL '!$B$9:$O$1882,8,0)</f>
        <v>18.128203549785919</v>
      </c>
      <c r="M1197" s="54"/>
      <c r="N1197" s="56" t="str">
        <f>+VLOOKUP(C1197,'Anexo_GL '!$B$9:$O$1882,9,0)</f>
        <v>Si Cumple</v>
      </c>
      <c r="O1197" s="54"/>
      <c r="P1197" s="54">
        <f>+VLOOKUP(C1197,'Anexo_GL '!$B$9:$O$1882,11,0)</f>
        <v>33549.521679999998</v>
      </c>
      <c r="Q1197" s="54">
        <f>+VLOOKUP(C1197,'Anexo_GL '!$B$9:$O$1882,12,0)</f>
        <v>21904.928779999998</v>
      </c>
      <c r="R1197" s="54">
        <f>+VLOOKUP(C1197,'Anexo_GL '!$B$9:$O$1882,13,0)</f>
        <v>11644.592900000001</v>
      </c>
      <c r="S1197" s="54" t="str">
        <f>+VLOOKUP(C1197,'Anexo_GL '!$B$9:$O$1882,14,0)</f>
        <v>Si Cumple</v>
      </c>
    </row>
    <row r="1198" spans="1:19" x14ac:dyDescent="0.25">
      <c r="A1198" s="54" t="s">
        <v>7919</v>
      </c>
      <c r="B1198" s="54">
        <v>1171</v>
      </c>
      <c r="C1198" s="117" t="s">
        <v>7917</v>
      </c>
      <c r="D1198" s="55" t="s">
        <v>42</v>
      </c>
      <c r="E1198" s="55" t="s">
        <v>7920</v>
      </c>
      <c r="F1198" s="54">
        <f>+VLOOKUP(C1198,'Anexo_GL '!$B$9:$O$1901,4,0)</f>
        <v>110.93886999999999</v>
      </c>
      <c r="G1198" s="54"/>
      <c r="H1198" s="54">
        <f>+VLOOKUP(C1198,'Anexo_GL '!$B$9:$O$1901,5,0)</f>
        <v>11673.416469999998</v>
      </c>
      <c r="I1198" s="54">
        <f>+VLOOKUP(C1198,'Anexo_GL '!$B$9:$O$1901,6,0)</f>
        <v>11803.409969999999</v>
      </c>
      <c r="J1198" s="54">
        <f>+VLOOKUP(C1198,'Anexo_GL '!$B$9:$O$1901,7,0)</f>
        <v>0</v>
      </c>
      <c r="K1198" s="54"/>
      <c r="L1198" s="56">
        <f>+VLOOKUP(C1198,'Anexo_GL '!$B$9:$O$1901,8,0)</f>
        <v>0.95035476790454998</v>
      </c>
      <c r="M1198" s="54"/>
      <c r="N1198" s="56" t="str">
        <f>+VLOOKUP(C1198,'Anexo_GL '!$B$9:$O$1901,9,0)</f>
        <v>Si Cumple</v>
      </c>
      <c r="O1198" s="54"/>
      <c r="P1198" s="54">
        <f>+VLOOKUP(C1198,'Anexo_GL '!$B$9:$O$1901,11,0)</f>
        <v>9846.2754199999999</v>
      </c>
      <c r="Q1198" s="54">
        <f>+VLOOKUP(C1198,'Anexo_GL '!$B$9:$O$1901,12,0)</f>
        <v>5623.3911099999996</v>
      </c>
      <c r="R1198" s="54">
        <f>+VLOOKUP(C1198,'Anexo_GL '!$B$9:$O$1901,13,0)</f>
        <v>4222.8843100000004</v>
      </c>
      <c r="S1198" s="54" t="str">
        <f>+VLOOKUP(C1198,'Anexo_GL '!$B$9:$O$1901,14,0)</f>
        <v>Si Cumple</v>
      </c>
    </row>
    <row r="1199" spans="1:19" x14ac:dyDescent="0.25">
      <c r="A1199" s="54" t="s">
        <v>5299</v>
      </c>
      <c r="B1199" s="54">
        <v>1172</v>
      </c>
      <c r="C1199" s="55" t="s">
        <v>2718</v>
      </c>
      <c r="D1199" s="55" t="s">
        <v>42</v>
      </c>
      <c r="E1199" s="55" t="s">
        <v>2719</v>
      </c>
      <c r="F1199" s="54">
        <f>+VLOOKUP(C1199,'Anexo_GL '!$B$9:$O$1882,4,0)</f>
        <v>5355.23992</v>
      </c>
      <c r="G1199" s="54"/>
      <c r="H1199" s="54">
        <f>+VLOOKUP(C1199,'Anexo_GL '!$B$9:$O$1882,5,0)</f>
        <v>15569.966657500001</v>
      </c>
      <c r="I1199" s="54">
        <f>+VLOOKUP(C1199,'Anexo_GL '!$B$9:$O$1882,6,0)</f>
        <v>1603.2221999999997</v>
      </c>
      <c r="J1199" s="54">
        <f>+VLOOKUP(C1199,'Anexo_GL '!$B$9:$O$1882,7,0)</f>
        <v>0</v>
      </c>
      <c r="K1199" s="54"/>
      <c r="L1199" s="56">
        <f>+VLOOKUP(C1199,'Anexo_GL '!$B$9:$O$1882,8,0)</f>
        <v>34.39467815058164</v>
      </c>
      <c r="M1199" s="54"/>
      <c r="N1199" s="56" t="str">
        <f>+VLOOKUP(C1199,'Anexo_GL '!$B$9:$O$1882,9,0)</f>
        <v>Si Cumple</v>
      </c>
      <c r="O1199" s="54"/>
      <c r="P1199" s="54">
        <f>+VLOOKUP(C1199,'Anexo_GL '!$B$9:$O$1882,11,0)</f>
        <v>6495.4278299999996</v>
      </c>
      <c r="Q1199" s="54">
        <f>+VLOOKUP(C1199,'Anexo_GL '!$B$9:$O$1882,12,0)</f>
        <v>7163.0100199999997</v>
      </c>
      <c r="R1199" s="54">
        <f>+VLOOKUP(C1199,'Anexo_GL '!$B$9:$O$1882,13,0)</f>
        <v>-667.58218999999951</v>
      </c>
      <c r="S1199" s="54" t="str">
        <f>+VLOOKUP(C1199,'Anexo_GL '!$B$9:$O$1882,14,0)</f>
        <v>No Cumple</v>
      </c>
    </row>
    <row r="1200" spans="1:19" x14ac:dyDescent="0.25">
      <c r="A1200" s="54" t="s">
        <v>5300</v>
      </c>
      <c r="B1200" s="54">
        <v>1173</v>
      </c>
      <c r="C1200" s="55" t="s">
        <v>2720</v>
      </c>
      <c r="D1200" s="55" t="s">
        <v>42</v>
      </c>
      <c r="E1200" s="55" t="s">
        <v>2721</v>
      </c>
      <c r="F1200" s="54">
        <f>+VLOOKUP(C1200,'Anexo_GL '!$B$9:$O$1882,4,0)</f>
        <v>754.08561000000009</v>
      </c>
      <c r="G1200" s="54"/>
      <c r="H1200" s="54">
        <f>+VLOOKUP(C1200,'Anexo_GL '!$B$9:$O$1882,5,0)</f>
        <v>8058.7556724999995</v>
      </c>
      <c r="I1200" s="54">
        <f>+VLOOKUP(C1200,'Anexo_GL '!$B$9:$O$1882,6,0)</f>
        <v>4066.7562300000004</v>
      </c>
      <c r="J1200" s="54">
        <f>+VLOOKUP(C1200,'Anexo_GL '!$B$9:$O$1882,7,0)</f>
        <v>0</v>
      </c>
      <c r="K1200" s="54"/>
      <c r="L1200" s="56">
        <f>+VLOOKUP(C1200,'Anexo_GL '!$B$9:$O$1882,8,0)</f>
        <v>9.3573454841579355</v>
      </c>
      <c r="M1200" s="54"/>
      <c r="N1200" s="56" t="str">
        <f>+VLOOKUP(C1200,'Anexo_GL '!$B$9:$O$1882,9,0)</f>
        <v>Si Cumple</v>
      </c>
      <c r="O1200" s="54"/>
      <c r="P1200" s="54">
        <f>+VLOOKUP(C1200,'Anexo_GL '!$B$9:$O$1882,11,0)</f>
        <v>6079.6691400000009</v>
      </c>
      <c r="Q1200" s="54">
        <f>+VLOOKUP(C1200,'Anexo_GL '!$B$9:$O$1882,12,0)</f>
        <v>4678.1440299999995</v>
      </c>
      <c r="R1200" s="54">
        <f>+VLOOKUP(C1200,'Anexo_GL '!$B$9:$O$1882,13,0)</f>
        <v>1401.5251100000012</v>
      </c>
      <c r="S1200" s="54" t="str">
        <f>+VLOOKUP(C1200,'Anexo_GL '!$B$9:$O$1882,14,0)</f>
        <v>Si Cumple</v>
      </c>
    </row>
    <row r="1201" spans="1:19" x14ac:dyDescent="0.25">
      <c r="A1201" s="54" t="s">
        <v>5301</v>
      </c>
      <c r="B1201" s="54">
        <v>1174</v>
      </c>
      <c r="C1201" s="55" t="s">
        <v>2722</v>
      </c>
      <c r="D1201" s="55" t="s">
        <v>42</v>
      </c>
      <c r="E1201" s="55" t="s">
        <v>2723</v>
      </c>
      <c r="F1201" s="54">
        <f>+VLOOKUP(C1201,'Anexo_GL '!$B$9:$O$1882,4,0)</f>
        <v>3106.5080600000001</v>
      </c>
      <c r="G1201" s="54"/>
      <c r="H1201" s="54">
        <f>+VLOOKUP(C1201,'Anexo_GL '!$B$9:$O$1882,5,0)</f>
        <v>5383.4293149999994</v>
      </c>
      <c r="I1201" s="54">
        <f>+VLOOKUP(C1201,'Anexo_GL '!$B$9:$O$1882,6,0)</f>
        <v>2201.2515400000002</v>
      </c>
      <c r="J1201" s="54">
        <f>+VLOOKUP(C1201,'Anexo_GL '!$B$9:$O$1882,7,0)</f>
        <v>0</v>
      </c>
      <c r="K1201" s="54"/>
      <c r="L1201" s="56">
        <f>+VLOOKUP(C1201,'Anexo_GL '!$B$9:$O$1882,8,0)</f>
        <v>57.705003228039978</v>
      </c>
      <c r="M1201" s="54"/>
      <c r="N1201" s="56" t="str">
        <f>+VLOOKUP(C1201,'Anexo_GL '!$B$9:$O$1882,9,0)</f>
        <v>Si Cumple</v>
      </c>
      <c r="O1201" s="54"/>
      <c r="P1201" s="54">
        <f>+VLOOKUP(C1201,'Anexo_GL '!$B$9:$O$1882,11,0)</f>
        <v>3617.9213199999995</v>
      </c>
      <c r="Q1201" s="54">
        <f>+VLOOKUP(C1201,'Anexo_GL '!$B$9:$O$1882,12,0)</f>
        <v>2910.9716000000003</v>
      </c>
      <c r="R1201" s="54">
        <f>+VLOOKUP(C1201,'Anexo_GL '!$B$9:$O$1882,13,0)</f>
        <v>706.94971999999927</v>
      </c>
      <c r="S1201" s="54" t="str">
        <f>+VLOOKUP(C1201,'Anexo_GL '!$B$9:$O$1882,14,0)</f>
        <v>Si Cumple</v>
      </c>
    </row>
    <row r="1202" spans="1:19" x14ac:dyDescent="0.25">
      <c r="A1202" s="54" t="s">
        <v>5302</v>
      </c>
      <c r="B1202" s="54">
        <v>1175</v>
      </c>
      <c r="C1202" s="55" t="s">
        <v>2724</v>
      </c>
      <c r="D1202" s="55" t="s">
        <v>42</v>
      </c>
      <c r="E1202" s="55" t="s">
        <v>2725</v>
      </c>
      <c r="F1202" s="54">
        <f>+VLOOKUP(C1202,'Anexo_GL '!$B$9:$O$1882,4,0)</f>
        <v>494.81536000000006</v>
      </c>
      <c r="G1202" s="54"/>
      <c r="H1202" s="54">
        <f>+VLOOKUP(C1202,'Anexo_GL '!$B$9:$O$1882,5,0)</f>
        <v>2443.5059075000004</v>
      </c>
      <c r="I1202" s="54">
        <f>+VLOOKUP(C1202,'Anexo_GL '!$B$9:$O$1882,6,0)</f>
        <v>422.77813000000003</v>
      </c>
      <c r="J1202" s="54">
        <f>+VLOOKUP(C1202,'Anexo_GL '!$B$9:$O$1882,7,0)</f>
        <v>0</v>
      </c>
      <c r="K1202" s="54"/>
      <c r="L1202" s="56">
        <f>+VLOOKUP(C1202,'Anexo_GL '!$B$9:$O$1882,8,0)</f>
        <v>20.250221555889567</v>
      </c>
      <c r="M1202" s="54"/>
      <c r="N1202" s="56" t="str">
        <f>+VLOOKUP(C1202,'Anexo_GL '!$B$9:$O$1882,9,0)</f>
        <v>Si Cumple</v>
      </c>
      <c r="O1202" s="54"/>
      <c r="P1202" s="54">
        <f>+VLOOKUP(C1202,'Anexo_GL '!$B$9:$O$1882,11,0)</f>
        <v>1732.3794999999998</v>
      </c>
      <c r="Q1202" s="54">
        <f>+VLOOKUP(C1202,'Anexo_GL '!$B$9:$O$1882,12,0)</f>
        <v>1499.4507599999997</v>
      </c>
      <c r="R1202" s="54">
        <f>+VLOOKUP(C1202,'Anexo_GL '!$B$9:$O$1882,13,0)</f>
        <v>232.92874</v>
      </c>
      <c r="S1202" s="54" t="str">
        <f>+VLOOKUP(C1202,'Anexo_GL '!$B$9:$O$1882,14,0)</f>
        <v>Si Cumple</v>
      </c>
    </row>
    <row r="1203" spans="1:19" x14ac:dyDescent="0.25">
      <c r="A1203" s="54" t="s">
        <v>5303</v>
      </c>
      <c r="B1203" s="54">
        <v>1176</v>
      </c>
      <c r="C1203" s="55" t="s">
        <v>2726</v>
      </c>
      <c r="D1203" s="55" t="s">
        <v>42</v>
      </c>
      <c r="E1203" s="55" t="s">
        <v>2727</v>
      </c>
      <c r="F1203" s="54">
        <f>+VLOOKUP(C1203,'Anexo_GL '!$B$9:$O$1882,4,0)</f>
        <v>2315.3166099999999</v>
      </c>
      <c r="G1203" s="54"/>
      <c r="H1203" s="54">
        <f>+VLOOKUP(C1203,'Anexo_GL '!$B$9:$O$1882,5,0)</f>
        <v>12044.8159275</v>
      </c>
      <c r="I1203" s="54">
        <f>+VLOOKUP(C1203,'Anexo_GL '!$B$9:$O$1882,6,0)</f>
        <v>8476.7272499999999</v>
      </c>
      <c r="J1203" s="54">
        <f>+VLOOKUP(C1203,'Anexo_GL '!$B$9:$O$1882,7,0)</f>
        <v>0</v>
      </c>
      <c r="K1203" s="54"/>
      <c r="L1203" s="56">
        <f>+VLOOKUP(C1203,'Anexo_GL '!$B$9:$O$1882,8,0)</f>
        <v>19.222515511538933</v>
      </c>
      <c r="M1203" s="54"/>
      <c r="N1203" s="56" t="str">
        <f>+VLOOKUP(C1203,'Anexo_GL '!$B$9:$O$1882,9,0)</f>
        <v>Si Cumple</v>
      </c>
      <c r="O1203" s="54"/>
      <c r="P1203" s="54">
        <f>+VLOOKUP(C1203,'Anexo_GL '!$B$9:$O$1882,11,0)</f>
        <v>9821.7341400000005</v>
      </c>
      <c r="Q1203" s="54">
        <f>+VLOOKUP(C1203,'Anexo_GL '!$B$9:$O$1882,12,0)</f>
        <v>7064.9450399999996</v>
      </c>
      <c r="R1203" s="54">
        <f>+VLOOKUP(C1203,'Anexo_GL '!$B$9:$O$1882,13,0)</f>
        <v>2756.7891000000004</v>
      </c>
      <c r="S1203" s="54" t="str">
        <f>+VLOOKUP(C1203,'Anexo_GL '!$B$9:$O$1882,14,0)</f>
        <v>Si Cumple</v>
      </c>
    </row>
    <row r="1204" spans="1:19" x14ac:dyDescent="0.25">
      <c r="A1204" s="54" t="s">
        <v>5304</v>
      </c>
      <c r="B1204" s="54">
        <v>1177</v>
      </c>
      <c r="C1204" s="55" t="s">
        <v>2728</v>
      </c>
      <c r="D1204" s="55" t="s">
        <v>42</v>
      </c>
      <c r="E1204" s="55" t="s">
        <v>2729</v>
      </c>
      <c r="F1204" s="54">
        <f>+VLOOKUP(C1204,'Anexo_GL '!$B$9:$O$1882,4,0)</f>
        <v>750.60918000000004</v>
      </c>
      <c r="G1204" s="54"/>
      <c r="H1204" s="54">
        <f>+VLOOKUP(C1204,'Anexo_GL '!$B$9:$O$1882,5,0)</f>
        <v>9798.4806124999996</v>
      </c>
      <c r="I1204" s="54">
        <f>+VLOOKUP(C1204,'Anexo_GL '!$B$9:$O$1882,6,0)</f>
        <v>9806.6419499999993</v>
      </c>
      <c r="J1204" s="54">
        <f>+VLOOKUP(C1204,'Anexo_GL '!$B$9:$O$1882,7,0)</f>
        <v>0</v>
      </c>
      <c r="K1204" s="54"/>
      <c r="L1204" s="56">
        <f>+VLOOKUP(C1204,'Anexo_GL '!$B$9:$O$1882,8,0)</f>
        <v>7.6540897875852405</v>
      </c>
      <c r="M1204" s="54"/>
      <c r="N1204" s="56" t="str">
        <f>+VLOOKUP(C1204,'Anexo_GL '!$B$9:$O$1882,9,0)</f>
        <v>Si Cumple</v>
      </c>
      <c r="O1204" s="54"/>
      <c r="P1204" s="54">
        <f>+VLOOKUP(C1204,'Anexo_GL '!$B$9:$O$1882,11,0)</f>
        <v>8893.1399499999989</v>
      </c>
      <c r="Q1204" s="54">
        <f>+VLOOKUP(C1204,'Anexo_GL '!$B$9:$O$1882,12,0)</f>
        <v>4202.9171899999992</v>
      </c>
      <c r="R1204" s="54">
        <f>+VLOOKUP(C1204,'Anexo_GL '!$B$9:$O$1882,13,0)</f>
        <v>4690.2227599999997</v>
      </c>
      <c r="S1204" s="54" t="str">
        <f>+VLOOKUP(C1204,'Anexo_GL '!$B$9:$O$1882,14,0)</f>
        <v>Si Cumple</v>
      </c>
    </row>
    <row r="1205" spans="1:19" x14ac:dyDescent="0.25">
      <c r="A1205" s="54" t="s">
        <v>5305</v>
      </c>
      <c r="B1205" s="54">
        <v>1178</v>
      </c>
      <c r="C1205" s="55" t="s">
        <v>2730</v>
      </c>
      <c r="D1205" s="55" t="s">
        <v>42</v>
      </c>
      <c r="E1205" s="55" t="s">
        <v>2731</v>
      </c>
      <c r="F1205" s="54">
        <f>+VLOOKUP(C1205,'Anexo_GL '!$B$9:$O$1882,4,0)</f>
        <v>7194.1001799999995</v>
      </c>
      <c r="G1205" s="54"/>
      <c r="H1205" s="54">
        <f>+VLOOKUP(C1205,'Anexo_GL '!$B$9:$O$1882,5,0)</f>
        <v>8571.1025800000007</v>
      </c>
      <c r="I1205" s="54">
        <f>+VLOOKUP(C1205,'Anexo_GL '!$B$9:$O$1882,6,0)</f>
        <v>3602.2472600000006</v>
      </c>
      <c r="J1205" s="54">
        <f>+VLOOKUP(C1205,'Anexo_GL '!$B$9:$O$1882,7,0)</f>
        <v>0</v>
      </c>
      <c r="K1205" s="54"/>
      <c r="L1205" s="56">
        <f>+VLOOKUP(C1205,'Anexo_GL '!$B$9:$O$1882,8,0)</f>
        <v>83.934360986261808</v>
      </c>
      <c r="M1205" s="54"/>
      <c r="N1205" s="56" t="str">
        <f>+VLOOKUP(C1205,'Anexo_GL '!$B$9:$O$1882,9,0)</f>
        <v>Si Cumple</v>
      </c>
      <c r="O1205" s="54"/>
      <c r="P1205" s="54">
        <f>+VLOOKUP(C1205,'Anexo_GL '!$B$9:$O$1882,11,0)</f>
        <v>6326.9586700000009</v>
      </c>
      <c r="Q1205" s="54">
        <f>+VLOOKUP(C1205,'Anexo_GL '!$B$9:$O$1882,12,0)</f>
        <v>4647.3103800000008</v>
      </c>
      <c r="R1205" s="54">
        <f>+VLOOKUP(C1205,'Anexo_GL '!$B$9:$O$1882,13,0)</f>
        <v>1679.6482900000001</v>
      </c>
      <c r="S1205" s="54" t="str">
        <f>+VLOOKUP(C1205,'Anexo_GL '!$B$9:$O$1882,14,0)</f>
        <v>Si Cumple</v>
      </c>
    </row>
    <row r="1206" spans="1:19" x14ac:dyDescent="0.25">
      <c r="A1206" s="54" t="s">
        <v>5306</v>
      </c>
      <c r="B1206" s="54">
        <v>1179</v>
      </c>
      <c r="C1206" s="55" t="s">
        <v>2732</v>
      </c>
      <c r="D1206" s="55" t="s">
        <v>42</v>
      </c>
      <c r="E1206" s="55" t="s">
        <v>2733</v>
      </c>
      <c r="F1206" s="54">
        <f>+VLOOKUP(C1206,'Anexo_GL '!$B$9:$O$1882,4,0)</f>
        <v>1754.61529</v>
      </c>
      <c r="G1206" s="54"/>
      <c r="H1206" s="54">
        <f>+VLOOKUP(C1206,'Anexo_GL '!$B$9:$O$1882,5,0)</f>
        <v>12135.320840000002</v>
      </c>
      <c r="I1206" s="54">
        <f>+VLOOKUP(C1206,'Anexo_GL '!$B$9:$O$1882,6,0)</f>
        <v>6419.0759100000005</v>
      </c>
      <c r="J1206" s="54">
        <f>+VLOOKUP(C1206,'Anexo_GL '!$B$9:$O$1882,7,0)</f>
        <v>0</v>
      </c>
      <c r="K1206" s="54"/>
      <c r="L1206" s="56">
        <f>+VLOOKUP(C1206,'Anexo_GL '!$B$9:$O$1882,8,0)</f>
        <v>14.458746605334911</v>
      </c>
      <c r="M1206" s="54"/>
      <c r="N1206" s="56" t="str">
        <f>+VLOOKUP(C1206,'Anexo_GL '!$B$9:$O$1882,9,0)</f>
        <v>Si Cumple</v>
      </c>
      <c r="O1206" s="54"/>
      <c r="P1206" s="54">
        <f>+VLOOKUP(C1206,'Anexo_GL '!$B$9:$O$1882,11,0)</f>
        <v>8713.0950400000002</v>
      </c>
      <c r="Q1206" s="54">
        <f>+VLOOKUP(C1206,'Anexo_GL '!$B$9:$O$1882,12,0)</f>
        <v>8148.0071799999996</v>
      </c>
      <c r="R1206" s="54">
        <f>+VLOOKUP(C1206,'Anexo_GL '!$B$9:$O$1882,13,0)</f>
        <v>565.08786000000123</v>
      </c>
      <c r="S1206" s="54" t="str">
        <f>+VLOOKUP(C1206,'Anexo_GL '!$B$9:$O$1882,14,0)</f>
        <v>Si Cumple</v>
      </c>
    </row>
    <row r="1207" spans="1:19" x14ac:dyDescent="0.25">
      <c r="A1207" s="54" t="s">
        <v>5307</v>
      </c>
      <c r="B1207" s="54">
        <v>1180</v>
      </c>
      <c r="C1207" s="55" t="s">
        <v>2734</v>
      </c>
      <c r="D1207" s="55" t="s">
        <v>42</v>
      </c>
      <c r="E1207" s="55" t="s">
        <v>2735</v>
      </c>
      <c r="F1207" s="54">
        <f>+VLOOKUP(C1207,'Anexo_GL '!$B$9:$O$1882,4,0)</f>
        <v>1415.01893</v>
      </c>
      <c r="G1207" s="54"/>
      <c r="H1207" s="54">
        <f>+VLOOKUP(C1207,'Anexo_GL '!$B$9:$O$1882,5,0)</f>
        <v>8186.5350425000006</v>
      </c>
      <c r="I1207" s="54">
        <f>+VLOOKUP(C1207,'Anexo_GL '!$B$9:$O$1882,6,0)</f>
        <v>1125.5550800000001</v>
      </c>
      <c r="J1207" s="54">
        <f>+VLOOKUP(C1207,'Anexo_GL '!$B$9:$O$1882,7,0)</f>
        <v>0</v>
      </c>
      <c r="K1207" s="54"/>
      <c r="L1207" s="56">
        <f>+VLOOKUP(C1207,'Anexo_GL '!$B$9:$O$1882,8,0)</f>
        <v>17.284711085385911</v>
      </c>
      <c r="M1207" s="54"/>
      <c r="N1207" s="56" t="str">
        <f>+VLOOKUP(C1207,'Anexo_GL '!$B$9:$O$1882,9,0)</f>
        <v>Si Cumple</v>
      </c>
      <c r="O1207" s="54"/>
      <c r="P1207" s="54">
        <f>+VLOOKUP(C1207,'Anexo_GL '!$B$9:$O$1882,11,0)</f>
        <v>4357.788880000001</v>
      </c>
      <c r="Q1207" s="54">
        <f>+VLOOKUP(C1207,'Anexo_GL '!$B$9:$O$1882,12,0)</f>
        <v>2652.2058099999999</v>
      </c>
      <c r="R1207" s="54">
        <f>+VLOOKUP(C1207,'Anexo_GL '!$B$9:$O$1882,13,0)</f>
        <v>1705.5830700000008</v>
      </c>
      <c r="S1207" s="54" t="str">
        <f>+VLOOKUP(C1207,'Anexo_GL '!$B$9:$O$1882,14,0)</f>
        <v>Si Cumple</v>
      </c>
    </row>
    <row r="1208" spans="1:19" x14ac:dyDescent="0.25">
      <c r="A1208" s="54" t="s">
        <v>5308</v>
      </c>
      <c r="B1208" s="54">
        <v>1181</v>
      </c>
      <c r="C1208" s="55" t="s">
        <v>2736</v>
      </c>
      <c r="D1208" s="55" t="s">
        <v>42</v>
      </c>
      <c r="E1208" s="55" t="s">
        <v>2737</v>
      </c>
      <c r="F1208" s="54">
        <f>+VLOOKUP(C1208,'Anexo_GL '!$B$9:$O$1882,4,0)</f>
        <v>207.99775</v>
      </c>
      <c r="G1208" s="54"/>
      <c r="H1208" s="54">
        <f>+VLOOKUP(C1208,'Anexo_GL '!$B$9:$O$1882,5,0)</f>
        <v>2722.9586275000006</v>
      </c>
      <c r="I1208" s="54">
        <f>+VLOOKUP(C1208,'Anexo_GL '!$B$9:$O$1882,6,0)</f>
        <v>885.66228999999998</v>
      </c>
      <c r="J1208" s="54">
        <f>+VLOOKUP(C1208,'Anexo_GL '!$B$9:$O$1882,7,0)</f>
        <v>0</v>
      </c>
      <c r="K1208" s="54"/>
      <c r="L1208" s="56">
        <f>+VLOOKUP(C1208,'Anexo_GL '!$B$9:$O$1882,8,0)</f>
        <v>7.6386672900339532</v>
      </c>
      <c r="M1208" s="54"/>
      <c r="N1208" s="56" t="str">
        <f>+VLOOKUP(C1208,'Anexo_GL '!$B$9:$O$1882,9,0)</f>
        <v>Si Cumple</v>
      </c>
      <c r="O1208" s="54"/>
      <c r="P1208" s="54">
        <f>+VLOOKUP(C1208,'Anexo_GL '!$B$9:$O$1882,11,0)</f>
        <v>1633.4066</v>
      </c>
      <c r="Q1208" s="54">
        <f>+VLOOKUP(C1208,'Anexo_GL '!$B$9:$O$1882,12,0)</f>
        <v>1858.81665</v>
      </c>
      <c r="R1208" s="54">
        <f>+VLOOKUP(C1208,'Anexo_GL '!$B$9:$O$1882,13,0)</f>
        <v>-225.41004999999981</v>
      </c>
      <c r="S1208" s="54" t="str">
        <f>+VLOOKUP(C1208,'Anexo_GL '!$B$9:$O$1882,14,0)</f>
        <v>No Cumple</v>
      </c>
    </row>
    <row r="1209" spans="1:19" x14ac:dyDescent="0.25">
      <c r="A1209" s="54" t="s">
        <v>5309</v>
      </c>
      <c r="B1209" s="54">
        <v>1182</v>
      </c>
      <c r="C1209" s="55" t="s">
        <v>2738</v>
      </c>
      <c r="D1209" s="55" t="s">
        <v>42</v>
      </c>
      <c r="E1209" s="55" t="s">
        <v>2739</v>
      </c>
      <c r="F1209" s="54">
        <f>+VLOOKUP(C1209,'Anexo_GL '!$B$9:$O$1882,4,0)</f>
        <v>325.72982000000002</v>
      </c>
      <c r="G1209" s="54"/>
      <c r="H1209" s="54">
        <f>+VLOOKUP(C1209,'Anexo_GL '!$B$9:$O$1882,5,0)</f>
        <v>2556.1950724999997</v>
      </c>
      <c r="I1209" s="54">
        <f>+VLOOKUP(C1209,'Anexo_GL '!$B$9:$O$1882,6,0)</f>
        <v>534.17737</v>
      </c>
      <c r="J1209" s="54">
        <f>+VLOOKUP(C1209,'Anexo_GL '!$B$9:$O$1882,7,0)</f>
        <v>0</v>
      </c>
      <c r="K1209" s="54"/>
      <c r="L1209" s="56">
        <f>+VLOOKUP(C1209,'Anexo_GL '!$B$9:$O$1882,8,0)</f>
        <v>12.742760656424826</v>
      </c>
      <c r="M1209" s="54"/>
      <c r="N1209" s="56" t="str">
        <f>+VLOOKUP(C1209,'Anexo_GL '!$B$9:$O$1882,9,0)</f>
        <v>Si Cumple</v>
      </c>
      <c r="O1209" s="54"/>
      <c r="P1209" s="54">
        <f>+VLOOKUP(C1209,'Anexo_GL '!$B$9:$O$1882,11,0)</f>
        <v>1548.3562899999999</v>
      </c>
      <c r="Q1209" s="54">
        <f>+VLOOKUP(C1209,'Anexo_GL '!$B$9:$O$1882,12,0)</f>
        <v>1296.65012</v>
      </c>
      <c r="R1209" s="54">
        <f>+VLOOKUP(C1209,'Anexo_GL '!$B$9:$O$1882,13,0)</f>
        <v>251.70616999999993</v>
      </c>
      <c r="S1209" s="54" t="str">
        <f>+VLOOKUP(C1209,'Anexo_GL '!$B$9:$O$1882,14,0)</f>
        <v>Si Cumple</v>
      </c>
    </row>
    <row r="1210" spans="1:19" x14ac:dyDescent="0.25">
      <c r="A1210" s="54" t="s">
        <v>5310</v>
      </c>
      <c r="B1210" s="54">
        <v>1183</v>
      </c>
      <c r="C1210" s="55" t="s">
        <v>2740</v>
      </c>
      <c r="D1210" s="55" t="s">
        <v>42</v>
      </c>
      <c r="E1210" s="55" t="s">
        <v>2741</v>
      </c>
      <c r="F1210" s="54">
        <f>+VLOOKUP(C1210,'Anexo_GL '!$B$9:$O$1882,4,0)</f>
        <v>21.315570000000001</v>
      </c>
      <c r="G1210" s="54"/>
      <c r="H1210" s="54">
        <f>+VLOOKUP(C1210,'Anexo_GL '!$B$9:$O$1882,5,0)</f>
        <v>1468.5454975</v>
      </c>
      <c r="I1210" s="54">
        <f>+VLOOKUP(C1210,'Anexo_GL '!$B$9:$O$1882,6,0)</f>
        <v>314.22333000000003</v>
      </c>
      <c r="J1210" s="54">
        <f>+VLOOKUP(C1210,'Anexo_GL '!$B$9:$O$1882,7,0)</f>
        <v>0</v>
      </c>
      <c r="K1210" s="54"/>
      <c r="L1210" s="56">
        <f>+VLOOKUP(C1210,'Anexo_GL '!$B$9:$O$1882,8,0)</f>
        <v>1.451474948259136</v>
      </c>
      <c r="M1210" s="54"/>
      <c r="N1210" s="56" t="str">
        <f>+VLOOKUP(C1210,'Anexo_GL '!$B$9:$O$1882,9,0)</f>
        <v>Si Cumple</v>
      </c>
      <c r="O1210" s="54"/>
      <c r="P1210" s="54">
        <f>+VLOOKUP(C1210,'Anexo_GL '!$B$9:$O$1882,11,0)</f>
        <v>1025.66806</v>
      </c>
      <c r="Q1210" s="54">
        <f>+VLOOKUP(C1210,'Anexo_GL '!$B$9:$O$1882,12,0)</f>
        <v>1117.4962999999998</v>
      </c>
      <c r="R1210" s="54">
        <f>+VLOOKUP(C1210,'Anexo_GL '!$B$9:$O$1882,13,0)</f>
        <v>-91.82823999999988</v>
      </c>
      <c r="S1210" s="54" t="str">
        <f>+VLOOKUP(C1210,'Anexo_GL '!$B$9:$O$1882,14,0)</f>
        <v>No Cumple</v>
      </c>
    </row>
    <row r="1211" spans="1:19" x14ac:dyDescent="0.25">
      <c r="A1211" s="54" t="s">
        <v>5311</v>
      </c>
      <c r="B1211" s="54">
        <v>1184</v>
      </c>
      <c r="C1211" s="55" t="s">
        <v>2742</v>
      </c>
      <c r="D1211" s="55" t="s">
        <v>42</v>
      </c>
      <c r="E1211" s="55" t="s">
        <v>2743</v>
      </c>
      <c r="F1211" s="54">
        <f>+VLOOKUP(C1211,'Anexo_GL '!$B$9:$O$1882,4,0)</f>
        <v>55.349659999999993</v>
      </c>
      <c r="G1211" s="54"/>
      <c r="H1211" s="54">
        <f>+VLOOKUP(C1211,'Anexo_GL '!$B$9:$O$1882,5,0)</f>
        <v>1775.9319125000002</v>
      </c>
      <c r="I1211" s="54">
        <f>+VLOOKUP(C1211,'Anexo_GL '!$B$9:$O$1882,6,0)</f>
        <v>263.71805999999998</v>
      </c>
      <c r="J1211" s="54">
        <f>+VLOOKUP(C1211,'Anexo_GL '!$B$9:$O$1882,7,0)</f>
        <v>0</v>
      </c>
      <c r="K1211" s="54"/>
      <c r="L1211" s="56">
        <f>+VLOOKUP(C1211,'Anexo_GL '!$B$9:$O$1882,8,0)</f>
        <v>3.1166543948232586</v>
      </c>
      <c r="M1211" s="54"/>
      <c r="N1211" s="56" t="str">
        <f>+VLOOKUP(C1211,'Anexo_GL '!$B$9:$O$1882,9,0)</f>
        <v>Si Cumple</v>
      </c>
      <c r="O1211" s="54"/>
      <c r="P1211" s="54">
        <f>+VLOOKUP(C1211,'Anexo_GL '!$B$9:$O$1882,11,0)</f>
        <v>1186.40454</v>
      </c>
      <c r="Q1211" s="54">
        <f>+VLOOKUP(C1211,'Anexo_GL '!$B$9:$O$1882,12,0)</f>
        <v>1204.7057500000001</v>
      </c>
      <c r="R1211" s="54">
        <f>+VLOOKUP(C1211,'Anexo_GL '!$B$9:$O$1882,13,0)</f>
        <v>-18.301209999999962</v>
      </c>
      <c r="S1211" s="54" t="str">
        <f>+VLOOKUP(C1211,'Anexo_GL '!$B$9:$O$1882,14,0)</f>
        <v>No Cumple</v>
      </c>
    </row>
    <row r="1212" spans="1:19" x14ac:dyDescent="0.25">
      <c r="A1212" s="54" t="s">
        <v>5312</v>
      </c>
      <c r="B1212" s="54">
        <v>1185</v>
      </c>
      <c r="C1212" s="55" t="s">
        <v>2744</v>
      </c>
      <c r="D1212" s="55" t="s">
        <v>42</v>
      </c>
      <c r="E1212" s="55" t="s">
        <v>2745</v>
      </c>
      <c r="F1212" s="54">
        <f>+VLOOKUP(C1212,'Anexo_GL '!$B$9:$O$1882,4,0)</f>
        <v>15.960760000000001</v>
      </c>
      <c r="G1212" s="54"/>
      <c r="H1212" s="54">
        <f>+VLOOKUP(C1212,'Anexo_GL '!$B$9:$O$1882,5,0)</f>
        <v>1196.7364075</v>
      </c>
      <c r="I1212" s="54">
        <f>+VLOOKUP(C1212,'Anexo_GL '!$B$9:$O$1882,6,0)</f>
        <v>197.68333999999999</v>
      </c>
      <c r="J1212" s="54">
        <f>+VLOOKUP(C1212,'Anexo_GL '!$B$9:$O$1882,7,0)</f>
        <v>0</v>
      </c>
      <c r="K1212" s="54"/>
      <c r="L1212" s="56">
        <f>+VLOOKUP(C1212,'Anexo_GL '!$B$9:$O$1882,8,0)</f>
        <v>1.3336905186449759</v>
      </c>
      <c r="M1212" s="54"/>
      <c r="N1212" s="56" t="str">
        <f>+VLOOKUP(C1212,'Anexo_GL '!$B$9:$O$1882,9,0)</f>
        <v>Si Cumple</v>
      </c>
      <c r="O1212" s="54"/>
      <c r="P1212" s="54">
        <f>+VLOOKUP(C1212,'Anexo_GL '!$B$9:$O$1882,11,0)</f>
        <v>688.43439999999998</v>
      </c>
      <c r="Q1212" s="54">
        <f>+VLOOKUP(C1212,'Anexo_GL '!$B$9:$O$1882,12,0)</f>
        <v>561.26632000000006</v>
      </c>
      <c r="R1212" s="54">
        <f>+VLOOKUP(C1212,'Anexo_GL '!$B$9:$O$1882,13,0)</f>
        <v>127.16807999999996</v>
      </c>
      <c r="S1212" s="54" t="str">
        <f>+VLOOKUP(C1212,'Anexo_GL '!$B$9:$O$1882,14,0)</f>
        <v>Si Cumple</v>
      </c>
    </row>
    <row r="1213" spans="1:19" x14ac:dyDescent="0.25">
      <c r="A1213" s="54" t="s">
        <v>5313</v>
      </c>
      <c r="B1213" s="54">
        <v>1186</v>
      </c>
      <c r="C1213" s="55" t="s">
        <v>2746</v>
      </c>
      <c r="D1213" s="55" t="s">
        <v>42</v>
      </c>
      <c r="E1213" s="55" t="s">
        <v>2747</v>
      </c>
      <c r="F1213" s="54">
        <f>+VLOOKUP(C1213,'Anexo_GL '!$B$9:$O$1882,4,0)</f>
        <v>11347.409530000001</v>
      </c>
      <c r="G1213" s="54"/>
      <c r="H1213" s="54">
        <f>+VLOOKUP(C1213,'Anexo_GL '!$B$9:$O$1882,5,0)</f>
        <v>22334.713830000001</v>
      </c>
      <c r="I1213" s="54">
        <f>+VLOOKUP(C1213,'Anexo_GL '!$B$9:$O$1882,6,0)</f>
        <v>5047.8202499999998</v>
      </c>
      <c r="J1213" s="54">
        <f>+VLOOKUP(C1213,'Anexo_GL '!$B$9:$O$1882,7,0)</f>
        <v>0</v>
      </c>
      <c r="K1213" s="54"/>
      <c r="L1213" s="56">
        <f>+VLOOKUP(C1213,'Anexo_GL '!$B$9:$O$1882,8,0)</f>
        <v>50.806155907662244</v>
      </c>
      <c r="M1213" s="54"/>
      <c r="N1213" s="56" t="str">
        <f>+VLOOKUP(C1213,'Anexo_GL '!$B$9:$O$1882,9,0)</f>
        <v>Si Cumple</v>
      </c>
      <c r="O1213" s="54"/>
      <c r="P1213" s="54">
        <f>+VLOOKUP(C1213,'Anexo_GL '!$B$9:$O$1882,11,0)</f>
        <v>16098.244030000002</v>
      </c>
      <c r="Q1213" s="54">
        <f>+VLOOKUP(C1213,'Anexo_GL '!$B$9:$O$1882,12,0)</f>
        <v>14883.740810000003</v>
      </c>
      <c r="R1213" s="54">
        <f>+VLOOKUP(C1213,'Anexo_GL '!$B$9:$O$1882,13,0)</f>
        <v>1214.5032199999989</v>
      </c>
      <c r="S1213" s="54" t="str">
        <f>+VLOOKUP(C1213,'Anexo_GL '!$B$9:$O$1882,14,0)</f>
        <v>Si Cumple</v>
      </c>
    </row>
    <row r="1214" spans="1:19" x14ac:dyDescent="0.25">
      <c r="A1214" s="54" t="s">
        <v>5314</v>
      </c>
      <c r="B1214" s="54">
        <v>1187</v>
      </c>
      <c r="C1214" s="55" t="s">
        <v>2748</v>
      </c>
      <c r="D1214" s="55" t="s">
        <v>42</v>
      </c>
      <c r="E1214" s="55" t="s">
        <v>2749</v>
      </c>
      <c r="F1214" s="54">
        <f>+VLOOKUP(C1214,'Anexo_GL '!$B$9:$O$1882,4,0)</f>
        <v>4658.5353700000005</v>
      </c>
      <c r="G1214" s="54"/>
      <c r="H1214" s="54">
        <f>+VLOOKUP(C1214,'Anexo_GL '!$B$9:$O$1882,5,0)</f>
        <v>10031.0364825</v>
      </c>
      <c r="I1214" s="54">
        <f>+VLOOKUP(C1214,'Anexo_GL '!$B$9:$O$1882,6,0)</f>
        <v>2715.5624900000003</v>
      </c>
      <c r="J1214" s="54">
        <f>+VLOOKUP(C1214,'Anexo_GL '!$B$9:$O$1882,7,0)</f>
        <v>0</v>
      </c>
      <c r="K1214" s="54"/>
      <c r="L1214" s="56">
        <f>+VLOOKUP(C1214,'Anexo_GL '!$B$9:$O$1882,8,0)</f>
        <v>46.441216499682895</v>
      </c>
      <c r="M1214" s="54"/>
      <c r="N1214" s="56" t="str">
        <f>+VLOOKUP(C1214,'Anexo_GL '!$B$9:$O$1882,9,0)</f>
        <v>Si Cumple</v>
      </c>
      <c r="O1214" s="54"/>
      <c r="P1214" s="54">
        <f>+VLOOKUP(C1214,'Anexo_GL '!$B$9:$O$1882,11,0)</f>
        <v>7375.2758599999997</v>
      </c>
      <c r="Q1214" s="54">
        <f>+VLOOKUP(C1214,'Anexo_GL '!$B$9:$O$1882,12,0)</f>
        <v>5844.3146100000004</v>
      </c>
      <c r="R1214" s="54">
        <f>+VLOOKUP(C1214,'Anexo_GL '!$B$9:$O$1882,13,0)</f>
        <v>1530.9612499999992</v>
      </c>
      <c r="S1214" s="54" t="str">
        <f>+VLOOKUP(C1214,'Anexo_GL '!$B$9:$O$1882,14,0)</f>
        <v>Si Cumple</v>
      </c>
    </row>
    <row r="1215" spans="1:19" x14ac:dyDescent="0.25">
      <c r="A1215" s="54" t="s">
        <v>5315</v>
      </c>
      <c r="B1215" s="54">
        <v>1188</v>
      </c>
      <c r="C1215" s="55" t="s">
        <v>2750</v>
      </c>
      <c r="D1215" s="55" t="s">
        <v>42</v>
      </c>
      <c r="E1215" s="55" t="s">
        <v>2398</v>
      </c>
      <c r="F1215" s="54">
        <f>+VLOOKUP(C1215,'Anexo_GL '!$B$9:$O$1882,4,0)</f>
        <v>4491.9843899999987</v>
      </c>
      <c r="G1215" s="54"/>
      <c r="H1215" s="54">
        <f>+VLOOKUP(C1215,'Anexo_GL '!$B$9:$O$1882,5,0)</f>
        <v>5769.0514024999993</v>
      </c>
      <c r="I1215" s="54">
        <f>+VLOOKUP(C1215,'Anexo_GL '!$B$9:$O$1882,6,0)</f>
        <v>1472.09852</v>
      </c>
      <c r="J1215" s="54">
        <f>+VLOOKUP(C1215,'Anexo_GL '!$B$9:$O$1882,7,0)</f>
        <v>0</v>
      </c>
      <c r="K1215" s="54"/>
      <c r="L1215" s="56">
        <f>+VLOOKUP(C1215,'Anexo_GL '!$B$9:$O$1882,8,0)</f>
        <v>77.863483553871831</v>
      </c>
      <c r="M1215" s="54"/>
      <c r="N1215" s="56" t="str">
        <f>+VLOOKUP(C1215,'Anexo_GL '!$B$9:$O$1882,9,0)</f>
        <v>Si Cumple</v>
      </c>
      <c r="O1215" s="54"/>
      <c r="P1215" s="54">
        <f>+VLOOKUP(C1215,'Anexo_GL '!$B$9:$O$1882,11,0)</f>
        <v>4014.9324200000001</v>
      </c>
      <c r="Q1215" s="54">
        <f>+VLOOKUP(C1215,'Anexo_GL '!$B$9:$O$1882,12,0)</f>
        <v>3349.8835999999997</v>
      </c>
      <c r="R1215" s="54">
        <f>+VLOOKUP(C1215,'Anexo_GL '!$B$9:$O$1882,13,0)</f>
        <v>665.04882000000032</v>
      </c>
      <c r="S1215" s="54" t="str">
        <f>+VLOOKUP(C1215,'Anexo_GL '!$B$9:$O$1882,14,0)</f>
        <v>Si Cumple</v>
      </c>
    </row>
    <row r="1216" spans="1:19" x14ac:dyDescent="0.25">
      <c r="A1216" s="54" t="s">
        <v>5316</v>
      </c>
      <c r="B1216" s="54">
        <v>1189</v>
      </c>
      <c r="C1216" s="55" t="s">
        <v>2751</v>
      </c>
      <c r="D1216" s="55" t="s">
        <v>42</v>
      </c>
      <c r="E1216" s="55" t="s">
        <v>2752</v>
      </c>
      <c r="F1216" s="54">
        <f>+VLOOKUP(C1216,'Anexo_GL '!$B$9:$O$1882,4,0)</f>
        <v>1347.0866999999996</v>
      </c>
      <c r="G1216" s="54"/>
      <c r="H1216" s="54">
        <f>+VLOOKUP(C1216,'Anexo_GL '!$B$9:$O$1882,5,0)</f>
        <v>16225.584279999999</v>
      </c>
      <c r="I1216" s="54">
        <f>+VLOOKUP(C1216,'Anexo_GL '!$B$9:$O$1882,6,0)</f>
        <v>2467.6491900000005</v>
      </c>
      <c r="J1216" s="54">
        <f>+VLOOKUP(C1216,'Anexo_GL '!$B$9:$O$1882,7,0)</f>
        <v>0</v>
      </c>
      <c r="K1216" s="54"/>
      <c r="L1216" s="56">
        <f>+VLOOKUP(C1216,'Anexo_GL '!$B$9:$O$1882,8,0)</f>
        <v>8.3022384695289375</v>
      </c>
      <c r="M1216" s="54"/>
      <c r="N1216" s="56" t="str">
        <f>+VLOOKUP(C1216,'Anexo_GL '!$B$9:$O$1882,9,0)</f>
        <v>Si Cumple</v>
      </c>
      <c r="O1216" s="54"/>
      <c r="P1216" s="54">
        <f>+VLOOKUP(C1216,'Anexo_GL '!$B$9:$O$1882,11,0)</f>
        <v>11659.041730000001</v>
      </c>
      <c r="Q1216" s="54">
        <f>+VLOOKUP(C1216,'Anexo_GL '!$B$9:$O$1882,12,0)</f>
        <v>8962.8338300000014</v>
      </c>
      <c r="R1216" s="54">
        <f>+VLOOKUP(C1216,'Anexo_GL '!$B$9:$O$1882,13,0)</f>
        <v>2696.2078999999985</v>
      </c>
      <c r="S1216" s="54" t="str">
        <f>+VLOOKUP(C1216,'Anexo_GL '!$B$9:$O$1882,14,0)</f>
        <v>Si Cumple</v>
      </c>
    </row>
    <row r="1217" spans="1:19" x14ac:dyDescent="0.25">
      <c r="A1217" s="54" t="s">
        <v>5317</v>
      </c>
      <c r="B1217" s="54">
        <v>1190</v>
      </c>
      <c r="C1217" s="55" t="s">
        <v>2753</v>
      </c>
      <c r="D1217" s="55" t="s">
        <v>42</v>
      </c>
      <c r="E1217" s="55" t="s">
        <v>2754</v>
      </c>
      <c r="F1217" s="54">
        <f>+VLOOKUP(C1217,'Anexo_GL '!$B$9:$O$1882,4,0)</f>
        <v>992.91431</v>
      </c>
      <c r="G1217" s="54"/>
      <c r="H1217" s="54">
        <f>+VLOOKUP(C1217,'Anexo_GL '!$B$9:$O$1882,5,0)</f>
        <v>4362.7520600000007</v>
      </c>
      <c r="I1217" s="54">
        <f>+VLOOKUP(C1217,'Anexo_GL '!$B$9:$O$1882,6,0)</f>
        <v>1028.0412799999999</v>
      </c>
      <c r="J1217" s="54">
        <f>+VLOOKUP(C1217,'Anexo_GL '!$B$9:$O$1882,7,0)</f>
        <v>0</v>
      </c>
      <c r="K1217" s="54"/>
      <c r="L1217" s="56">
        <f>+VLOOKUP(C1217,'Anexo_GL '!$B$9:$O$1882,8,0)</f>
        <v>22.758898427979883</v>
      </c>
      <c r="M1217" s="54"/>
      <c r="N1217" s="56" t="str">
        <f>+VLOOKUP(C1217,'Anexo_GL '!$B$9:$O$1882,9,0)</f>
        <v>Si Cumple</v>
      </c>
      <c r="O1217" s="54"/>
      <c r="P1217" s="54">
        <f>+VLOOKUP(C1217,'Anexo_GL '!$B$9:$O$1882,11,0)</f>
        <v>2147.6335700000004</v>
      </c>
      <c r="Q1217" s="54">
        <f>+VLOOKUP(C1217,'Anexo_GL '!$B$9:$O$1882,12,0)</f>
        <v>2646.72811</v>
      </c>
      <c r="R1217" s="54">
        <f>+VLOOKUP(C1217,'Anexo_GL '!$B$9:$O$1882,13,0)</f>
        <v>-499.0945399999996</v>
      </c>
      <c r="S1217" s="54" t="str">
        <f>+VLOOKUP(C1217,'Anexo_GL '!$B$9:$O$1882,14,0)</f>
        <v>No Cumple</v>
      </c>
    </row>
    <row r="1218" spans="1:19" x14ac:dyDescent="0.25">
      <c r="A1218" s="54" t="s">
        <v>5318</v>
      </c>
      <c r="B1218" s="54">
        <v>1191</v>
      </c>
      <c r="C1218" s="55" t="s">
        <v>2755</v>
      </c>
      <c r="D1218" s="55" t="s">
        <v>42</v>
      </c>
      <c r="E1218" s="55" t="s">
        <v>2756</v>
      </c>
      <c r="F1218" s="54">
        <f>+VLOOKUP(C1218,'Anexo_GL '!$B$9:$O$1882,4,0)</f>
        <v>1557.1647399999999</v>
      </c>
      <c r="G1218" s="54"/>
      <c r="H1218" s="54">
        <f>+VLOOKUP(C1218,'Anexo_GL '!$B$9:$O$1882,5,0)</f>
        <v>4676.5736500000003</v>
      </c>
      <c r="I1218" s="54">
        <f>+VLOOKUP(C1218,'Anexo_GL '!$B$9:$O$1882,6,0)</f>
        <v>1098.8895600000001</v>
      </c>
      <c r="J1218" s="54">
        <f>+VLOOKUP(C1218,'Anexo_GL '!$B$9:$O$1882,7,0)</f>
        <v>0</v>
      </c>
      <c r="K1218" s="54"/>
      <c r="L1218" s="56">
        <f>+VLOOKUP(C1218,'Anexo_GL '!$B$9:$O$1882,8,0)</f>
        <v>33.297128550514756</v>
      </c>
      <c r="M1218" s="54"/>
      <c r="N1218" s="56" t="str">
        <f>+VLOOKUP(C1218,'Anexo_GL '!$B$9:$O$1882,9,0)</f>
        <v>Si Cumple</v>
      </c>
      <c r="O1218" s="54"/>
      <c r="P1218" s="54">
        <f>+VLOOKUP(C1218,'Anexo_GL '!$B$9:$O$1882,11,0)</f>
        <v>3526.4455499999999</v>
      </c>
      <c r="Q1218" s="54">
        <f>+VLOOKUP(C1218,'Anexo_GL '!$B$9:$O$1882,12,0)</f>
        <v>2603.7017600000004</v>
      </c>
      <c r="R1218" s="54">
        <f>+VLOOKUP(C1218,'Anexo_GL '!$B$9:$O$1882,13,0)</f>
        <v>922.74378999999954</v>
      </c>
      <c r="S1218" s="54" t="str">
        <f>+VLOOKUP(C1218,'Anexo_GL '!$B$9:$O$1882,14,0)</f>
        <v>Si Cumple</v>
      </c>
    </row>
    <row r="1219" spans="1:19" x14ac:dyDescent="0.25">
      <c r="A1219" s="54" t="s">
        <v>5319</v>
      </c>
      <c r="B1219" s="54">
        <v>1192</v>
      </c>
      <c r="C1219" s="55" t="s">
        <v>2757</v>
      </c>
      <c r="D1219" s="55" t="s">
        <v>42</v>
      </c>
      <c r="E1219" s="55" t="s">
        <v>2758</v>
      </c>
      <c r="F1219" s="54">
        <f>+VLOOKUP(C1219,'Anexo_GL '!$B$9:$O$1882,4,0)</f>
        <v>509.88248000000004</v>
      </c>
      <c r="G1219" s="54"/>
      <c r="H1219" s="54">
        <f>+VLOOKUP(C1219,'Anexo_GL '!$B$9:$O$1882,5,0)</f>
        <v>5563.2249574999996</v>
      </c>
      <c r="I1219" s="54">
        <f>+VLOOKUP(C1219,'Anexo_GL '!$B$9:$O$1882,6,0)</f>
        <v>2161.0574900000001</v>
      </c>
      <c r="J1219" s="54">
        <f>+VLOOKUP(C1219,'Anexo_GL '!$B$9:$O$1882,7,0)</f>
        <v>0</v>
      </c>
      <c r="K1219" s="54"/>
      <c r="L1219" s="56">
        <f>+VLOOKUP(C1219,'Anexo_GL '!$B$9:$O$1882,8,0)</f>
        <v>9.1652321071900502</v>
      </c>
      <c r="M1219" s="54"/>
      <c r="N1219" s="56" t="str">
        <f>+VLOOKUP(C1219,'Anexo_GL '!$B$9:$O$1882,9,0)</f>
        <v>Si Cumple</v>
      </c>
      <c r="O1219" s="54"/>
      <c r="P1219" s="54">
        <f>+VLOOKUP(C1219,'Anexo_GL '!$B$9:$O$1882,11,0)</f>
        <v>3942.4749100000004</v>
      </c>
      <c r="Q1219" s="54">
        <f>+VLOOKUP(C1219,'Anexo_GL '!$B$9:$O$1882,12,0)</f>
        <v>3739.7608300000002</v>
      </c>
      <c r="R1219" s="54">
        <f>+VLOOKUP(C1219,'Anexo_GL '!$B$9:$O$1882,13,0)</f>
        <v>202.71408000000008</v>
      </c>
      <c r="S1219" s="54" t="str">
        <f>+VLOOKUP(C1219,'Anexo_GL '!$B$9:$O$1882,14,0)</f>
        <v>Si Cumple</v>
      </c>
    </row>
    <row r="1220" spans="1:19" x14ac:dyDescent="0.25">
      <c r="A1220" s="54" t="s">
        <v>5320</v>
      </c>
      <c r="B1220" s="54">
        <v>1193</v>
      </c>
      <c r="C1220" s="55" t="s">
        <v>2759</v>
      </c>
      <c r="D1220" s="55" t="s">
        <v>42</v>
      </c>
      <c r="E1220" s="55" t="s">
        <v>2760</v>
      </c>
      <c r="F1220" s="54">
        <f>+VLOOKUP(C1220,'Anexo_GL '!$B$9:$O$1882,4,0)</f>
        <v>5024.4706899999992</v>
      </c>
      <c r="G1220" s="54"/>
      <c r="H1220" s="54">
        <f>+VLOOKUP(C1220,'Anexo_GL '!$B$9:$O$1882,5,0)</f>
        <v>26613.211794999996</v>
      </c>
      <c r="I1220" s="54">
        <f>+VLOOKUP(C1220,'Anexo_GL '!$B$9:$O$1882,6,0)</f>
        <v>5747.7062200000009</v>
      </c>
      <c r="J1220" s="54">
        <f>+VLOOKUP(C1220,'Anexo_GL '!$B$9:$O$1882,7,0)</f>
        <v>0</v>
      </c>
      <c r="K1220" s="54"/>
      <c r="L1220" s="56">
        <f>+VLOOKUP(C1220,'Anexo_GL '!$B$9:$O$1882,8,0)</f>
        <v>18.879610355575274</v>
      </c>
      <c r="M1220" s="54"/>
      <c r="N1220" s="56" t="str">
        <f>+VLOOKUP(C1220,'Anexo_GL '!$B$9:$O$1882,9,0)</f>
        <v>Si Cumple</v>
      </c>
      <c r="O1220" s="54"/>
      <c r="P1220" s="54">
        <f>+VLOOKUP(C1220,'Anexo_GL '!$B$9:$O$1882,11,0)</f>
        <v>16797.407869999999</v>
      </c>
      <c r="Q1220" s="54">
        <f>+VLOOKUP(C1220,'Anexo_GL '!$B$9:$O$1882,12,0)</f>
        <v>14223.088579999998</v>
      </c>
      <c r="R1220" s="54">
        <f>+VLOOKUP(C1220,'Anexo_GL '!$B$9:$O$1882,13,0)</f>
        <v>2574.319289999999</v>
      </c>
      <c r="S1220" s="54" t="str">
        <f>+VLOOKUP(C1220,'Anexo_GL '!$B$9:$O$1882,14,0)</f>
        <v>Si Cumple</v>
      </c>
    </row>
    <row r="1221" spans="1:19" x14ac:dyDescent="0.25">
      <c r="A1221" s="54" t="s">
        <v>5321</v>
      </c>
      <c r="B1221" s="54">
        <v>1194</v>
      </c>
      <c r="C1221" s="55" t="s">
        <v>2761</v>
      </c>
      <c r="D1221" s="55" t="s">
        <v>42</v>
      </c>
      <c r="E1221" s="55" t="s">
        <v>2762</v>
      </c>
      <c r="F1221" s="54">
        <f>+VLOOKUP(C1221,'Anexo_GL '!$B$9:$O$1882,4,0)</f>
        <v>312.88400999999999</v>
      </c>
      <c r="G1221" s="54"/>
      <c r="H1221" s="54">
        <f>+VLOOKUP(C1221,'Anexo_GL '!$B$9:$O$1882,5,0)</f>
        <v>6376.8706624999995</v>
      </c>
      <c r="I1221" s="54">
        <f>+VLOOKUP(C1221,'Anexo_GL '!$B$9:$O$1882,6,0)</f>
        <v>2137.3741400000004</v>
      </c>
      <c r="J1221" s="54">
        <f>+VLOOKUP(C1221,'Anexo_GL '!$B$9:$O$1882,7,0)</f>
        <v>0</v>
      </c>
      <c r="K1221" s="54"/>
      <c r="L1221" s="56">
        <f>+VLOOKUP(C1221,'Anexo_GL '!$B$9:$O$1882,8,0)</f>
        <v>4.9065447075781901</v>
      </c>
      <c r="M1221" s="54"/>
      <c r="N1221" s="56" t="str">
        <f>+VLOOKUP(C1221,'Anexo_GL '!$B$9:$O$1882,9,0)</f>
        <v>Si Cumple</v>
      </c>
      <c r="O1221" s="54"/>
      <c r="P1221" s="54">
        <f>+VLOOKUP(C1221,'Anexo_GL '!$B$9:$O$1882,11,0)</f>
        <v>3674.8273799999997</v>
      </c>
      <c r="Q1221" s="54">
        <f>+VLOOKUP(C1221,'Anexo_GL '!$B$9:$O$1882,12,0)</f>
        <v>4022.8342899999998</v>
      </c>
      <c r="R1221" s="54">
        <f>+VLOOKUP(C1221,'Anexo_GL '!$B$9:$O$1882,13,0)</f>
        <v>-348.00690999999966</v>
      </c>
      <c r="S1221" s="54" t="str">
        <f>+VLOOKUP(C1221,'Anexo_GL '!$B$9:$O$1882,14,0)</f>
        <v>No Cumple</v>
      </c>
    </row>
    <row r="1222" spans="1:19" x14ac:dyDescent="0.25">
      <c r="A1222" s="54" t="s">
        <v>5322</v>
      </c>
      <c r="B1222" s="54">
        <v>1195</v>
      </c>
      <c r="C1222" s="55" t="s">
        <v>2763</v>
      </c>
      <c r="D1222" s="55" t="s">
        <v>42</v>
      </c>
      <c r="E1222" s="55" t="s">
        <v>2764</v>
      </c>
      <c r="F1222" s="54">
        <f>+VLOOKUP(C1222,'Anexo_GL '!$B$9:$O$1882,4,0)</f>
        <v>1162.5524399999999</v>
      </c>
      <c r="G1222" s="54"/>
      <c r="H1222" s="54">
        <f>+VLOOKUP(C1222,'Anexo_GL '!$B$9:$O$1882,5,0)</f>
        <v>2166.7285274999999</v>
      </c>
      <c r="I1222" s="54">
        <f>+VLOOKUP(C1222,'Anexo_GL '!$B$9:$O$1882,6,0)</f>
        <v>568.44344999999998</v>
      </c>
      <c r="J1222" s="54">
        <f>+VLOOKUP(C1222,'Anexo_GL '!$B$9:$O$1882,7,0)</f>
        <v>0</v>
      </c>
      <c r="K1222" s="54"/>
      <c r="L1222" s="56">
        <f>+VLOOKUP(C1222,'Anexo_GL '!$B$9:$O$1882,8,0)</f>
        <v>53.65473455695755</v>
      </c>
      <c r="M1222" s="54"/>
      <c r="N1222" s="56" t="str">
        <f>+VLOOKUP(C1222,'Anexo_GL '!$B$9:$O$1882,9,0)</f>
        <v>Si Cumple</v>
      </c>
      <c r="O1222" s="54"/>
      <c r="P1222" s="54">
        <f>+VLOOKUP(C1222,'Anexo_GL '!$B$9:$O$1882,11,0)</f>
        <v>1351.73218</v>
      </c>
      <c r="Q1222" s="54">
        <f>+VLOOKUP(C1222,'Anexo_GL '!$B$9:$O$1882,12,0)</f>
        <v>1241.2732800000001</v>
      </c>
      <c r="R1222" s="54">
        <f>+VLOOKUP(C1222,'Anexo_GL '!$B$9:$O$1882,13,0)</f>
        <v>110.4588999999999</v>
      </c>
      <c r="S1222" s="54" t="str">
        <f>+VLOOKUP(C1222,'Anexo_GL '!$B$9:$O$1882,14,0)</f>
        <v>Si Cumple</v>
      </c>
    </row>
    <row r="1223" spans="1:19" x14ac:dyDescent="0.25">
      <c r="A1223" s="54" t="s">
        <v>5323</v>
      </c>
      <c r="B1223" s="54">
        <v>1196</v>
      </c>
      <c r="C1223" s="55" t="s">
        <v>2765</v>
      </c>
      <c r="D1223" s="55" t="s">
        <v>42</v>
      </c>
      <c r="E1223" s="55" t="s">
        <v>2766</v>
      </c>
      <c r="F1223" s="54">
        <f>+VLOOKUP(C1223,'Anexo_GL '!$B$9:$O$1882,4,0)</f>
        <v>734.97477999999978</v>
      </c>
      <c r="G1223" s="54"/>
      <c r="H1223" s="54">
        <f>+VLOOKUP(C1223,'Anexo_GL '!$B$9:$O$1882,5,0)</f>
        <v>3273.6897899999999</v>
      </c>
      <c r="I1223" s="54">
        <f>+VLOOKUP(C1223,'Anexo_GL '!$B$9:$O$1882,6,0)</f>
        <v>1375.2804699999999</v>
      </c>
      <c r="J1223" s="54">
        <f>+VLOOKUP(C1223,'Anexo_GL '!$B$9:$O$1882,7,0)</f>
        <v>0</v>
      </c>
      <c r="K1223" s="54"/>
      <c r="L1223" s="56">
        <f>+VLOOKUP(C1223,'Anexo_GL '!$B$9:$O$1882,8,0)</f>
        <v>22.450959838806224</v>
      </c>
      <c r="M1223" s="54"/>
      <c r="N1223" s="56" t="str">
        <f>+VLOOKUP(C1223,'Anexo_GL '!$B$9:$O$1882,9,0)</f>
        <v>Si Cumple</v>
      </c>
      <c r="O1223" s="54"/>
      <c r="P1223" s="54">
        <f>+VLOOKUP(C1223,'Anexo_GL '!$B$9:$O$1882,11,0)</f>
        <v>2080.3996400000001</v>
      </c>
      <c r="Q1223" s="54">
        <f>+VLOOKUP(C1223,'Anexo_GL '!$B$9:$O$1882,12,0)</f>
        <v>1782.3175299999998</v>
      </c>
      <c r="R1223" s="54">
        <f>+VLOOKUP(C1223,'Anexo_GL '!$B$9:$O$1882,13,0)</f>
        <v>298.08211000000011</v>
      </c>
      <c r="S1223" s="54" t="str">
        <f>+VLOOKUP(C1223,'Anexo_GL '!$B$9:$O$1882,14,0)</f>
        <v>Si Cumple</v>
      </c>
    </row>
    <row r="1224" spans="1:19" x14ac:dyDescent="0.25">
      <c r="A1224" s="54" t="s">
        <v>5324</v>
      </c>
      <c r="B1224" s="54">
        <v>1197</v>
      </c>
      <c r="C1224" s="55" t="s">
        <v>2767</v>
      </c>
      <c r="D1224" s="55" t="s">
        <v>42</v>
      </c>
      <c r="E1224" s="55" t="s">
        <v>2768</v>
      </c>
      <c r="F1224" s="54">
        <f>+VLOOKUP(C1224,'Anexo_GL '!$B$9:$O$1882,4,0)</f>
        <v>37.518089999999994</v>
      </c>
      <c r="G1224" s="54"/>
      <c r="H1224" s="54">
        <f>+VLOOKUP(C1224,'Anexo_GL '!$B$9:$O$1882,5,0)</f>
        <v>1137.2618924999999</v>
      </c>
      <c r="I1224" s="54">
        <f>+VLOOKUP(C1224,'Anexo_GL '!$B$9:$O$1882,6,0)</f>
        <v>138.59316000000001</v>
      </c>
      <c r="J1224" s="54">
        <f>+VLOOKUP(C1224,'Anexo_GL '!$B$9:$O$1882,7,0)</f>
        <v>0</v>
      </c>
      <c r="K1224" s="54"/>
      <c r="L1224" s="56">
        <f>+VLOOKUP(C1224,'Anexo_GL '!$B$9:$O$1882,8,0)</f>
        <v>3.2989841871449146</v>
      </c>
      <c r="M1224" s="54"/>
      <c r="N1224" s="56" t="str">
        <f>+VLOOKUP(C1224,'Anexo_GL '!$B$9:$O$1882,9,0)</f>
        <v>Si Cumple</v>
      </c>
      <c r="O1224" s="54"/>
      <c r="P1224" s="54">
        <f>+VLOOKUP(C1224,'Anexo_GL '!$B$9:$O$1882,11,0)</f>
        <v>673.33063000000004</v>
      </c>
      <c r="Q1224" s="54">
        <f>+VLOOKUP(C1224,'Anexo_GL '!$B$9:$O$1882,12,0)</f>
        <v>662.27922999999998</v>
      </c>
      <c r="R1224" s="54">
        <f>+VLOOKUP(C1224,'Anexo_GL '!$B$9:$O$1882,13,0)</f>
        <v>11.051400000000024</v>
      </c>
      <c r="S1224" s="54" t="str">
        <f>+VLOOKUP(C1224,'Anexo_GL '!$B$9:$O$1882,14,0)</f>
        <v>Si Cumple</v>
      </c>
    </row>
    <row r="1225" spans="1:19" x14ac:dyDescent="0.25">
      <c r="A1225" s="54" t="s">
        <v>5325</v>
      </c>
      <c r="B1225" s="54">
        <v>1198</v>
      </c>
      <c r="C1225" s="55" t="s">
        <v>2769</v>
      </c>
      <c r="D1225" s="55" t="s">
        <v>42</v>
      </c>
      <c r="E1225" s="55" t="s">
        <v>2770</v>
      </c>
      <c r="F1225" s="54">
        <f>+VLOOKUP(C1225,'Anexo_GL '!$B$9:$O$1882,4,0)</f>
        <v>60.242289999999997</v>
      </c>
      <c r="G1225" s="54"/>
      <c r="H1225" s="54">
        <f>+VLOOKUP(C1225,'Anexo_GL '!$B$9:$O$1882,5,0)</f>
        <v>2283.2582075</v>
      </c>
      <c r="I1225" s="54">
        <f>+VLOOKUP(C1225,'Anexo_GL '!$B$9:$O$1882,6,0)</f>
        <v>257.68798000000004</v>
      </c>
      <c r="J1225" s="54">
        <f>+VLOOKUP(C1225,'Anexo_GL '!$B$9:$O$1882,7,0)</f>
        <v>0</v>
      </c>
      <c r="K1225" s="54"/>
      <c r="L1225" s="56">
        <f>+VLOOKUP(C1225,'Anexo_GL '!$B$9:$O$1882,8,0)</f>
        <v>2.6384352764885435</v>
      </c>
      <c r="M1225" s="54"/>
      <c r="N1225" s="56" t="str">
        <f>+VLOOKUP(C1225,'Anexo_GL '!$B$9:$O$1882,9,0)</f>
        <v>Si Cumple</v>
      </c>
      <c r="O1225" s="54"/>
      <c r="P1225" s="54">
        <f>+VLOOKUP(C1225,'Anexo_GL '!$B$9:$O$1882,11,0)</f>
        <v>1014.1501300000001</v>
      </c>
      <c r="Q1225" s="54">
        <f>+VLOOKUP(C1225,'Anexo_GL '!$B$9:$O$1882,12,0)</f>
        <v>960.35834</v>
      </c>
      <c r="R1225" s="54">
        <f>+VLOOKUP(C1225,'Anexo_GL '!$B$9:$O$1882,13,0)</f>
        <v>53.791790000000155</v>
      </c>
      <c r="S1225" s="54" t="str">
        <f>+VLOOKUP(C1225,'Anexo_GL '!$B$9:$O$1882,14,0)</f>
        <v>Si Cumple</v>
      </c>
    </row>
    <row r="1226" spans="1:19" x14ac:dyDescent="0.25">
      <c r="A1226" s="54" t="s">
        <v>5326</v>
      </c>
      <c r="B1226" s="54">
        <v>1199</v>
      </c>
      <c r="C1226" s="55" t="s">
        <v>2771</v>
      </c>
      <c r="D1226" s="55" t="s">
        <v>42</v>
      </c>
      <c r="E1226" s="55" t="s">
        <v>2772</v>
      </c>
      <c r="F1226" s="54">
        <f>+VLOOKUP(C1226,'Anexo_GL '!$B$9:$O$1882,4,0)</f>
        <v>269.7878</v>
      </c>
      <c r="G1226" s="54"/>
      <c r="H1226" s="54">
        <f>+VLOOKUP(C1226,'Anexo_GL '!$B$9:$O$1882,5,0)</f>
        <v>1590.5679849999997</v>
      </c>
      <c r="I1226" s="54">
        <f>+VLOOKUP(C1226,'Anexo_GL '!$B$9:$O$1882,6,0)</f>
        <v>63.281089999999999</v>
      </c>
      <c r="J1226" s="54">
        <f>+VLOOKUP(C1226,'Anexo_GL '!$B$9:$O$1882,7,0)</f>
        <v>0</v>
      </c>
      <c r="K1226" s="54"/>
      <c r="L1226" s="56">
        <f>+VLOOKUP(C1226,'Anexo_GL '!$B$9:$O$1882,8,0)</f>
        <v>16.961727039916504</v>
      </c>
      <c r="M1226" s="54"/>
      <c r="N1226" s="56" t="str">
        <f>+VLOOKUP(C1226,'Anexo_GL '!$B$9:$O$1882,9,0)</f>
        <v>Si Cumple</v>
      </c>
      <c r="O1226" s="54"/>
      <c r="P1226" s="54">
        <f>+VLOOKUP(C1226,'Anexo_GL '!$B$9:$O$1882,11,0)</f>
        <v>541.20707000000004</v>
      </c>
      <c r="Q1226" s="54">
        <f>+VLOOKUP(C1226,'Anexo_GL '!$B$9:$O$1882,12,0)</f>
        <v>557.27764999999988</v>
      </c>
      <c r="R1226" s="54">
        <f>+VLOOKUP(C1226,'Anexo_GL '!$B$9:$O$1882,13,0)</f>
        <v>-16.070579999999843</v>
      </c>
      <c r="S1226" s="54" t="str">
        <f>+VLOOKUP(C1226,'Anexo_GL '!$B$9:$O$1882,14,0)</f>
        <v>No Cumple</v>
      </c>
    </row>
    <row r="1227" spans="1:19" x14ac:dyDescent="0.25">
      <c r="A1227" s="54" t="s">
        <v>5327</v>
      </c>
      <c r="B1227" s="54">
        <v>1200</v>
      </c>
      <c r="C1227" s="55" t="s">
        <v>2773</v>
      </c>
      <c r="D1227" s="55" t="s">
        <v>42</v>
      </c>
      <c r="E1227" s="55" t="s">
        <v>2774</v>
      </c>
      <c r="F1227" s="54">
        <f>+VLOOKUP(C1227,'Anexo_GL '!$B$9:$O$1882,4,0)</f>
        <v>395.19256999999999</v>
      </c>
      <c r="G1227" s="54"/>
      <c r="H1227" s="54">
        <f>+VLOOKUP(C1227,'Anexo_GL '!$B$9:$O$1882,5,0)</f>
        <v>4084.8145625000002</v>
      </c>
      <c r="I1227" s="54">
        <f>+VLOOKUP(C1227,'Anexo_GL '!$B$9:$O$1882,6,0)</f>
        <v>1110.4503099999999</v>
      </c>
      <c r="J1227" s="54">
        <f>+VLOOKUP(C1227,'Anexo_GL '!$B$9:$O$1882,7,0)</f>
        <v>0</v>
      </c>
      <c r="K1227" s="54"/>
      <c r="L1227" s="56">
        <f>+VLOOKUP(C1227,'Anexo_GL '!$B$9:$O$1882,8,0)</f>
        <v>9.6746758990727137</v>
      </c>
      <c r="M1227" s="54"/>
      <c r="N1227" s="56" t="str">
        <f>+VLOOKUP(C1227,'Anexo_GL '!$B$9:$O$1882,9,0)</f>
        <v>Si Cumple</v>
      </c>
      <c r="O1227" s="54"/>
      <c r="P1227" s="54">
        <f>+VLOOKUP(C1227,'Anexo_GL '!$B$9:$O$1882,11,0)</f>
        <v>2980.2678000000001</v>
      </c>
      <c r="Q1227" s="54">
        <f>+VLOOKUP(C1227,'Anexo_GL '!$B$9:$O$1882,12,0)</f>
        <v>2370.45694</v>
      </c>
      <c r="R1227" s="54">
        <f>+VLOOKUP(C1227,'Anexo_GL '!$B$9:$O$1882,13,0)</f>
        <v>609.81086000000039</v>
      </c>
      <c r="S1227" s="54" t="str">
        <f>+VLOOKUP(C1227,'Anexo_GL '!$B$9:$O$1882,14,0)</f>
        <v>Si Cumple</v>
      </c>
    </row>
    <row r="1228" spans="1:19" x14ac:dyDescent="0.25">
      <c r="A1228" s="54" t="s">
        <v>5328</v>
      </c>
      <c r="B1228" s="54">
        <v>1201</v>
      </c>
      <c r="C1228" s="55" t="s">
        <v>2775</v>
      </c>
      <c r="D1228" s="55" t="s">
        <v>42</v>
      </c>
      <c r="E1228" s="55" t="s">
        <v>2776</v>
      </c>
      <c r="F1228" s="54">
        <f>+VLOOKUP(C1228,'Anexo_GL '!$B$9:$O$1882,4,0)</f>
        <v>146.45094</v>
      </c>
      <c r="G1228" s="54"/>
      <c r="H1228" s="54">
        <f>+VLOOKUP(C1228,'Anexo_GL '!$B$9:$O$1882,5,0)</f>
        <v>5997.4465950000003</v>
      </c>
      <c r="I1228" s="54">
        <f>+VLOOKUP(C1228,'Anexo_GL '!$B$9:$O$1882,6,0)</f>
        <v>2617.8658200000004</v>
      </c>
      <c r="J1228" s="54">
        <f>+VLOOKUP(C1228,'Anexo_GL '!$B$9:$O$1882,7,0)</f>
        <v>0</v>
      </c>
      <c r="K1228" s="54"/>
      <c r="L1228" s="56">
        <f>+VLOOKUP(C1228,'Anexo_GL '!$B$9:$O$1882,8,0)</f>
        <v>2.4418881882515535</v>
      </c>
      <c r="M1228" s="54"/>
      <c r="N1228" s="56" t="str">
        <f>+VLOOKUP(C1228,'Anexo_GL '!$B$9:$O$1882,9,0)</f>
        <v>Si Cumple</v>
      </c>
      <c r="O1228" s="54"/>
      <c r="P1228" s="54">
        <f>+VLOOKUP(C1228,'Anexo_GL '!$B$9:$O$1882,11,0)</f>
        <v>3861.85455</v>
      </c>
      <c r="Q1228" s="54">
        <f>+VLOOKUP(C1228,'Anexo_GL '!$B$9:$O$1882,12,0)</f>
        <v>3171.36483</v>
      </c>
      <c r="R1228" s="54">
        <f>+VLOOKUP(C1228,'Anexo_GL '!$B$9:$O$1882,13,0)</f>
        <v>690.48971999999969</v>
      </c>
      <c r="S1228" s="54" t="str">
        <f>+VLOOKUP(C1228,'Anexo_GL '!$B$9:$O$1882,14,0)</f>
        <v>Si Cumple</v>
      </c>
    </row>
    <row r="1229" spans="1:19" x14ac:dyDescent="0.25">
      <c r="A1229" s="54" t="s">
        <v>5329</v>
      </c>
      <c r="B1229" s="54">
        <v>1202</v>
      </c>
      <c r="C1229" s="55" t="s">
        <v>2777</v>
      </c>
      <c r="D1229" s="55" t="s">
        <v>42</v>
      </c>
      <c r="E1229" s="55" t="s">
        <v>2778</v>
      </c>
      <c r="F1229" s="54">
        <f>+VLOOKUP(C1229,'Anexo_GL '!$B$9:$O$1882,4,0)</f>
        <v>1719.0124099999998</v>
      </c>
      <c r="G1229" s="54"/>
      <c r="H1229" s="54">
        <f>+VLOOKUP(C1229,'Anexo_GL '!$B$9:$O$1882,5,0)</f>
        <v>14168.496612499999</v>
      </c>
      <c r="I1229" s="54">
        <f>+VLOOKUP(C1229,'Anexo_GL '!$B$9:$O$1882,6,0)</f>
        <v>4937.6743100000003</v>
      </c>
      <c r="J1229" s="54">
        <f>+VLOOKUP(C1229,'Anexo_GL '!$B$9:$O$1882,7,0)</f>
        <v>0</v>
      </c>
      <c r="K1229" s="54"/>
      <c r="L1229" s="56">
        <f>+VLOOKUP(C1229,'Anexo_GL '!$B$9:$O$1882,8,0)</f>
        <v>12.132638042087121</v>
      </c>
      <c r="M1229" s="54"/>
      <c r="N1229" s="56" t="str">
        <f>+VLOOKUP(C1229,'Anexo_GL '!$B$9:$O$1882,9,0)</f>
        <v>Si Cumple</v>
      </c>
      <c r="O1229" s="54"/>
      <c r="P1229" s="54">
        <f>+VLOOKUP(C1229,'Anexo_GL '!$B$9:$O$1882,11,0)</f>
        <v>9746.7381900000019</v>
      </c>
      <c r="Q1229" s="54">
        <f>+VLOOKUP(C1229,'Anexo_GL '!$B$9:$O$1882,12,0)</f>
        <v>7832.3893500000013</v>
      </c>
      <c r="R1229" s="54">
        <f>+VLOOKUP(C1229,'Anexo_GL '!$B$9:$O$1882,13,0)</f>
        <v>1914.3488399999999</v>
      </c>
      <c r="S1229" s="54" t="str">
        <f>+VLOOKUP(C1229,'Anexo_GL '!$B$9:$O$1882,14,0)</f>
        <v>Si Cumple</v>
      </c>
    </row>
    <row r="1230" spans="1:19" x14ac:dyDescent="0.25">
      <c r="A1230" s="54" t="s">
        <v>5330</v>
      </c>
      <c r="B1230" s="54">
        <v>1203</v>
      </c>
      <c r="C1230" s="55" t="s">
        <v>2779</v>
      </c>
      <c r="D1230" s="55" t="s">
        <v>42</v>
      </c>
      <c r="E1230" s="55" t="s">
        <v>2780</v>
      </c>
      <c r="F1230" s="54">
        <f>+VLOOKUP(C1230,'Anexo_GL '!$B$9:$O$1882,4,0)</f>
        <v>8488.7140399999989</v>
      </c>
      <c r="G1230" s="54"/>
      <c r="H1230" s="54">
        <f>+VLOOKUP(C1230,'Anexo_GL '!$B$9:$O$1882,5,0)</f>
        <v>17190.576160000001</v>
      </c>
      <c r="I1230" s="54">
        <f>+VLOOKUP(C1230,'Anexo_GL '!$B$9:$O$1882,6,0)</f>
        <v>1766.0001199999999</v>
      </c>
      <c r="J1230" s="54">
        <f>+VLOOKUP(C1230,'Anexo_GL '!$B$9:$O$1882,7,0)</f>
        <v>0</v>
      </c>
      <c r="K1230" s="54"/>
      <c r="L1230" s="56">
        <f>+VLOOKUP(C1230,'Anexo_GL '!$B$9:$O$1882,8,0)</f>
        <v>49.380043815820535</v>
      </c>
      <c r="M1230" s="54"/>
      <c r="N1230" s="56" t="str">
        <f>+VLOOKUP(C1230,'Anexo_GL '!$B$9:$O$1882,9,0)</f>
        <v>Si Cumple</v>
      </c>
      <c r="O1230" s="54"/>
      <c r="P1230" s="54">
        <f>+VLOOKUP(C1230,'Anexo_GL '!$B$9:$O$1882,11,0)</f>
        <v>12234.17311</v>
      </c>
      <c r="Q1230" s="54">
        <f>+VLOOKUP(C1230,'Anexo_GL '!$B$9:$O$1882,12,0)</f>
        <v>11535.138530000002</v>
      </c>
      <c r="R1230" s="54">
        <f>+VLOOKUP(C1230,'Anexo_GL '!$B$9:$O$1882,13,0)</f>
        <v>699.03457999999819</v>
      </c>
      <c r="S1230" s="54" t="str">
        <f>+VLOOKUP(C1230,'Anexo_GL '!$B$9:$O$1882,14,0)</f>
        <v>Si Cumple</v>
      </c>
    </row>
    <row r="1231" spans="1:19" x14ac:dyDescent="0.25">
      <c r="A1231" s="54" t="s">
        <v>5331</v>
      </c>
      <c r="B1231" s="54">
        <v>1204</v>
      </c>
      <c r="C1231" s="55" t="s">
        <v>2781</v>
      </c>
      <c r="D1231" s="55" t="s">
        <v>42</v>
      </c>
      <c r="E1231" s="55" t="s">
        <v>2782</v>
      </c>
      <c r="F1231" s="54">
        <f>+VLOOKUP(C1231,'Anexo_GL '!$B$9:$O$1882,4,0)</f>
        <v>16555.51886</v>
      </c>
      <c r="G1231" s="54"/>
      <c r="H1231" s="54">
        <f>+VLOOKUP(C1231,'Anexo_GL '!$B$9:$O$1882,5,0)</f>
        <v>14706.893169999998</v>
      </c>
      <c r="I1231" s="54">
        <f>+VLOOKUP(C1231,'Anexo_GL '!$B$9:$O$1882,6,0)</f>
        <v>4000.7928900000002</v>
      </c>
      <c r="J1231" s="54">
        <f>+VLOOKUP(C1231,'Anexo_GL '!$B$9:$O$1882,7,0)</f>
        <v>0</v>
      </c>
      <c r="K1231" s="54"/>
      <c r="L1231" s="56">
        <f>+VLOOKUP(C1231,'Anexo_GL '!$B$9:$O$1882,8,0)</f>
        <v>112.56979070039715</v>
      </c>
      <c r="M1231" s="54"/>
      <c r="N1231" s="56" t="str">
        <f>+VLOOKUP(C1231,'Anexo_GL '!$B$9:$O$1882,9,0)</f>
        <v>No Cumple</v>
      </c>
      <c r="O1231" s="54"/>
      <c r="P1231" s="54">
        <f>+VLOOKUP(C1231,'Anexo_GL '!$B$9:$O$1882,11,0)</f>
        <v>11793.279940000002</v>
      </c>
      <c r="Q1231" s="54">
        <f>+VLOOKUP(C1231,'Anexo_GL '!$B$9:$O$1882,12,0)</f>
        <v>9516.86564</v>
      </c>
      <c r="R1231" s="54">
        <f>+VLOOKUP(C1231,'Anexo_GL '!$B$9:$O$1882,13,0)</f>
        <v>2276.4143000000008</v>
      </c>
      <c r="S1231" s="54" t="str">
        <f>+VLOOKUP(C1231,'Anexo_GL '!$B$9:$O$1882,14,0)</f>
        <v>Si Cumple</v>
      </c>
    </row>
    <row r="1232" spans="1:19" x14ac:dyDescent="0.25">
      <c r="A1232" s="54" t="s">
        <v>5332</v>
      </c>
      <c r="B1232" s="54">
        <v>1205</v>
      </c>
      <c r="C1232" s="55" t="s">
        <v>2783</v>
      </c>
      <c r="D1232" s="55" t="s">
        <v>42</v>
      </c>
      <c r="E1232" s="55" t="s">
        <v>2784</v>
      </c>
      <c r="F1232" s="54">
        <f>+VLOOKUP(C1232,'Anexo_GL '!$B$9:$O$1882,4,0)</f>
        <v>154.34739000000002</v>
      </c>
      <c r="G1232" s="54"/>
      <c r="H1232" s="54">
        <f>+VLOOKUP(C1232,'Anexo_GL '!$B$9:$O$1882,5,0)</f>
        <v>2414.1894800000005</v>
      </c>
      <c r="I1232" s="54">
        <f>+VLOOKUP(C1232,'Anexo_GL '!$B$9:$O$1882,6,0)</f>
        <v>342.41924999999998</v>
      </c>
      <c r="J1232" s="54">
        <f>+VLOOKUP(C1232,'Anexo_GL '!$B$9:$O$1882,7,0)</f>
        <v>0</v>
      </c>
      <c r="K1232" s="54"/>
      <c r="L1232" s="56">
        <f>+VLOOKUP(C1232,'Anexo_GL '!$B$9:$O$1882,8,0)</f>
        <v>6.3933420006452844</v>
      </c>
      <c r="M1232" s="54"/>
      <c r="N1232" s="56" t="str">
        <f>+VLOOKUP(C1232,'Anexo_GL '!$B$9:$O$1882,9,0)</f>
        <v>Si Cumple</v>
      </c>
      <c r="O1232" s="54"/>
      <c r="P1232" s="54">
        <f>+VLOOKUP(C1232,'Anexo_GL '!$B$9:$O$1882,11,0)</f>
        <v>1932.6243100000002</v>
      </c>
      <c r="Q1232" s="54">
        <f>+VLOOKUP(C1232,'Anexo_GL '!$B$9:$O$1882,12,0)</f>
        <v>1544.3945100000003</v>
      </c>
      <c r="R1232" s="54">
        <f>+VLOOKUP(C1232,'Anexo_GL '!$B$9:$O$1882,13,0)</f>
        <v>388.22979999999984</v>
      </c>
      <c r="S1232" s="54" t="str">
        <f>+VLOOKUP(C1232,'Anexo_GL '!$B$9:$O$1882,14,0)</f>
        <v>Si Cumple</v>
      </c>
    </row>
    <row r="1233" spans="1:19" x14ac:dyDescent="0.25">
      <c r="A1233" s="54" t="s">
        <v>5333</v>
      </c>
      <c r="B1233" s="54">
        <v>1206</v>
      </c>
      <c r="C1233" s="55" t="s">
        <v>2785</v>
      </c>
      <c r="D1233" s="55" t="s">
        <v>42</v>
      </c>
      <c r="E1233" s="55" t="s">
        <v>2786</v>
      </c>
      <c r="F1233" s="54">
        <f>+VLOOKUP(C1233,'Anexo_GL '!$B$9:$O$1882,4,0)</f>
        <v>9495.5167799999999</v>
      </c>
      <c r="G1233" s="54"/>
      <c r="H1233" s="54">
        <f>+VLOOKUP(C1233,'Anexo_GL '!$B$9:$O$1882,5,0)</f>
        <v>13462.589687500002</v>
      </c>
      <c r="I1233" s="54">
        <f>+VLOOKUP(C1233,'Anexo_GL '!$B$9:$O$1882,6,0)</f>
        <v>2398.5514900000003</v>
      </c>
      <c r="J1233" s="54">
        <f>+VLOOKUP(C1233,'Anexo_GL '!$B$9:$O$1882,7,0)</f>
        <v>0</v>
      </c>
      <c r="K1233" s="54"/>
      <c r="L1233" s="56">
        <f>+VLOOKUP(C1233,'Anexo_GL '!$B$9:$O$1882,8,0)</f>
        <v>70.532616683821061</v>
      </c>
      <c r="M1233" s="54"/>
      <c r="N1233" s="56" t="str">
        <f>+VLOOKUP(C1233,'Anexo_GL '!$B$9:$O$1882,9,0)</f>
        <v>Si Cumple</v>
      </c>
      <c r="O1233" s="54"/>
      <c r="P1233" s="54">
        <f>+VLOOKUP(C1233,'Anexo_GL '!$B$9:$O$1882,11,0)</f>
        <v>12289.605669999997</v>
      </c>
      <c r="Q1233" s="54">
        <f>+VLOOKUP(C1233,'Anexo_GL '!$B$9:$O$1882,12,0)</f>
        <v>9957.7863400000006</v>
      </c>
      <c r="R1233" s="54">
        <f>+VLOOKUP(C1233,'Anexo_GL '!$B$9:$O$1882,13,0)</f>
        <v>2331.819329999998</v>
      </c>
      <c r="S1233" s="54" t="str">
        <f>+VLOOKUP(C1233,'Anexo_GL '!$B$9:$O$1882,14,0)</f>
        <v>Si Cumple</v>
      </c>
    </row>
    <row r="1234" spans="1:19" x14ac:dyDescent="0.25">
      <c r="A1234" s="54" t="s">
        <v>5334</v>
      </c>
      <c r="B1234" s="54">
        <v>1207</v>
      </c>
      <c r="C1234" s="55" t="s">
        <v>2787</v>
      </c>
      <c r="D1234" s="55" t="s">
        <v>42</v>
      </c>
      <c r="E1234" s="55" t="s">
        <v>2788</v>
      </c>
      <c r="F1234" s="54">
        <f>+VLOOKUP(C1234,'Anexo_GL '!$B$9:$O$1882,4,0)</f>
        <v>579.47459000000003</v>
      </c>
      <c r="G1234" s="54"/>
      <c r="H1234" s="54">
        <f>+VLOOKUP(C1234,'Anexo_GL '!$B$9:$O$1882,5,0)</f>
        <v>6323.6271275000008</v>
      </c>
      <c r="I1234" s="54">
        <f>+VLOOKUP(C1234,'Anexo_GL '!$B$9:$O$1882,6,0)</f>
        <v>1492.8503799999999</v>
      </c>
      <c r="J1234" s="54">
        <f>+VLOOKUP(C1234,'Anexo_GL '!$B$9:$O$1882,7,0)</f>
        <v>0</v>
      </c>
      <c r="K1234" s="54"/>
      <c r="L1234" s="56">
        <f>+VLOOKUP(C1234,'Anexo_GL '!$B$9:$O$1882,8,0)</f>
        <v>9.1636426107415208</v>
      </c>
      <c r="M1234" s="54"/>
      <c r="N1234" s="56" t="str">
        <f>+VLOOKUP(C1234,'Anexo_GL '!$B$9:$O$1882,9,0)</f>
        <v>Si Cumple</v>
      </c>
      <c r="O1234" s="54"/>
      <c r="P1234" s="54">
        <f>+VLOOKUP(C1234,'Anexo_GL '!$B$9:$O$1882,11,0)</f>
        <v>3417.8067299999998</v>
      </c>
      <c r="Q1234" s="54">
        <f>+VLOOKUP(C1234,'Anexo_GL '!$B$9:$O$1882,12,0)</f>
        <v>3142.39354</v>
      </c>
      <c r="R1234" s="54">
        <f>+VLOOKUP(C1234,'Anexo_GL '!$B$9:$O$1882,13,0)</f>
        <v>275.41318999999993</v>
      </c>
      <c r="S1234" s="54" t="str">
        <f>+VLOOKUP(C1234,'Anexo_GL '!$B$9:$O$1882,14,0)</f>
        <v>Si Cumple</v>
      </c>
    </row>
    <row r="1235" spans="1:19" x14ac:dyDescent="0.25">
      <c r="A1235" s="54" t="s">
        <v>5335</v>
      </c>
      <c r="B1235" s="54">
        <v>1208</v>
      </c>
      <c r="C1235" s="55" t="s">
        <v>2789</v>
      </c>
      <c r="D1235" s="55" t="s">
        <v>42</v>
      </c>
      <c r="E1235" s="55" t="s">
        <v>2790</v>
      </c>
      <c r="F1235" s="54">
        <f>+VLOOKUP(C1235,'Anexo_GL '!$B$9:$O$1882,4,0)</f>
        <v>21332.669709999998</v>
      </c>
      <c r="G1235" s="54"/>
      <c r="H1235" s="54">
        <f>+VLOOKUP(C1235,'Anexo_GL '!$B$9:$O$1882,5,0)</f>
        <v>30994.1353275</v>
      </c>
      <c r="I1235" s="54">
        <f>+VLOOKUP(C1235,'Anexo_GL '!$B$9:$O$1882,6,0)</f>
        <v>18312.305969999998</v>
      </c>
      <c r="J1235" s="54">
        <f>+VLOOKUP(C1235,'Anexo_GL '!$B$9:$O$1882,7,0)</f>
        <v>0</v>
      </c>
      <c r="K1235" s="54"/>
      <c r="L1235" s="56">
        <f>+VLOOKUP(C1235,'Anexo_GL '!$B$9:$O$1882,8,0)</f>
        <v>68.828084683079609</v>
      </c>
      <c r="M1235" s="54"/>
      <c r="N1235" s="56" t="str">
        <f>+VLOOKUP(C1235,'Anexo_GL '!$B$9:$O$1882,9,0)</f>
        <v>Si Cumple</v>
      </c>
      <c r="O1235" s="54"/>
      <c r="P1235" s="54">
        <f>+VLOOKUP(C1235,'Anexo_GL '!$B$9:$O$1882,11,0)</f>
        <v>21228.195520000001</v>
      </c>
      <c r="Q1235" s="54">
        <f>+VLOOKUP(C1235,'Anexo_GL '!$B$9:$O$1882,12,0)</f>
        <v>10565.403600000001</v>
      </c>
      <c r="R1235" s="54">
        <f>+VLOOKUP(C1235,'Anexo_GL '!$B$9:$O$1882,13,0)</f>
        <v>10662.791919999998</v>
      </c>
      <c r="S1235" s="54" t="str">
        <f>+VLOOKUP(C1235,'Anexo_GL '!$B$9:$O$1882,14,0)</f>
        <v>Si Cumple</v>
      </c>
    </row>
    <row r="1236" spans="1:19" x14ac:dyDescent="0.25">
      <c r="A1236" s="54" t="s">
        <v>5336</v>
      </c>
      <c r="B1236" s="54">
        <v>1209</v>
      </c>
      <c r="C1236" s="55" t="s">
        <v>2791</v>
      </c>
      <c r="D1236" s="55" t="s">
        <v>42</v>
      </c>
      <c r="E1236" s="55" t="s">
        <v>2792</v>
      </c>
      <c r="F1236" s="54">
        <f>+VLOOKUP(C1236,'Anexo_GL '!$B$9:$O$1882,4,0)</f>
        <v>882.04268000000002</v>
      </c>
      <c r="G1236" s="54"/>
      <c r="H1236" s="54">
        <f>+VLOOKUP(C1236,'Anexo_GL '!$B$9:$O$1882,5,0)</f>
        <v>5639.0517275000002</v>
      </c>
      <c r="I1236" s="54">
        <f>+VLOOKUP(C1236,'Anexo_GL '!$B$9:$O$1882,6,0)</f>
        <v>6835.3518100000001</v>
      </c>
      <c r="J1236" s="54">
        <f>+VLOOKUP(C1236,'Anexo_GL '!$B$9:$O$1882,7,0)</f>
        <v>0</v>
      </c>
      <c r="K1236" s="54"/>
      <c r="L1236" s="56">
        <f>+VLOOKUP(C1236,'Anexo_GL '!$B$9:$O$1882,8,0)</f>
        <v>12.904129948506629</v>
      </c>
      <c r="M1236" s="54"/>
      <c r="N1236" s="56" t="str">
        <f>+VLOOKUP(C1236,'Anexo_GL '!$B$9:$O$1882,9,0)</f>
        <v>Si Cumple</v>
      </c>
      <c r="O1236" s="54"/>
      <c r="P1236" s="54">
        <f>+VLOOKUP(C1236,'Anexo_GL '!$B$9:$O$1882,11,0)</f>
        <v>3117.9689199999998</v>
      </c>
      <c r="Q1236" s="54">
        <f>+VLOOKUP(C1236,'Anexo_GL '!$B$9:$O$1882,12,0)</f>
        <v>2957.1875399999999</v>
      </c>
      <c r="R1236" s="54">
        <f>+VLOOKUP(C1236,'Anexo_GL '!$B$9:$O$1882,13,0)</f>
        <v>160.7813799999999</v>
      </c>
      <c r="S1236" s="54" t="str">
        <f>+VLOOKUP(C1236,'Anexo_GL '!$B$9:$O$1882,14,0)</f>
        <v>Si Cumple</v>
      </c>
    </row>
    <row r="1237" spans="1:19" x14ac:dyDescent="0.25">
      <c r="A1237" s="54" t="s">
        <v>5337</v>
      </c>
      <c r="B1237" s="54">
        <v>1210</v>
      </c>
      <c r="C1237" s="55" t="s">
        <v>2793</v>
      </c>
      <c r="D1237" s="55" t="s">
        <v>42</v>
      </c>
      <c r="E1237" s="55" t="s">
        <v>2794</v>
      </c>
      <c r="F1237" s="54">
        <f>+VLOOKUP(C1237,'Anexo_GL '!$B$9:$O$1882,4,0)</f>
        <v>2901.3135500000003</v>
      </c>
      <c r="G1237" s="54"/>
      <c r="H1237" s="54">
        <f>+VLOOKUP(C1237,'Anexo_GL '!$B$9:$O$1882,5,0)</f>
        <v>18366.511732499999</v>
      </c>
      <c r="I1237" s="54">
        <f>+VLOOKUP(C1237,'Anexo_GL '!$B$9:$O$1882,6,0)</f>
        <v>23027.328160000001</v>
      </c>
      <c r="J1237" s="54">
        <f>+VLOOKUP(C1237,'Anexo_GL '!$B$9:$O$1882,7,0)</f>
        <v>0</v>
      </c>
      <c r="K1237" s="54"/>
      <c r="L1237" s="56">
        <f>+VLOOKUP(C1237,'Anexo_GL '!$B$9:$O$1882,8,0)</f>
        <v>12.599436329915925</v>
      </c>
      <c r="M1237" s="54"/>
      <c r="N1237" s="56" t="str">
        <f>+VLOOKUP(C1237,'Anexo_GL '!$B$9:$O$1882,9,0)</f>
        <v>Si Cumple</v>
      </c>
      <c r="O1237" s="54"/>
      <c r="P1237" s="54">
        <f>+VLOOKUP(C1237,'Anexo_GL '!$B$9:$O$1882,11,0)</f>
        <v>14252.999809999999</v>
      </c>
      <c r="Q1237" s="54">
        <f>+VLOOKUP(C1237,'Anexo_GL '!$B$9:$O$1882,12,0)</f>
        <v>5379.8188300000002</v>
      </c>
      <c r="R1237" s="54">
        <f>+VLOOKUP(C1237,'Anexo_GL '!$B$9:$O$1882,13,0)</f>
        <v>8873.1809799999992</v>
      </c>
      <c r="S1237" s="54" t="str">
        <f>+VLOOKUP(C1237,'Anexo_GL '!$B$9:$O$1882,14,0)</f>
        <v>Si Cumple</v>
      </c>
    </row>
    <row r="1238" spans="1:19" x14ac:dyDescent="0.25">
      <c r="A1238" s="54" t="s">
        <v>5338</v>
      </c>
      <c r="B1238" s="54">
        <v>1211</v>
      </c>
      <c r="C1238" s="55" t="s">
        <v>2795</v>
      </c>
      <c r="D1238" s="55" t="s">
        <v>42</v>
      </c>
      <c r="E1238" s="55" t="s">
        <v>2796</v>
      </c>
      <c r="F1238" s="54">
        <f>+VLOOKUP(C1238,'Anexo_GL '!$B$9:$O$1882,4,0)</f>
        <v>282.01807999999994</v>
      </c>
      <c r="G1238" s="54"/>
      <c r="H1238" s="54">
        <f>+VLOOKUP(C1238,'Anexo_GL '!$B$9:$O$1882,5,0)</f>
        <v>7237.5139574999994</v>
      </c>
      <c r="I1238" s="54">
        <f>+VLOOKUP(C1238,'Anexo_GL '!$B$9:$O$1882,6,0)</f>
        <v>7257.1455099999994</v>
      </c>
      <c r="J1238" s="54">
        <f>+VLOOKUP(C1238,'Anexo_GL '!$B$9:$O$1882,7,0)</f>
        <v>0</v>
      </c>
      <c r="K1238" s="54"/>
      <c r="L1238" s="56">
        <f>+VLOOKUP(C1238,'Anexo_GL '!$B$9:$O$1882,8,0)</f>
        <v>3.8860744849526929</v>
      </c>
      <c r="M1238" s="54"/>
      <c r="N1238" s="56" t="str">
        <f>+VLOOKUP(C1238,'Anexo_GL '!$B$9:$O$1882,9,0)</f>
        <v>Si Cumple</v>
      </c>
      <c r="O1238" s="54"/>
      <c r="P1238" s="54">
        <f>+VLOOKUP(C1238,'Anexo_GL '!$B$9:$O$1882,11,0)</f>
        <v>5458.4616099999994</v>
      </c>
      <c r="Q1238" s="54">
        <f>+VLOOKUP(C1238,'Anexo_GL '!$B$9:$O$1882,12,0)</f>
        <v>2229.37754</v>
      </c>
      <c r="R1238" s="54">
        <f>+VLOOKUP(C1238,'Anexo_GL '!$B$9:$O$1882,13,0)</f>
        <v>3229.0840699999994</v>
      </c>
      <c r="S1238" s="54" t="str">
        <f>+VLOOKUP(C1238,'Anexo_GL '!$B$9:$O$1882,14,0)</f>
        <v>Si Cumple</v>
      </c>
    </row>
    <row r="1239" spans="1:19" x14ac:dyDescent="0.25">
      <c r="A1239" s="54" t="s">
        <v>5339</v>
      </c>
      <c r="B1239" s="54">
        <v>1212</v>
      </c>
      <c r="C1239" s="55" t="s">
        <v>2797</v>
      </c>
      <c r="D1239" s="55" t="s">
        <v>42</v>
      </c>
      <c r="E1239" s="55" t="s">
        <v>2798</v>
      </c>
      <c r="F1239" s="54">
        <f>+VLOOKUP(C1239,'Anexo_GL '!$B$9:$O$1882,4,0)</f>
        <v>530.83897999999999</v>
      </c>
      <c r="G1239" s="54"/>
      <c r="H1239" s="54">
        <f>+VLOOKUP(C1239,'Anexo_GL '!$B$9:$O$1882,5,0)</f>
        <v>2768.2831000000001</v>
      </c>
      <c r="I1239" s="54">
        <f>+VLOOKUP(C1239,'Anexo_GL '!$B$9:$O$1882,6,0)</f>
        <v>2383.64275</v>
      </c>
      <c r="J1239" s="54">
        <f>+VLOOKUP(C1239,'Anexo_GL '!$B$9:$O$1882,7,0)</f>
        <v>0</v>
      </c>
      <c r="K1239" s="54"/>
      <c r="L1239" s="56">
        <f>+VLOOKUP(C1239,'Anexo_GL '!$B$9:$O$1882,8,0)</f>
        <v>19.175747596046083</v>
      </c>
      <c r="M1239" s="54"/>
      <c r="N1239" s="56" t="str">
        <f>+VLOOKUP(C1239,'Anexo_GL '!$B$9:$O$1882,9,0)</f>
        <v>Si Cumple</v>
      </c>
      <c r="O1239" s="54"/>
      <c r="P1239" s="54">
        <f>+VLOOKUP(C1239,'Anexo_GL '!$B$9:$O$1882,11,0)</f>
        <v>1319.5489</v>
      </c>
      <c r="Q1239" s="54">
        <f>+VLOOKUP(C1239,'Anexo_GL '!$B$9:$O$1882,12,0)</f>
        <v>955.95348000000001</v>
      </c>
      <c r="R1239" s="54">
        <f>+VLOOKUP(C1239,'Anexo_GL '!$B$9:$O$1882,13,0)</f>
        <v>363.59541999999993</v>
      </c>
      <c r="S1239" s="54" t="str">
        <f>+VLOOKUP(C1239,'Anexo_GL '!$B$9:$O$1882,14,0)</f>
        <v>Si Cumple</v>
      </c>
    </row>
    <row r="1240" spans="1:19" x14ac:dyDescent="0.25">
      <c r="A1240" s="54" t="s">
        <v>5340</v>
      </c>
      <c r="B1240" s="54">
        <v>1213</v>
      </c>
      <c r="C1240" s="55" t="s">
        <v>2799</v>
      </c>
      <c r="D1240" s="55" t="s">
        <v>42</v>
      </c>
      <c r="E1240" s="55" t="s">
        <v>2800</v>
      </c>
      <c r="F1240" s="54">
        <f>+VLOOKUP(C1240,'Anexo_GL '!$B$9:$O$1882,4,0)</f>
        <v>370.85543000000001</v>
      </c>
      <c r="G1240" s="54"/>
      <c r="H1240" s="54">
        <f>+VLOOKUP(C1240,'Anexo_GL '!$B$9:$O$1882,5,0)</f>
        <v>5958.1328300000005</v>
      </c>
      <c r="I1240" s="54">
        <f>+VLOOKUP(C1240,'Anexo_GL '!$B$9:$O$1882,6,0)</f>
        <v>6123.6075000000001</v>
      </c>
      <c r="J1240" s="54">
        <f>+VLOOKUP(C1240,'Anexo_GL '!$B$9:$O$1882,7,0)</f>
        <v>0</v>
      </c>
      <c r="K1240" s="54"/>
      <c r="L1240" s="56">
        <f>+VLOOKUP(C1240,'Anexo_GL '!$B$9:$O$1882,8,0)</f>
        <v>6.0561593799080038</v>
      </c>
      <c r="M1240" s="54"/>
      <c r="N1240" s="56" t="str">
        <f>+VLOOKUP(C1240,'Anexo_GL '!$B$9:$O$1882,9,0)</f>
        <v>Si Cumple</v>
      </c>
      <c r="O1240" s="54"/>
      <c r="P1240" s="54">
        <f>+VLOOKUP(C1240,'Anexo_GL '!$B$9:$O$1882,11,0)</f>
        <v>4847.31124</v>
      </c>
      <c r="Q1240" s="54">
        <f>+VLOOKUP(C1240,'Anexo_GL '!$B$9:$O$1882,12,0)</f>
        <v>2255.9006300000001</v>
      </c>
      <c r="R1240" s="54">
        <f>+VLOOKUP(C1240,'Anexo_GL '!$B$9:$O$1882,13,0)</f>
        <v>2591.4106100000004</v>
      </c>
      <c r="S1240" s="54" t="str">
        <f>+VLOOKUP(C1240,'Anexo_GL '!$B$9:$O$1882,14,0)</f>
        <v>Si Cumple</v>
      </c>
    </row>
    <row r="1241" spans="1:19" x14ac:dyDescent="0.25">
      <c r="A1241" s="54" t="s">
        <v>5341</v>
      </c>
      <c r="B1241" s="54">
        <v>1214</v>
      </c>
      <c r="C1241" s="55" t="s">
        <v>2801</v>
      </c>
      <c r="D1241" s="55" t="s">
        <v>42</v>
      </c>
      <c r="E1241" s="55" t="s">
        <v>2802</v>
      </c>
      <c r="F1241" s="54">
        <f>+VLOOKUP(C1241,'Anexo_GL '!$B$9:$O$1882,4,0)</f>
        <v>262.35712000000001</v>
      </c>
      <c r="G1241" s="54"/>
      <c r="H1241" s="54">
        <f>+VLOOKUP(C1241,'Anexo_GL '!$B$9:$O$1882,5,0)</f>
        <v>5890.4207175000001</v>
      </c>
      <c r="I1241" s="54">
        <f>+VLOOKUP(C1241,'Anexo_GL '!$B$9:$O$1882,6,0)</f>
        <v>3586.7570700000001</v>
      </c>
      <c r="J1241" s="54">
        <f>+VLOOKUP(C1241,'Anexo_GL '!$B$9:$O$1882,7,0)</f>
        <v>0</v>
      </c>
      <c r="K1241" s="54"/>
      <c r="L1241" s="56">
        <f>+VLOOKUP(C1241,'Anexo_GL '!$B$9:$O$1882,8,0)</f>
        <v>4.4539623327847631</v>
      </c>
      <c r="M1241" s="54"/>
      <c r="N1241" s="56" t="str">
        <f>+VLOOKUP(C1241,'Anexo_GL '!$B$9:$O$1882,9,0)</f>
        <v>Si Cumple</v>
      </c>
      <c r="O1241" s="54"/>
      <c r="P1241" s="54">
        <f>+VLOOKUP(C1241,'Anexo_GL '!$B$9:$O$1882,11,0)</f>
        <v>4108.9479700000002</v>
      </c>
      <c r="Q1241" s="54">
        <f>+VLOOKUP(C1241,'Anexo_GL '!$B$9:$O$1882,12,0)</f>
        <v>1422.8313000000001</v>
      </c>
      <c r="R1241" s="54">
        <f>+VLOOKUP(C1241,'Anexo_GL '!$B$9:$O$1882,13,0)</f>
        <v>2686.1166699999999</v>
      </c>
      <c r="S1241" s="54" t="str">
        <f>+VLOOKUP(C1241,'Anexo_GL '!$B$9:$O$1882,14,0)</f>
        <v>Si Cumple</v>
      </c>
    </row>
    <row r="1242" spans="1:19" x14ac:dyDescent="0.25">
      <c r="A1242" s="54" t="s">
        <v>5342</v>
      </c>
      <c r="B1242" s="54">
        <v>1215</v>
      </c>
      <c r="C1242" s="55" t="s">
        <v>2803</v>
      </c>
      <c r="D1242" s="55" t="s">
        <v>42</v>
      </c>
      <c r="E1242" s="55" t="s">
        <v>2804</v>
      </c>
      <c r="F1242" s="54">
        <f>+VLOOKUP(C1242,'Anexo_GL '!$B$9:$O$1882,4,0)</f>
        <v>1896.3906999999999</v>
      </c>
      <c r="G1242" s="54"/>
      <c r="H1242" s="54">
        <f>+VLOOKUP(C1242,'Anexo_GL '!$B$9:$O$1882,5,0)</f>
        <v>33521.134727500001</v>
      </c>
      <c r="I1242" s="54">
        <f>+VLOOKUP(C1242,'Anexo_GL '!$B$9:$O$1882,6,0)</f>
        <v>45238.359170000003</v>
      </c>
      <c r="J1242" s="54">
        <f>+VLOOKUP(C1242,'Anexo_GL '!$B$9:$O$1882,7,0)</f>
        <v>0</v>
      </c>
      <c r="K1242" s="54"/>
      <c r="L1242" s="56">
        <f>+VLOOKUP(C1242,'Anexo_GL '!$B$9:$O$1882,8,0)</f>
        <v>4.1919970900659873</v>
      </c>
      <c r="M1242" s="54"/>
      <c r="N1242" s="56" t="str">
        <f>+VLOOKUP(C1242,'Anexo_GL '!$B$9:$O$1882,9,0)</f>
        <v>Si Cumple</v>
      </c>
      <c r="O1242" s="54"/>
      <c r="P1242" s="54">
        <f>+VLOOKUP(C1242,'Anexo_GL '!$B$9:$O$1882,11,0)</f>
        <v>28778.288869999997</v>
      </c>
      <c r="Q1242" s="54">
        <f>+VLOOKUP(C1242,'Anexo_GL '!$B$9:$O$1882,12,0)</f>
        <v>9244.4788700000008</v>
      </c>
      <c r="R1242" s="54">
        <f>+VLOOKUP(C1242,'Anexo_GL '!$B$9:$O$1882,13,0)</f>
        <v>19533.809999999998</v>
      </c>
      <c r="S1242" s="54" t="str">
        <f>+VLOOKUP(C1242,'Anexo_GL '!$B$9:$O$1882,14,0)</f>
        <v>Si Cumple</v>
      </c>
    </row>
    <row r="1243" spans="1:19" x14ac:dyDescent="0.25">
      <c r="A1243" s="54" t="s">
        <v>5343</v>
      </c>
      <c r="B1243" s="54">
        <v>1216</v>
      </c>
      <c r="C1243" s="55" t="s">
        <v>2805</v>
      </c>
      <c r="D1243" s="55" t="s">
        <v>42</v>
      </c>
      <c r="E1243" s="55" t="s">
        <v>2806</v>
      </c>
      <c r="F1243" s="54">
        <f>+VLOOKUP(C1243,'Anexo_GL '!$B$9:$O$1882,4,0)</f>
        <v>824.59771000000001</v>
      </c>
      <c r="G1243" s="54"/>
      <c r="H1243" s="54">
        <f>+VLOOKUP(C1243,'Anexo_GL '!$B$9:$O$1882,5,0)</f>
        <v>27708.1968825</v>
      </c>
      <c r="I1243" s="54">
        <f>+VLOOKUP(C1243,'Anexo_GL '!$B$9:$O$1882,6,0)</f>
        <v>38484.985390000002</v>
      </c>
      <c r="J1243" s="54">
        <f>+VLOOKUP(C1243,'Anexo_GL '!$B$9:$O$1882,7,0)</f>
        <v>0</v>
      </c>
      <c r="K1243" s="54"/>
      <c r="L1243" s="56">
        <f>+VLOOKUP(C1243,'Anexo_GL '!$B$9:$O$1882,8,0)</f>
        <v>2.1426478447209303</v>
      </c>
      <c r="M1243" s="54"/>
      <c r="N1243" s="56" t="str">
        <f>+VLOOKUP(C1243,'Anexo_GL '!$B$9:$O$1882,9,0)</f>
        <v>Si Cumple</v>
      </c>
      <c r="O1243" s="54"/>
      <c r="P1243" s="54">
        <f>+VLOOKUP(C1243,'Anexo_GL '!$B$9:$O$1882,11,0)</f>
        <v>19288.770399999998</v>
      </c>
      <c r="Q1243" s="54">
        <f>+VLOOKUP(C1243,'Anexo_GL '!$B$9:$O$1882,12,0)</f>
        <v>5590.6350400000001</v>
      </c>
      <c r="R1243" s="54">
        <f>+VLOOKUP(C1243,'Anexo_GL '!$B$9:$O$1882,13,0)</f>
        <v>13698.13536</v>
      </c>
      <c r="S1243" s="54" t="str">
        <f>+VLOOKUP(C1243,'Anexo_GL '!$B$9:$O$1882,14,0)</f>
        <v>Si Cumple</v>
      </c>
    </row>
    <row r="1244" spans="1:19" x14ac:dyDescent="0.25">
      <c r="A1244" s="54" t="s">
        <v>5344</v>
      </c>
      <c r="B1244" s="54">
        <v>1217</v>
      </c>
      <c r="C1244" s="55" t="s">
        <v>2807</v>
      </c>
      <c r="D1244" s="55" t="s">
        <v>42</v>
      </c>
      <c r="E1244" s="55" t="s">
        <v>2808</v>
      </c>
      <c r="F1244" s="54">
        <f>+VLOOKUP(C1244,'Anexo_GL '!$B$9:$O$1882,4,0)</f>
        <v>395.00677000000002</v>
      </c>
      <c r="G1244" s="54"/>
      <c r="H1244" s="54">
        <f>+VLOOKUP(C1244,'Anexo_GL '!$B$9:$O$1882,5,0)</f>
        <v>5656.0084374999988</v>
      </c>
      <c r="I1244" s="54">
        <f>+VLOOKUP(C1244,'Anexo_GL '!$B$9:$O$1882,6,0)</f>
        <v>1791.7276000000002</v>
      </c>
      <c r="J1244" s="54">
        <f>+VLOOKUP(C1244,'Anexo_GL '!$B$9:$O$1882,7,0)</f>
        <v>0</v>
      </c>
      <c r="K1244" s="54"/>
      <c r="L1244" s="56">
        <f>+VLOOKUP(C1244,'Anexo_GL '!$B$9:$O$1882,8,0)</f>
        <v>6.9838433652442742</v>
      </c>
      <c r="M1244" s="54"/>
      <c r="N1244" s="56" t="str">
        <f>+VLOOKUP(C1244,'Anexo_GL '!$B$9:$O$1882,9,0)</f>
        <v>Si Cumple</v>
      </c>
      <c r="O1244" s="54"/>
      <c r="P1244" s="54">
        <f>+VLOOKUP(C1244,'Anexo_GL '!$B$9:$O$1882,11,0)</f>
        <v>3236.7228799999998</v>
      </c>
      <c r="Q1244" s="54">
        <f>+VLOOKUP(C1244,'Anexo_GL '!$B$9:$O$1882,12,0)</f>
        <v>2807.7836400000001</v>
      </c>
      <c r="R1244" s="54">
        <f>+VLOOKUP(C1244,'Anexo_GL '!$B$9:$O$1882,13,0)</f>
        <v>428.93923999999976</v>
      </c>
      <c r="S1244" s="54" t="str">
        <f>+VLOOKUP(C1244,'Anexo_GL '!$B$9:$O$1882,14,0)</f>
        <v>Si Cumple</v>
      </c>
    </row>
    <row r="1245" spans="1:19" x14ac:dyDescent="0.25">
      <c r="A1245" s="54" t="s">
        <v>5345</v>
      </c>
      <c r="B1245" s="54">
        <v>1218</v>
      </c>
      <c r="C1245" s="55" t="s">
        <v>2809</v>
      </c>
      <c r="D1245" s="55" t="s">
        <v>42</v>
      </c>
      <c r="E1245" s="55" t="s">
        <v>2810</v>
      </c>
      <c r="F1245" s="54">
        <f>+VLOOKUP(C1245,'Anexo_GL '!$B$9:$O$1882,4,0)</f>
        <v>180.91941999999997</v>
      </c>
      <c r="G1245" s="54"/>
      <c r="H1245" s="54">
        <f>+VLOOKUP(C1245,'Anexo_GL '!$B$9:$O$1882,5,0)</f>
        <v>2775.2722724999999</v>
      </c>
      <c r="I1245" s="54">
        <f>+VLOOKUP(C1245,'Anexo_GL '!$B$9:$O$1882,6,0)</f>
        <v>2593.3632400000001</v>
      </c>
      <c r="J1245" s="54">
        <f>+VLOOKUP(C1245,'Anexo_GL '!$B$9:$O$1882,7,0)</f>
        <v>0</v>
      </c>
      <c r="K1245" s="54"/>
      <c r="L1245" s="56">
        <f>+VLOOKUP(C1245,'Anexo_GL '!$B$9:$O$1882,8,0)</f>
        <v>6.5189791211737766</v>
      </c>
      <c r="M1245" s="54"/>
      <c r="N1245" s="56" t="str">
        <f>+VLOOKUP(C1245,'Anexo_GL '!$B$9:$O$1882,9,0)</f>
        <v>Si Cumple</v>
      </c>
      <c r="O1245" s="54"/>
      <c r="P1245" s="54">
        <f>+VLOOKUP(C1245,'Anexo_GL '!$B$9:$O$1882,11,0)</f>
        <v>2029.2400299999999</v>
      </c>
      <c r="Q1245" s="54">
        <f>+VLOOKUP(C1245,'Anexo_GL '!$B$9:$O$1882,12,0)</f>
        <v>1096.6238799999999</v>
      </c>
      <c r="R1245" s="54">
        <f>+VLOOKUP(C1245,'Anexo_GL '!$B$9:$O$1882,13,0)</f>
        <v>932.61615000000018</v>
      </c>
      <c r="S1245" s="54" t="str">
        <f>+VLOOKUP(C1245,'Anexo_GL '!$B$9:$O$1882,14,0)</f>
        <v>Si Cumple</v>
      </c>
    </row>
    <row r="1246" spans="1:19" x14ac:dyDescent="0.25">
      <c r="A1246" s="54" t="s">
        <v>5346</v>
      </c>
      <c r="B1246" s="54">
        <v>1219</v>
      </c>
      <c r="C1246" s="55" t="s">
        <v>2811</v>
      </c>
      <c r="D1246" s="55" t="s">
        <v>42</v>
      </c>
      <c r="E1246" s="55" t="s">
        <v>2812</v>
      </c>
      <c r="F1246" s="54">
        <f>+VLOOKUP(C1246,'Anexo_GL '!$B$9:$O$1882,4,0)</f>
        <v>1915.2789300000002</v>
      </c>
      <c r="G1246" s="54"/>
      <c r="H1246" s="54">
        <f>+VLOOKUP(C1246,'Anexo_GL '!$B$9:$O$1882,5,0)</f>
        <v>3089.5673099999995</v>
      </c>
      <c r="I1246" s="54">
        <f>+VLOOKUP(C1246,'Anexo_GL '!$B$9:$O$1882,6,0)</f>
        <v>2504.8997899999999</v>
      </c>
      <c r="J1246" s="54">
        <f>+VLOOKUP(C1246,'Anexo_GL '!$B$9:$O$1882,7,0)</f>
        <v>0</v>
      </c>
      <c r="K1246" s="54"/>
      <c r="L1246" s="56">
        <f>+VLOOKUP(C1246,'Anexo_GL '!$B$9:$O$1882,8,0)</f>
        <v>61.991817553248275</v>
      </c>
      <c r="M1246" s="54"/>
      <c r="N1246" s="56" t="str">
        <f>+VLOOKUP(C1246,'Anexo_GL '!$B$9:$O$1882,9,0)</f>
        <v>Si Cumple</v>
      </c>
      <c r="O1246" s="54"/>
      <c r="P1246" s="54">
        <f>+VLOOKUP(C1246,'Anexo_GL '!$B$9:$O$1882,11,0)</f>
        <v>1395.7817399999999</v>
      </c>
      <c r="Q1246" s="54">
        <f>+VLOOKUP(C1246,'Anexo_GL '!$B$9:$O$1882,12,0)</f>
        <v>1095.0905299999999</v>
      </c>
      <c r="R1246" s="54">
        <f>+VLOOKUP(C1246,'Anexo_GL '!$B$9:$O$1882,13,0)</f>
        <v>300.69120999999996</v>
      </c>
      <c r="S1246" s="54" t="str">
        <f>+VLOOKUP(C1246,'Anexo_GL '!$B$9:$O$1882,14,0)</f>
        <v>Si Cumple</v>
      </c>
    </row>
    <row r="1247" spans="1:19" x14ac:dyDescent="0.25">
      <c r="A1247" s="54" t="s">
        <v>5347</v>
      </c>
      <c r="B1247" s="54">
        <v>1220</v>
      </c>
      <c r="C1247" s="55" t="s">
        <v>2813</v>
      </c>
      <c r="D1247" s="55" t="s">
        <v>42</v>
      </c>
      <c r="E1247" s="55" t="s">
        <v>2814</v>
      </c>
      <c r="F1247" s="54">
        <f>+VLOOKUP(C1247,'Anexo_GL '!$B$9:$O$1882,4,0)</f>
        <v>266.69391000000002</v>
      </c>
      <c r="G1247" s="54"/>
      <c r="H1247" s="54">
        <f>+VLOOKUP(C1247,'Anexo_GL '!$B$9:$O$1882,5,0)</f>
        <v>3369.7655325000001</v>
      </c>
      <c r="I1247" s="54">
        <f>+VLOOKUP(C1247,'Anexo_GL '!$B$9:$O$1882,6,0)</f>
        <v>3442.8109900000004</v>
      </c>
      <c r="J1247" s="54">
        <f>+VLOOKUP(C1247,'Anexo_GL '!$B$9:$O$1882,7,0)</f>
        <v>0</v>
      </c>
      <c r="K1247" s="54"/>
      <c r="L1247" s="56">
        <f>+VLOOKUP(C1247,'Anexo_GL '!$B$9:$O$1882,8,0)</f>
        <v>7.7463999846241931</v>
      </c>
      <c r="M1247" s="54"/>
      <c r="N1247" s="56" t="str">
        <f>+VLOOKUP(C1247,'Anexo_GL '!$B$9:$O$1882,9,0)</f>
        <v>Si Cumple</v>
      </c>
      <c r="O1247" s="54"/>
      <c r="P1247" s="54">
        <f>+VLOOKUP(C1247,'Anexo_GL '!$B$9:$O$1882,11,0)</f>
        <v>2554.7458100000003</v>
      </c>
      <c r="Q1247" s="54">
        <f>+VLOOKUP(C1247,'Anexo_GL '!$B$9:$O$1882,12,0)</f>
        <v>1220.6907099999999</v>
      </c>
      <c r="R1247" s="54">
        <f>+VLOOKUP(C1247,'Anexo_GL '!$B$9:$O$1882,13,0)</f>
        <v>1334.0551000000005</v>
      </c>
      <c r="S1247" s="54" t="str">
        <f>+VLOOKUP(C1247,'Anexo_GL '!$B$9:$O$1882,14,0)</f>
        <v>Si Cumple</v>
      </c>
    </row>
    <row r="1248" spans="1:19" x14ac:dyDescent="0.25">
      <c r="A1248" s="54" t="s">
        <v>5348</v>
      </c>
      <c r="B1248" s="54">
        <v>1221</v>
      </c>
      <c r="C1248" s="55" t="s">
        <v>2815</v>
      </c>
      <c r="D1248" s="55" t="s">
        <v>42</v>
      </c>
      <c r="E1248" s="55" t="s">
        <v>2816</v>
      </c>
      <c r="F1248" s="54">
        <f>+VLOOKUP(C1248,'Anexo_GL '!$B$9:$O$1882,4,0)</f>
        <v>17417.21818</v>
      </c>
      <c r="G1248" s="54"/>
      <c r="H1248" s="54">
        <f>+VLOOKUP(C1248,'Anexo_GL '!$B$9:$O$1882,5,0)</f>
        <v>83286.579942499986</v>
      </c>
      <c r="I1248" s="54">
        <f>+VLOOKUP(C1248,'Anexo_GL '!$B$9:$O$1882,6,0)</f>
        <v>41664.417289999998</v>
      </c>
      <c r="J1248" s="54">
        <f>+VLOOKUP(C1248,'Anexo_GL '!$B$9:$O$1882,7,0)</f>
        <v>0</v>
      </c>
      <c r="K1248" s="54"/>
      <c r="L1248" s="56">
        <f>+VLOOKUP(C1248,'Anexo_GL '!$B$9:$O$1882,8,0)</f>
        <v>20.912394520251198</v>
      </c>
      <c r="M1248" s="54"/>
      <c r="N1248" s="56" t="str">
        <f>+VLOOKUP(C1248,'Anexo_GL '!$B$9:$O$1882,9,0)</f>
        <v>Si Cumple</v>
      </c>
      <c r="O1248" s="54"/>
      <c r="P1248" s="54">
        <f>+VLOOKUP(C1248,'Anexo_GL '!$B$9:$O$1882,11,0)</f>
        <v>66527.237760000004</v>
      </c>
      <c r="Q1248" s="54">
        <f>+VLOOKUP(C1248,'Anexo_GL '!$B$9:$O$1882,12,0)</f>
        <v>32434.255849999998</v>
      </c>
      <c r="R1248" s="54">
        <f>+VLOOKUP(C1248,'Anexo_GL '!$B$9:$O$1882,13,0)</f>
        <v>34092.981909999995</v>
      </c>
      <c r="S1248" s="54" t="str">
        <f>+VLOOKUP(C1248,'Anexo_GL '!$B$9:$O$1882,14,0)</f>
        <v>Si Cumple</v>
      </c>
    </row>
    <row r="1249" spans="1:19" x14ac:dyDescent="0.25">
      <c r="A1249" s="54" t="s">
        <v>5349</v>
      </c>
      <c r="B1249" s="54">
        <v>1222</v>
      </c>
      <c r="C1249" s="55" t="s">
        <v>2817</v>
      </c>
      <c r="D1249" s="55" t="s">
        <v>42</v>
      </c>
      <c r="E1249" s="55" t="s">
        <v>2818</v>
      </c>
      <c r="F1249" s="54">
        <f>+VLOOKUP(C1249,'Anexo_GL '!$B$9:$O$1882,4,0)</f>
        <v>3080.5210700000002</v>
      </c>
      <c r="G1249" s="54"/>
      <c r="H1249" s="54">
        <f>+VLOOKUP(C1249,'Anexo_GL '!$B$9:$O$1882,5,0)</f>
        <v>18296.231112500001</v>
      </c>
      <c r="I1249" s="54">
        <f>+VLOOKUP(C1249,'Anexo_GL '!$B$9:$O$1882,6,0)</f>
        <v>7762.0048599999991</v>
      </c>
      <c r="J1249" s="54">
        <f>+VLOOKUP(C1249,'Anexo_GL '!$B$9:$O$1882,7,0)</f>
        <v>0</v>
      </c>
      <c r="K1249" s="54"/>
      <c r="L1249" s="56">
        <f>+VLOOKUP(C1249,'Anexo_GL '!$B$9:$O$1882,8,0)</f>
        <v>16.836916035102909</v>
      </c>
      <c r="M1249" s="54"/>
      <c r="N1249" s="56" t="str">
        <f>+VLOOKUP(C1249,'Anexo_GL '!$B$9:$O$1882,9,0)</f>
        <v>Si Cumple</v>
      </c>
      <c r="O1249" s="54"/>
      <c r="P1249" s="54">
        <f>+VLOOKUP(C1249,'Anexo_GL '!$B$9:$O$1882,11,0)</f>
        <v>12812.88704</v>
      </c>
      <c r="Q1249" s="54">
        <f>+VLOOKUP(C1249,'Anexo_GL '!$B$9:$O$1882,12,0)</f>
        <v>7647.3553899999988</v>
      </c>
      <c r="R1249" s="54">
        <f>+VLOOKUP(C1249,'Anexo_GL '!$B$9:$O$1882,13,0)</f>
        <v>5165.5316500000008</v>
      </c>
      <c r="S1249" s="54" t="str">
        <f>+VLOOKUP(C1249,'Anexo_GL '!$B$9:$O$1882,14,0)</f>
        <v>Si Cumple</v>
      </c>
    </row>
    <row r="1250" spans="1:19" x14ac:dyDescent="0.25">
      <c r="A1250" s="54" t="s">
        <v>5350</v>
      </c>
      <c r="B1250" s="54">
        <v>1223</v>
      </c>
      <c r="C1250" s="55" t="s">
        <v>2819</v>
      </c>
      <c r="D1250" s="55" t="s">
        <v>42</v>
      </c>
      <c r="E1250" s="55" t="s">
        <v>2820</v>
      </c>
      <c r="F1250" s="54">
        <f>+VLOOKUP(C1250,'Anexo_GL '!$B$9:$O$1882,4,0)</f>
        <v>350.82524000000001</v>
      </c>
      <c r="G1250" s="54"/>
      <c r="H1250" s="54">
        <f>+VLOOKUP(C1250,'Anexo_GL '!$B$9:$O$1882,5,0)</f>
        <v>8646.1716724999987</v>
      </c>
      <c r="I1250" s="54">
        <f>+VLOOKUP(C1250,'Anexo_GL '!$B$9:$O$1882,6,0)</f>
        <v>3863.5410300000003</v>
      </c>
      <c r="J1250" s="54">
        <f>+VLOOKUP(C1250,'Anexo_GL '!$B$9:$O$1882,7,0)</f>
        <v>0</v>
      </c>
      <c r="K1250" s="54"/>
      <c r="L1250" s="56">
        <f>+VLOOKUP(C1250,'Anexo_GL '!$B$9:$O$1882,8,0)</f>
        <v>4.0575789295953282</v>
      </c>
      <c r="M1250" s="54"/>
      <c r="N1250" s="56" t="str">
        <f>+VLOOKUP(C1250,'Anexo_GL '!$B$9:$O$1882,9,0)</f>
        <v>Si Cumple</v>
      </c>
      <c r="O1250" s="54"/>
      <c r="P1250" s="54">
        <f>+VLOOKUP(C1250,'Anexo_GL '!$B$9:$O$1882,11,0)</f>
        <v>6440.399879999999</v>
      </c>
      <c r="Q1250" s="54">
        <f>+VLOOKUP(C1250,'Anexo_GL '!$B$9:$O$1882,12,0)</f>
        <v>4317.2861199999998</v>
      </c>
      <c r="R1250" s="54">
        <f>+VLOOKUP(C1250,'Anexo_GL '!$B$9:$O$1882,13,0)</f>
        <v>2123.1137599999988</v>
      </c>
      <c r="S1250" s="54" t="str">
        <f>+VLOOKUP(C1250,'Anexo_GL '!$B$9:$O$1882,14,0)</f>
        <v>Si Cumple</v>
      </c>
    </row>
    <row r="1251" spans="1:19" x14ac:dyDescent="0.25">
      <c r="A1251" s="54" t="s">
        <v>5351</v>
      </c>
      <c r="B1251" s="54">
        <v>1224</v>
      </c>
      <c r="C1251" s="55" t="s">
        <v>2821</v>
      </c>
      <c r="D1251" s="55" t="s">
        <v>42</v>
      </c>
      <c r="E1251" s="55" t="s">
        <v>2822</v>
      </c>
      <c r="F1251" s="54">
        <f>+VLOOKUP(C1251,'Anexo_GL '!$B$9:$O$1882,4,0)</f>
        <v>165.11497</v>
      </c>
      <c r="G1251" s="54"/>
      <c r="H1251" s="54">
        <f>+VLOOKUP(C1251,'Anexo_GL '!$B$9:$O$1882,5,0)</f>
        <v>9399.6248925</v>
      </c>
      <c r="I1251" s="54">
        <f>+VLOOKUP(C1251,'Anexo_GL '!$B$9:$O$1882,6,0)</f>
        <v>3246.21155</v>
      </c>
      <c r="J1251" s="54">
        <f>+VLOOKUP(C1251,'Anexo_GL '!$B$9:$O$1882,7,0)</f>
        <v>0</v>
      </c>
      <c r="K1251" s="54"/>
      <c r="L1251" s="56">
        <f>+VLOOKUP(C1251,'Anexo_GL '!$B$9:$O$1882,8,0)</f>
        <v>1.7566123317510884</v>
      </c>
      <c r="M1251" s="54"/>
      <c r="N1251" s="56" t="str">
        <f>+VLOOKUP(C1251,'Anexo_GL '!$B$9:$O$1882,9,0)</f>
        <v>Si Cumple</v>
      </c>
      <c r="O1251" s="54"/>
      <c r="P1251" s="54">
        <f>+VLOOKUP(C1251,'Anexo_GL '!$B$9:$O$1882,11,0)</f>
        <v>5298.9692999999997</v>
      </c>
      <c r="Q1251" s="54">
        <f>+VLOOKUP(C1251,'Anexo_GL '!$B$9:$O$1882,12,0)</f>
        <v>3631.3800799999999</v>
      </c>
      <c r="R1251" s="54">
        <f>+VLOOKUP(C1251,'Anexo_GL '!$B$9:$O$1882,13,0)</f>
        <v>1667.5892199999998</v>
      </c>
      <c r="S1251" s="54" t="str">
        <f>+VLOOKUP(C1251,'Anexo_GL '!$B$9:$O$1882,14,0)</f>
        <v>Si Cumple</v>
      </c>
    </row>
    <row r="1252" spans="1:19" x14ac:dyDescent="0.25">
      <c r="A1252" s="54" t="s">
        <v>5352</v>
      </c>
      <c r="B1252" s="54">
        <v>1225</v>
      </c>
      <c r="C1252" s="55" t="s">
        <v>2823</v>
      </c>
      <c r="D1252" s="55" t="s">
        <v>42</v>
      </c>
      <c r="E1252" s="55" t="s">
        <v>2824</v>
      </c>
      <c r="F1252" s="54">
        <f>+VLOOKUP(C1252,'Anexo_GL '!$B$9:$O$1882,4,0)</f>
        <v>330.45345000000003</v>
      </c>
      <c r="G1252" s="54"/>
      <c r="H1252" s="54">
        <f>+VLOOKUP(C1252,'Anexo_GL '!$B$9:$O$1882,5,0)</f>
        <v>12197.0422275</v>
      </c>
      <c r="I1252" s="54">
        <f>+VLOOKUP(C1252,'Anexo_GL '!$B$9:$O$1882,6,0)</f>
        <v>5446.0882499999998</v>
      </c>
      <c r="J1252" s="54">
        <f>+VLOOKUP(C1252,'Anexo_GL '!$B$9:$O$1882,7,0)</f>
        <v>0</v>
      </c>
      <c r="K1252" s="54"/>
      <c r="L1252" s="56">
        <f>+VLOOKUP(C1252,'Anexo_GL '!$B$9:$O$1882,8,0)</f>
        <v>2.7092916777392539</v>
      </c>
      <c r="M1252" s="54"/>
      <c r="N1252" s="56" t="str">
        <f>+VLOOKUP(C1252,'Anexo_GL '!$B$9:$O$1882,9,0)</f>
        <v>Si Cumple</v>
      </c>
      <c r="O1252" s="54"/>
      <c r="P1252" s="54">
        <f>+VLOOKUP(C1252,'Anexo_GL '!$B$9:$O$1882,11,0)</f>
        <v>9175.4996599999995</v>
      </c>
      <c r="Q1252" s="54">
        <f>+VLOOKUP(C1252,'Anexo_GL '!$B$9:$O$1882,12,0)</f>
        <v>4841.9363599999997</v>
      </c>
      <c r="R1252" s="54">
        <f>+VLOOKUP(C1252,'Anexo_GL '!$B$9:$O$1882,13,0)</f>
        <v>4333.5633000000007</v>
      </c>
      <c r="S1252" s="54" t="str">
        <f>+VLOOKUP(C1252,'Anexo_GL '!$B$9:$O$1882,14,0)</f>
        <v>Si Cumple</v>
      </c>
    </row>
    <row r="1253" spans="1:19" x14ac:dyDescent="0.25">
      <c r="A1253" s="54" t="s">
        <v>5353</v>
      </c>
      <c r="B1253" s="54">
        <v>1226</v>
      </c>
      <c r="C1253" s="55" t="s">
        <v>2825</v>
      </c>
      <c r="D1253" s="55" t="s">
        <v>42</v>
      </c>
      <c r="E1253" s="55" t="s">
        <v>2826</v>
      </c>
      <c r="F1253" s="54">
        <f>+VLOOKUP(C1253,'Anexo_GL '!$B$9:$O$1882,4,0)</f>
        <v>1149.0851699999998</v>
      </c>
      <c r="G1253" s="54"/>
      <c r="H1253" s="54">
        <f>+VLOOKUP(C1253,'Anexo_GL '!$B$9:$O$1882,5,0)</f>
        <v>18564.895325000001</v>
      </c>
      <c r="I1253" s="54">
        <f>+VLOOKUP(C1253,'Anexo_GL '!$B$9:$O$1882,6,0)</f>
        <v>10108.13617</v>
      </c>
      <c r="J1253" s="54">
        <f>+VLOOKUP(C1253,'Anexo_GL '!$B$9:$O$1882,7,0)</f>
        <v>0</v>
      </c>
      <c r="K1253" s="54"/>
      <c r="L1253" s="56">
        <f>+VLOOKUP(C1253,'Anexo_GL '!$B$9:$O$1882,8,0)</f>
        <v>6.1895591108052734</v>
      </c>
      <c r="M1253" s="54"/>
      <c r="N1253" s="56" t="str">
        <f>+VLOOKUP(C1253,'Anexo_GL '!$B$9:$O$1882,9,0)</f>
        <v>Si Cumple</v>
      </c>
      <c r="O1253" s="54"/>
      <c r="P1253" s="54">
        <f>+VLOOKUP(C1253,'Anexo_GL '!$B$9:$O$1882,11,0)</f>
        <v>12272.019489999999</v>
      </c>
      <c r="Q1253" s="54">
        <f>+VLOOKUP(C1253,'Anexo_GL '!$B$9:$O$1882,12,0)</f>
        <v>5028.98416</v>
      </c>
      <c r="R1253" s="54">
        <f>+VLOOKUP(C1253,'Anexo_GL '!$B$9:$O$1882,13,0)</f>
        <v>7243.0353299999979</v>
      </c>
      <c r="S1253" s="54" t="str">
        <f>+VLOOKUP(C1253,'Anexo_GL '!$B$9:$O$1882,14,0)</f>
        <v>Si Cumple</v>
      </c>
    </row>
    <row r="1254" spans="1:19" x14ac:dyDescent="0.25">
      <c r="A1254" s="54" t="s">
        <v>5354</v>
      </c>
      <c r="B1254" s="54">
        <v>1227</v>
      </c>
      <c r="C1254" s="55" t="s">
        <v>2827</v>
      </c>
      <c r="D1254" s="55" t="s">
        <v>42</v>
      </c>
      <c r="E1254" s="55" t="s">
        <v>2828</v>
      </c>
      <c r="F1254" s="54">
        <f>+VLOOKUP(C1254,'Anexo_GL '!$B$9:$O$1882,4,0)</f>
        <v>592.32203000000004</v>
      </c>
      <c r="G1254" s="54"/>
      <c r="H1254" s="54">
        <f>+VLOOKUP(C1254,'Anexo_GL '!$B$9:$O$1882,5,0)</f>
        <v>9495.8260799999989</v>
      </c>
      <c r="I1254" s="54">
        <f>+VLOOKUP(C1254,'Anexo_GL '!$B$9:$O$1882,6,0)</f>
        <v>4214.8423600000006</v>
      </c>
      <c r="J1254" s="54">
        <f>+VLOOKUP(C1254,'Anexo_GL '!$B$9:$O$1882,7,0)</f>
        <v>0</v>
      </c>
      <c r="K1254" s="54"/>
      <c r="L1254" s="56">
        <f>+VLOOKUP(C1254,'Anexo_GL '!$B$9:$O$1882,8,0)</f>
        <v>6.237709336816331</v>
      </c>
      <c r="M1254" s="54"/>
      <c r="N1254" s="56" t="str">
        <f>+VLOOKUP(C1254,'Anexo_GL '!$B$9:$O$1882,9,0)</f>
        <v>Si Cumple</v>
      </c>
      <c r="O1254" s="54"/>
      <c r="P1254" s="54">
        <f>+VLOOKUP(C1254,'Anexo_GL '!$B$9:$O$1882,11,0)</f>
        <v>7022.2451900000015</v>
      </c>
      <c r="Q1254" s="54">
        <f>+VLOOKUP(C1254,'Anexo_GL '!$B$9:$O$1882,12,0)</f>
        <v>3874.6716999999999</v>
      </c>
      <c r="R1254" s="54">
        <f>+VLOOKUP(C1254,'Anexo_GL '!$B$9:$O$1882,13,0)</f>
        <v>3147.5734900000016</v>
      </c>
      <c r="S1254" s="54" t="str">
        <f>+VLOOKUP(C1254,'Anexo_GL '!$B$9:$O$1882,14,0)</f>
        <v>Si Cumple</v>
      </c>
    </row>
    <row r="1255" spans="1:19" x14ac:dyDescent="0.25">
      <c r="A1255" s="54" t="s">
        <v>5355</v>
      </c>
      <c r="B1255" s="54">
        <v>1228</v>
      </c>
      <c r="C1255" s="55" t="s">
        <v>2829</v>
      </c>
      <c r="D1255" s="55" t="s">
        <v>42</v>
      </c>
      <c r="E1255" s="55" t="s">
        <v>2830</v>
      </c>
      <c r="F1255" s="54">
        <f>+VLOOKUP(C1255,'Anexo_GL '!$B$9:$O$1882,4,0)</f>
        <v>924.87720999999999</v>
      </c>
      <c r="G1255" s="54"/>
      <c r="H1255" s="54">
        <f>+VLOOKUP(C1255,'Anexo_GL '!$B$9:$O$1882,5,0)</f>
        <v>13989.780642500002</v>
      </c>
      <c r="I1255" s="54">
        <f>+VLOOKUP(C1255,'Anexo_GL '!$B$9:$O$1882,6,0)</f>
        <v>8437.7525700000006</v>
      </c>
      <c r="J1255" s="54">
        <f>+VLOOKUP(C1255,'Anexo_GL '!$B$9:$O$1882,7,0)</f>
        <v>0</v>
      </c>
      <c r="K1255" s="54"/>
      <c r="L1255" s="56">
        <f>+VLOOKUP(C1255,'Anexo_GL '!$B$9:$O$1882,8,0)</f>
        <v>6.6110915791651932</v>
      </c>
      <c r="M1255" s="54"/>
      <c r="N1255" s="56" t="str">
        <f>+VLOOKUP(C1255,'Anexo_GL '!$B$9:$O$1882,9,0)</f>
        <v>Si Cumple</v>
      </c>
      <c r="O1255" s="54"/>
      <c r="P1255" s="54">
        <f>+VLOOKUP(C1255,'Anexo_GL '!$B$9:$O$1882,11,0)</f>
        <v>11167.88329</v>
      </c>
      <c r="Q1255" s="54">
        <f>+VLOOKUP(C1255,'Anexo_GL '!$B$9:$O$1882,12,0)</f>
        <v>5215.0434399999995</v>
      </c>
      <c r="R1255" s="54">
        <f>+VLOOKUP(C1255,'Anexo_GL '!$B$9:$O$1882,13,0)</f>
        <v>5952.8398499999994</v>
      </c>
      <c r="S1255" s="54" t="str">
        <f>+VLOOKUP(C1255,'Anexo_GL '!$B$9:$O$1882,14,0)</f>
        <v>Si Cumple</v>
      </c>
    </row>
    <row r="1256" spans="1:19" x14ac:dyDescent="0.25">
      <c r="A1256" s="54" t="s">
        <v>5356</v>
      </c>
      <c r="B1256" s="54">
        <v>1229</v>
      </c>
      <c r="C1256" s="55" t="s">
        <v>2831</v>
      </c>
      <c r="D1256" s="55" t="s">
        <v>42</v>
      </c>
      <c r="E1256" s="55" t="s">
        <v>2832</v>
      </c>
      <c r="F1256" s="54">
        <f>+VLOOKUP(C1256,'Anexo_GL '!$B$9:$O$1882,4,0)</f>
        <v>2123.1195299999999</v>
      </c>
      <c r="G1256" s="54"/>
      <c r="H1256" s="54">
        <f>+VLOOKUP(C1256,'Anexo_GL '!$B$9:$O$1882,5,0)</f>
        <v>25208.767832500002</v>
      </c>
      <c r="I1256" s="54">
        <f>+VLOOKUP(C1256,'Anexo_GL '!$B$9:$O$1882,6,0)</f>
        <v>8804.0477300000002</v>
      </c>
      <c r="J1256" s="54">
        <f>+VLOOKUP(C1256,'Anexo_GL '!$B$9:$O$1882,7,0)</f>
        <v>0</v>
      </c>
      <c r="K1256" s="54"/>
      <c r="L1256" s="56">
        <f>+VLOOKUP(C1256,'Anexo_GL '!$B$9:$O$1882,8,0)</f>
        <v>8.4221471835001847</v>
      </c>
      <c r="M1256" s="54"/>
      <c r="N1256" s="56" t="str">
        <f>+VLOOKUP(C1256,'Anexo_GL '!$B$9:$O$1882,9,0)</f>
        <v>Si Cumple</v>
      </c>
      <c r="O1256" s="54"/>
      <c r="P1256" s="54">
        <f>+VLOOKUP(C1256,'Anexo_GL '!$B$9:$O$1882,11,0)</f>
        <v>18624.728760000002</v>
      </c>
      <c r="Q1256" s="54">
        <f>+VLOOKUP(C1256,'Anexo_GL '!$B$9:$O$1882,12,0)</f>
        <v>10178.47054</v>
      </c>
      <c r="R1256" s="54">
        <f>+VLOOKUP(C1256,'Anexo_GL '!$B$9:$O$1882,13,0)</f>
        <v>8446.2582200000015</v>
      </c>
      <c r="S1256" s="54" t="str">
        <f>+VLOOKUP(C1256,'Anexo_GL '!$B$9:$O$1882,14,0)</f>
        <v>Si Cumple</v>
      </c>
    </row>
    <row r="1257" spans="1:19" x14ac:dyDescent="0.25">
      <c r="A1257" s="54" t="s">
        <v>5357</v>
      </c>
      <c r="B1257" s="54">
        <v>1230</v>
      </c>
      <c r="C1257" s="55" t="s">
        <v>2833</v>
      </c>
      <c r="D1257" s="55" t="s">
        <v>42</v>
      </c>
      <c r="E1257" s="55" t="s">
        <v>2834</v>
      </c>
      <c r="F1257" s="54">
        <f>+VLOOKUP(C1257,'Anexo_GL '!$B$9:$O$1882,4,0)</f>
        <v>896.2</v>
      </c>
      <c r="G1257" s="54"/>
      <c r="H1257" s="54">
        <f>+VLOOKUP(C1257,'Anexo_GL '!$B$9:$O$1882,5,0)</f>
        <v>6182.0001924999988</v>
      </c>
      <c r="I1257" s="54">
        <f>+VLOOKUP(C1257,'Anexo_GL '!$B$9:$O$1882,6,0)</f>
        <v>3196.3211100000003</v>
      </c>
      <c r="J1257" s="54">
        <f>+VLOOKUP(C1257,'Anexo_GL '!$B$9:$O$1882,7,0)</f>
        <v>0</v>
      </c>
      <c r="K1257" s="54"/>
      <c r="L1257" s="56">
        <f>+VLOOKUP(C1257,'Anexo_GL '!$B$9:$O$1882,8,0)</f>
        <v>14.496926109566765</v>
      </c>
      <c r="M1257" s="54"/>
      <c r="N1257" s="56" t="str">
        <f>+VLOOKUP(C1257,'Anexo_GL '!$B$9:$O$1882,9,0)</f>
        <v>Si Cumple</v>
      </c>
      <c r="O1257" s="54"/>
      <c r="P1257" s="54">
        <f>+VLOOKUP(C1257,'Anexo_GL '!$B$9:$O$1882,11,0)</f>
        <v>4855.2665299999999</v>
      </c>
      <c r="Q1257" s="54">
        <f>+VLOOKUP(C1257,'Anexo_GL '!$B$9:$O$1882,12,0)</f>
        <v>2606.2319500000003</v>
      </c>
      <c r="R1257" s="54">
        <f>+VLOOKUP(C1257,'Anexo_GL '!$B$9:$O$1882,13,0)</f>
        <v>2249.03458</v>
      </c>
      <c r="S1257" s="54" t="str">
        <f>+VLOOKUP(C1257,'Anexo_GL '!$B$9:$O$1882,14,0)</f>
        <v>Si Cumple</v>
      </c>
    </row>
    <row r="1258" spans="1:19" x14ac:dyDescent="0.25">
      <c r="A1258" s="54" t="s">
        <v>5358</v>
      </c>
      <c r="B1258" s="54">
        <v>1231</v>
      </c>
      <c r="C1258" s="55" t="s">
        <v>2835</v>
      </c>
      <c r="D1258" s="55" t="s">
        <v>42</v>
      </c>
      <c r="E1258" s="55" t="s">
        <v>2836</v>
      </c>
      <c r="F1258" s="54">
        <f>+VLOOKUP(C1258,'Anexo_GL '!$B$9:$O$1882,4,0)</f>
        <v>6126.7350200000001</v>
      </c>
      <c r="G1258" s="54"/>
      <c r="H1258" s="54">
        <f>+VLOOKUP(C1258,'Anexo_GL '!$B$9:$O$1882,5,0)</f>
        <v>6000.3797550000018</v>
      </c>
      <c r="I1258" s="54">
        <f>+VLOOKUP(C1258,'Anexo_GL '!$B$9:$O$1882,6,0)</f>
        <v>2648.8753700000002</v>
      </c>
      <c r="J1258" s="54">
        <f>+VLOOKUP(C1258,'Anexo_GL '!$B$9:$O$1882,7,0)</f>
        <v>0</v>
      </c>
      <c r="K1258" s="54"/>
      <c r="L1258" s="56">
        <f>+VLOOKUP(C1258,'Anexo_GL '!$B$9:$O$1882,8,0)</f>
        <v>102.10578780275881</v>
      </c>
      <c r="M1258" s="54"/>
      <c r="N1258" s="56" t="str">
        <f>+VLOOKUP(C1258,'Anexo_GL '!$B$9:$O$1882,9,0)</f>
        <v>No Cumple</v>
      </c>
      <c r="O1258" s="54"/>
      <c r="P1258" s="54">
        <f>+VLOOKUP(C1258,'Anexo_GL '!$B$9:$O$1882,11,0)</f>
        <v>2851.1807199999998</v>
      </c>
      <c r="Q1258" s="54">
        <f>+VLOOKUP(C1258,'Anexo_GL '!$B$9:$O$1882,12,0)</f>
        <v>2884.6088600000003</v>
      </c>
      <c r="R1258" s="54">
        <f>+VLOOKUP(C1258,'Anexo_GL '!$B$9:$O$1882,13,0)</f>
        <v>-33.428140000000596</v>
      </c>
      <c r="S1258" s="54" t="str">
        <f>+VLOOKUP(C1258,'Anexo_GL '!$B$9:$O$1882,14,0)</f>
        <v>No Cumple</v>
      </c>
    </row>
    <row r="1259" spans="1:19" x14ac:dyDescent="0.25">
      <c r="A1259" s="54" t="s">
        <v>5359</v>
      </c>
      <c r="B1259" s="54">
        <v>1232</v>
      </c>
      <c r="C1259" s="55" t="s">
        <v>2837</v>
      </c>
      <c r="D1259" s="55" t="s">
        <v>42</v>
      </c>
      <c r="E1259" s="55" t="s">
        <v>2838</v>
      </c>
      <c r="F1259" s="54">
        <f>+VLOOKUP(C1259,'Anexo_GL '!$B$9:$O$1882,4,0)</f>
        <v>77.576469999999986</v>
      </c>
      <c r="G1259" s="54"/>
      <c r="H1259" s="54">
        <f>+VLOOKUP(C1259,'Anexo_GL '!$B$9:$O$1882,5,0)</f>
        <v>2317.9267574999999</v>
      </c>
      <c r="I1259" s="54">
        <f>+VLOOKUP(C1259,'Anexo_GL '!$B$9:$O$1882,6,0)</f>
        <v>906.56569999999999</v>
      </c>
      <c r="J1259" s="54">
        <f>+VLOOKUP(C1259,'Anexo_GL '!$B$9:$O$1882,7,0)</f>
        <v>0</v>
      </c>
      <c r="K1259" s="54"/>
      <c r="L1259" s="56">
        <f>+VLOOKUP(C1259,'Anexo_GL '!$B$9:$O$1882,8,0)</f>
        <v>3.3468041968534887</v>
      </c>
      <c r="M1259" s="54"/>
      <c r="N1259" s="56" t="str">
        <f>+VLOOKUP(C1259,'Anexo_GL '!$B$9:$O$1882,9,0)</f>
        <v>Si Cumple</v>
      </c>
      <c r="O1259" s="54"/>
      <c r="P1259" s="54">
        <f>+VLOOKUP(C1259,'Anexo_GL '!$B$9:$O$1882,11,0)</f>
        <v>1917.75613</v>
      </c>
      <c r="Q1259" s="54">
        <f>+VLOOKUP(C1259,'Anexo_GL '!$B$9:$O$1882,12,0)</f>
        <v>1197.1338700000001</v>
      </c>
      <c r="R1259" s="54">
        <f>+VLOOKUP(C1259,'Anexo_GL '!$B$9:$O$1882,13,0)</f>
        <v>720.62225999999976</v>
      </c>
      <c r="S1259" s="54" t="str">
        <f>+VLOOKUP(C1259,'Anexo_GL '!$B$9:$O$1882,14,0)</f>
        <v>Si Cumple</v>
      </c>
    </row>
    <row r="1260" spans="1:19" x14ac:dyDescent="0.25">
      <c r="A1260" s="54" t="s">
        <v>5360</v>
      </c>
      <c r="B1260" s="54">
        <v>1233</v>
      </c>
      <c r="C1260" s="55" t="s">
        <v>2839</v>
      </c>
      <c r="D1260" s="55" t="s">
        <v>42</v>
      </c>
      <c r="E1260" s="55" t="s">
        <v>1891</v>
      </c>
      <c r="F1260" s="54">
        <f>+VLOOKUP(C1260,'Anexo_GL '!$B$9:$O$1882,4,0)</f>
        <v>274.41863000000001</v>
      </c>
      <c r="G1260" s="54"/>
      <c r="H1260" s="54">
        <f>+VLOOKUP(C1260,'Anexo_GL '!$B$9:$O$1882,5,0)</f>
        <v>2738.4789950000009</v>
      </c>
      <c r="I1260" s="54">
        <f>+VLOOKUP(C1260,'Anexo_GL '!$B$9:$O$1882,6,0)</f>
        <v>1119.8991299999998</v>
      </c>
      <c r="J1260" s="54">
        <f>+VLOOKUP(C1260,'Anexo_GL '!$B$9:$O$1882,7,0)</f>
        <v>0</v>
      </c>
      <c r="K1260" s="54"/>
      <c r="L1260" s="56">
        <f>+VLOOKUP(C1260,'Anexo_GL '!$B$9:$O$1882,8,0)</f>
        <v>10.02084114944982</v>
      </c>
      <c r="M1260" s="54"/>
      <c r="N1260" s="56" t="str">
        <f>+VLOOKUP(C1260,'Anexo_GL '!$B$9:$O$1882,9,0)</f>
        <v>Si Cumple</v>
      </c>
      <c r="O1260" s="54"/>
      <c r="P1260" s="54">
        <f>+VLOOKUP(C1260,'Anexo_GL '!$B$9:$O$1882,11,0)</f>
        <v>2383.0295599999999</v>
      </c>
      <c r="Q1260" s="54">
        <f>+VLOOKUP(C1260,'Anexo_GL '!$B$9:$O$1882,12,0)</f>
        <v>1468.9211799999998</v>
      </c>
      <c r="R1260" s="54">
        <f>+VLOOKUP(C1260,'Anexo_GL '!$B$9:$O$1882,13,0)</f>
        <v>914.10838000000012</v>
      </c>
      <c r="S1260" s="54" t="str">
        <f>+VLOOKUP(C1260,'Anexo_GL '!$B$9:$O$1882,14,0)</f>
        <v>Si Cumple</v>
      </c>
    </row>
    <row r="1261" spans="1:19" x14ac:dyDescent="0.25">
      <c r="A1261" s="54" t="s">
        <v>5361</v>
      </c>
      <c r="B1261" s="54">
        <v>1234</v>
      </c>
      <c r="C1261" s="55" t="s">
        <v>2840</v>
      </c>
      <c r="D1261" s="55" t="s">
        <v>42</v>
      </c>
      <c r="E1261" s="55" t="s">
        <v>2841</v>
      </c>
      <c r="F1261" s="54">
        <f>+VLOOKUP(C1261,'Anexo_GL '!$B$9:$O$1882,4,0)</f>
        <v>2049.2684899999999</v>
      </c>
      <c r="G1261" s="54"/>
      <c r="H1261" s="54">
        <f>+VLOOKUP(C1261,'Anexo_GL '!$B$9:$O$1882,5,0)</f>
        <v>14448.0912775</v>
      </c>
      <c r="I1261" s="54">
        <f>+VLOOKUP(C1261,'Anexo_GL '!$B$9:$O$1882,6,0)</f>
        <v>11467.435680000001</v>
      </c>
      <c r="J1261" s="54">
        <f>+VLOOKUP(C1261,'Anexo_GL '!$B$9:$O$1882,7,0)</f>
        <v>0</v>
      </c>
      <c r="K1261" s="54"/>
      <c r="L1261" s="56">
        <f>+VLOOKUP(C1261,'Anexo_GL '!$B$9:$O$1882,8,0)</f>
        <v>14.183662399692368</v>
      </c>
      <c r="M1261" s="54"/>
      <c r="N1261" s="56" t="str">
        <f>+VLOOKUP(C1261,'Anexo_GL '!$B$9:$O$1882,9,0)</f>
        <v>Si Cumple</v>
      </c>
      <c r="O1261" s="54"/>
      <c r="P1261" s="54">
        <f>+VLOOKUP(C1261,'Anexo_GL '!$B$9:$O$1882,11,0)</f>
        <v>13010.41106</v>
      </c>
      <c r="Q1261" s="54">
        <f>+VLOOKUP(C1261,'Anexo_GL '!$B$9:$O$1882,12,0)</f>
        <v>5323.6666400000004</v>
      </c>
      <c r="R1261" s="54">
        <f>+VLOOKUP(C1261,'Anexo_GL '!$B$9:$O$1882,13,0)</f>
        <v>7686.74442</v>
      </c>
      <c r="S1261" s="54" t="str">
        <f>+VLOOKUP(C1261,'Anexo_GL '!$B$9:$O$1882,14,0)</f>
        <v>Si Cumple</v>
      </c>
    </row>
    <row r="1262" spans="1:19" x14ac:dyDescent="0.25">
      <c r="A1262" s="54" t="s">
        <v>5362</v>
      </c>
      <c r="B1262" s="54">
        <v>1235</v>
      </c>
      <c r="C1262" s="55" t="s">
        <v>2842</v>
      </c>
      <c r="D1262" s="55" t="s">
        <v>42</v>
      </c>
      <c r="E1262" s="55" t="s">
        <v>2843</v>
      </c>
      <c r="F1262" s="54">
        <f>+VLOOKUP(C1262,'Anexo_GL '!$B$9:$O$1882,4,0)</f>
        <v>182.99818999999997</v>
      </c>
      <c r="G1262" s="54"/>
      <c r="H1262" s="54">
        <f>+VLOOKUP(C1262,'Anexo_GL '!$B$9:$O$1882,5,0)</f>
        <v>3025.659795</v>
      </c>
      <c r="I1262" s="54">
        <f>+VLOOKUP(C1262,'Anexo_GL '!$B$9:$O$1882,6,0)</f>
        <v>1218.7978700000001</v>
      </c>
      <c r="J1262" s="54">
        <f>+VLOOKUP(C1262,'Anexo_GL '!$B$9:$O$1882,7,0)</f>
        <v>0</v>
      </c>
      <c r="K1262" s="54"/>
      <c r="L1262" s="56">
        <f>+VLOOKUP(C1262,'Anexo_GL '!$B$9:$O$1882,8,0)</f>
        <v>6.0482077430651771</v>
      </c>
      <c r="M1262" s="54"/>
      <c r="N1262" s="56" t="str">
        <f>+VLOOKUP(C1262,'Anexo_GL '!$B$9:$O$1882,9,0)</f>
        <v>Si Cumple</v>
      </c>
      <c r="O1262" s="54"/>
      <c r="P1262" s="54">
        <f>+VLOOKUP(C1262,'Anexo_GL '!$B$9:$O$1882,11,0)</f>
        <v>1438.5769400000001</v>
      </c>
      <c r="Q1262" s="54">
        <f>+VLOOKUP(C1262,'Anexo_GL '!$B$9:$O$1882,12,0)</f>
        <v>1399.9135299999998</v>
      </c>
      <c r="R1262" s="54">
        <f>+VLOOKUP(C1262,'Anexo_GL '!$B$9:$O$1882,13,0)</f>
        <v>38.663410000000383</v>
      </c>
      <c r="S1262" s="54" t="str">
        <f>+VLOOKUP(C1262,'Anexo_GL '!$B$9:$O$1882,14,0)</f>
        <v>Si Cumple</v>
      </c>
    </row>
    <row r="1263" spans="1:19" x14ac:dyDescent="0.25">
      <c r="A1263" s="54" t="s">
        <v>5363</v>
      </c>
      <c r="B1263" s="54">
        <v>1236</v>
      </c>
      <c r="C1263" s="55" t="s">
        <v>2844</v>
      </c>
      <c r="D1263" s="55" t="s">
        <v>42</v>
      </c>
      <c r="E1263" s="55" t="s">
        <v>2845</v>
      </c>
      <c r="F1263" s="54">
        <f>+VLOOKUP(C1263,'Anexo_GL '!$B$9:$O$1882,4,0)</f>
        <v>2313.1346200000003</v>
      </c>
      <c r="G1263" s="54"/>
      <c r="H1263" s="54">
        <f>+VLOOKUP(C1263,'Anexo_GL '!$B$9:$O$1882,5,0)</f>
        <v>4118.524625</v>
      </c>
      <c r="I1263" s="54">
        <f>+VLOOKUP(C1263,'Anexo_GL '!$B$9:$O$1882,6,0)</f>
        <v>1709.6543300000001</v>
      </c>
      <c r="J1263" s="54">
        <f>+VLOOKUP(C1263,'Anexo_GL '!$B$9:$O$1882,7,0)</f>
        <v>0</v>
      </c>
      <c r="K1263" s="54"/>
      <c r="L1263" s="56">
        <f>+VLOOKUP(C1263,'Anexo_GL '!$B$9:$O$1882,8,0)</f>
        <v>56.164156600132017</v>
      </c>
      <c r="M1263" s="54"/>
      <c r="N1263" s="56" t="str">
        <f>+VLOOKUP(C1263,'Anexo_GL '!$B$9:$O$1882,9,0)</f>
        <v>Si Cumple</v>
      </c>
      <c r="O1263" s="54"/>
      <c r="P1263" s="54">
        <f>+VLOOKUP(C1263,'Anexo_GL '!$B$9:$O$1882,11,0)</f>
        <v>3376.39498</v>
      </c>
      <c r="Q1263" s="54">
        <f>+VLOOKUP(C1263,'Anexo_GL '!$B$9:$O$1882,12,0)</f>
        <v>1761.1565600000001</v>
      </c>
      <c r="R1263" s="54">
        <f>+VLOOKUP(C1263,'Anexo_GL '!$B$9:$O$1882,13,0)</f>
        <v>1615.2384199999999</v>
      </c>
      <c r="S1263" s="54" t="str">
        <f>+VLOOKUP(C1263,'Anexo_GL '!$B$9:$O$1882,14,0)</f>
        <v>Si Cumple</v>
      </c>
    </row>
    <row r="1264" spans="1:19" x14ac:dyDescent="0.25">
      <c r="A1264" s="54" t="s">
        <v>5364</v>
      </c>
      <c r="B1264" s="54">
        <v>1237</v>
      </c>
      <c r="C1264" s="55" t="s">
        <v>2846</v>
      </c>
      <c r="D1264" s="55" t="s">
        <v>42</v>
      </c>
      <c r="E1264" s="55" t="s">
        <v>2847</v>
      </c>
      <c r="F1264" s="54">
        <f>+VLOOKUP(C1264,'Anexo_GL '!$B$9:$O$1882,4,0)</f>
        <v>2179.9562600000004</v>
      </c>
      <c r="G1264" s="54"/>
      <c r="H1264" s="54">
        <f>+VLOOKUP(C1264,'Anexo_GL '!$B$9:$O$1882,5,0)</f>
        <v>15941.907582500002</v>
      </c>
      <c r="I1264" s="54">
        <f>+VLOOKUP(C1264,'Anexo_GL '!$B$9:$O$1882,6,0)</f>
        <v>2133.1766600000001</v>
      </c>
      <c r="J1264" s="54">
        <f>+VLOOKUP(C1264,'Anexo_GL '!$B$9:$O$1882,7,0)</f>
        <v>0</v>
      </c>
      <c r="K1264" s="54"/>
      <c r="L1264" s="56">
        <f>+VLOOKUP(C1264,'Anexo_GL '!$B$9:$O$1882,8,0)</f>
        <v>13.674375219644453</v>
      </c>
      <c r="M1264" s="54"/>
      <c r="N1264" s="56" t="str">
        <f>+VLOOKUP(C1264,'Anexo_GL '!$B$9:$O$1882,9,0)</f>
        <v>Si Cumple</v>
      </c>
      <c r="O1264" s="54"/>
      <c r="P1264" s="54">
        <f>+VLOOKUP(C1264,'Anexo_GL '!$B$9:$O$1882,11,0)</f>
        <v>9725.3476699999992</v>
      </c>
      <c r="Q1264" s="54">
        <f>+VLOOKUP(C1264,'Anexo_GL '!$B$9:$O$1882,12,0)</f>
        <v>6915.0725700000003</v>
      </c>
      <c r="R1264" s="54">
        <f>+VLOOKUP(C1264,'Anexo_GL '!$B$9:$O$1882,13,0)</f>
        <v>2810.2750999999998</v>
      </c>
      <c r="S1264" s="54" t="str">
        <f>+VLOOKUP(C1264,'Anexo_GL '!$B$9:$O$1882,14,0)</f>
        <v>Si Cumple</v>
      </c>
    </row>
    <row r="1265" spans="1:19" x14ac:dyDescent="0.25">
      <c r="A1265" s="54" t="s">
        <v>5365</v>
      </c>
      <c r="B1265" s="54">
        <v>1238</v>
      </c>
      <c r="C1265" s="55" t="s">
        <v>2848</v>
      </c>
      <c r="D1265" s="55" t="s">
        <v>42</v>
      </c>
      <c r="E1265" s="55" t="s">
        <v>874</v>
      </c>
      <c r="F1265" s="54">
        <f>+VLOOKUP(C1265,'Anexo_GL '!$B$9:$O$1882,4,0)</f>
        <v>389.17811999999998</v>
      </c>
      <c r="G1265" s="54"/>
      <c r="H1265" s="54">
        <f>+VLOOKUP(C1265,'Anexo_GL '!$B$9:$O$1882,5,0)</f>
        <v>4973.7392824999997</v>
      </c>
      <c r="I1265" s="54">
        <f>+VLOOKUP(C1265,'Anexo_GL '!$B$9:$O$1882,6,0)</f>
        <v>881.87517000000003</v>
      </c>
      <c r="J1265" s="54">
        <f>+VLOOKUP(C1265,'Anexo_GL '!$B$9:$O$1882,7,0)</f>
        <v>0</v>
      </c>
      <c r="K1265" s="54"/>
      <c r="L1265" s="56">
        <f>+VLOOKUP(C1265,'Anexo_GL '!$B$9:$O$1882,8,0)</f>
        <v>7.8246586299630803</v>
      </c>
      <c r="M1265" s="54"/>
      <c r="N1265" s="56" t="str">
        <f>+VLOOKUP(C1265,'Anexo_GL '!$B$9:$O$1882,9,0)</f>
        <v>Si Cumple</v>
      </c>
      <c r="O1265" s="54"/>
      <c r="P1265" s="54">
        <f>+VLOOKUP(C1265,'Anexo_GL '!$B$9:$O$1882,11,0)</f>
        <v>3000.5766899999994</v>
      </c>
      <c r="Q1265" s="54">
        <f>+VLOOKUP(C1265,'Anexo_GL '!$B$9:$O$1882,12,0)</f>
        <v>2306.1796300000001</v>
      </c>
      <c r="R1265" s="54">
        <f>+VLOOKUP(C1265,'Anexo_GL '!$B$9:$O$1882,13,0)</f>
        <v>694.39705999999956</v>
      </c>
      <c r="S1265" s="54" t="str">
        <f>+VLOOKUP(C1265,'Anexo_GL '!$B$9:$O$1882,14,0)</f>
        <v>Si Cumple</v>
      </c>
    </row>
    <row r="1266" spans="1:19" x14ac:dyDescent="0.25">
      <c r="A1266" s="54" t="s">
        <v>5366</v>
      </c>
      <c r="B1266" s="54">
        <v>1239</v>
      </c>
      <c r="C1266" s="55" t="s">
        <v>2849</v>
      </c>
      <c r="D1266" s="55" t="s">
        <v>42</v>
      </c>
      <c r="E1266" s="55" t="s">
        <v>2850</v>
      </c>
      <c r="F1266" s="54">
        <f>+VLOOKUP(C1266,'Anexo_GL '!$B$9:$O$1882,4,0)</f>
        <v>217.98636000000002</v>
      </c>
      <c r="G1266" s="54"/>
      <c r="H1266" s="54">
        <f>+VLOOKUP(C1266,'Anexo_GL '!$B$9:$O$1882,5,0)</f>
        <v>2291.3864549999994</v>
      </c>
      <c r="I1266" s="54">
        <f>+VLOOKUP(C1266,'Anexo_GL '!$B$9:$O$1882,6,0)</f>
        <v>541.23100999999997</v>
      </c>
      <c r="J1266" s="54">
        <f>+VLOOKUP(C1266,'Anexo_GL '!$B$9:$O$1882,7,0)</f>
        <v>0</v>
      </c>
      <c r="K1266" s="54"/>
      <c r="L1266" s="56">
        <f>+VLOOKUP(C1266,'Anexo_GL '!$B$9:$O$1882,8,0)</f>
        <v>9.5132953031268599</v>
      </c>
      <c r="M1266" s="54"/>
      <c r="N1266" s="56" t="str">
        <f>+VLOOKUP(C1266,'Anexo_GL '!$B$9:$O$1882,9,0)</f>
        <v>Si Cumple</v>
      </c>
      <c r="O1266" s="54"/>
      <c r="P1266" s="54">
        <f>+VLOOKUP(C1266,'Anexo_GL '!$B$9:$O$1882,11,0)</f>
        <v>1904.9402299999997</v>
      </c>
      <c r="Q1266" s="54">
        <f>+VLOOKUP(C1266,'Anexo_GL '!$B$9:$O$1882,12,0)</f>
        <v>1356.8283800000002</v>
      </c>
      <c r="R1266" s="54">
        <f>+VLOOKUP(C1266,'Anexo_GL '!$B$9:$O$1882,13,0)</f>
        <v>548.11184999999966</v>
      </c>
      <c r="S1266" s="54" t="str">
        <f>+VLOOKUP(C1266,'Anexo_GL '!$B$9:$O$1882,14,0)</f>
        <v>Si Cumple</v>
      </c>
    </row>
    <row r="1267" spans="1:19" x14ac:dyDescent="0.25">
      <c r="A1267" s="54" t="s">
        <v>5367</v>
      </c>
      <c r="B1267" s="54">
        <v>1240</v>
      </c>
      <c r="C1267" s="55" t="s">
        <v>2851</v>
      </c>
      <c r="D1267" s="55" t="s">
        <v>42</v>
      </c>
      <c r="E1267" s="55" t="s">
        <v>2852</v>
      </c>
      <c r="F1267" s="54">
        <f>+VLOOKUP(C1267,'Anexo_GL '!$B$9:$O$1882,4,0)</f>
        <v>121.41944000000001</v>
      </c>
      <c r="G1267" s="54"/>
      <c r="H1267" s="54">
        <f>+VLOOKUP(C1267,'Anexo_GL '!$B$9:$O$1882,5,0)</f>
        <v>5062.9971299999997</v>
      </c>
      <c r="I1267" s="54">
        <f>+VLOOKUP(C1267,'Anexo_GL '!$B$9:$O$1882,6,0)</f>
        <v>1907.4836800000003</v>
      </c>
      <c r="J1267" s="54">
        <f>+VLOOKUP(C1267,'Anexo_GL '!$B$9:$O$1882,7,0)</f>
        <v>0</v>
      </c>
      <c r="K1267" s="54"/>
      <c r="L1267" s="56">
        <f>+VLOOKUP(C1267,'Anexo_GL '!$B$9:$O$1882,8,0)</f>
        <v>2.3981731943031934</v>
      </c>
      <c r="M1267" s="54"/>
      <c r="N1267" s="56" t="str">
        <f>+VLOOKUP(C1267,'Anexo_GL '!$B$9:$O$1882,9,0)</f>
        <v>Si Cumple</v>
      </c>
      <c r="O1267" s="54"/>
      <c r="P1267" s="54">
        <f>+VLOOKUP(C1267,'Anexo_GL '!$B$9:$O$1882,11,0)</f>
        <v>3636.43559</v>
      </c>
      <c r="Q1267" s="54">
        <f>+VLOOKUP(C1267,'Anexo_GL '!$B$9:$O$1882,12,0)</f>
        <v>2434.1065800000001</v>
      </c>
      <c r="R1267" s="54">
        <f>+VLOOKUP(C1267,'Anexo_GL '!$B$9:$O$1882,13,0)</f>
        <v>1202.3290099999997</v>
      </c>
      <c r="S1267" s="54" t="str">
        <f>+VLOOKUP(C1267,'Anexo_GL '!$B$9:$O$1882,14,0)</f>
        <v>Si Cumple</v>
      </c>
    </row>
    <row r="1268" spans="1:19" x14ac:dyDescent="0.25">
      <c r="A1268" s="54" t="s">
        <v>5368</v>
      </c>
      <c r="B1268" s="54">
        <v>1241</v>
      </c>
      <c r="C1268" s="55" t="s">
        <v>2853</v>
      </c>
      <c r="D1268" s="55" t="s">
        <v>42</v>
      </c>
      <c r="E1268" s="55" t="s">
        <v>2854</v>
      </c>
      <c r="F1268" s="54">
        <f>+VLOOKUP(C1268,'Anexo_GL '!$B$9:$O$1882,4,0)</f>
        <v>4840.56675</v>
      </c>
      <c r="G1268" s="54"/>
      <c r="H1268" s="54">
        <f>+VLOOKUP(C1268,'Anexo_GL '!$B$9:$O$1882,5,0)</f>
        <v>42122.106400000004</v>
      </c>
      <c r="I1268" s="54">
        <f>+VLOOKUP(C1268,'Anexo_GL '!$B$9:$O$1882,6,0)</f>
        <v>7272.4538200000006</v>
      </c>
      <c r="J1268" s="54">
        <f>+VLOOKUP(C1268,'Anexo_GL '!$B$9:$O$1882,7,0)</f>
        <v>0</v>
      </c>
      <c r="K1268" s="54"/>
      <c r="L1268" s="56">
        <f>+VLOOKUP(C1268,'Anexo_GL '!$B$9:$O$1882,8,0)</f>
        <v>11.49174902136423</v>
      </c>
      <c r="M1268" s="54"/>
      <c r="N1268" s="56" t="str">
        <f>+VLOOKUP(C1268,'Anexo_GL '!$B$9:$O$1882,9,0)</f>
        <v>Si Cumple</v>
      </c>
      <c r="O1268" s="54"/>
      <c r="P1268" s="54">
        <f>+VLOOKUP(C1268,'Anexo_GL '!$B$9:$O$1882,11,0)</f>
        <v>28515.702880000001</v>
      </c>
      <c r="Q1268" s="54">
        <f>+VLOOKUP(C1268,'Anexo_GL '!$B$9:$O$1882,12,0)</f>
        <v>18903.343099999998</v>
      </c>
      <c r="R1268" s="54">
        <f>+VLOOKUP(C1268,'Anexo_GL '!$B$9:$O$1882,13,0)</f>
        <v>9612.3597800000007</v>
      </c>
      <c r="S1268" s="54" t="str">
        <f>+VLOOKUP(C1268,'Anexo_GL '!$B$9:$O$1882,14,0)</f>
        <v>Si Cumple</v>
      </c>
    </row>
    <row r="1269" spans="1:19" x14ac:dyDescent="0.25">
      <c r="A1269" s="54" t="s">
        <v>5369</v>
      </c>
      <c r="B1269" s="54">
        <v>1242</v>
      </c>
      <c r="C1269" s="55" t="s">
        <v>2855</v>
      </c>
      <c r="D1269" s="55" t="s">
        <v>42</v>
      </c>
      <c r="E1269" s="55" t="s">
        <v>2856</v>
      </c>
      <c r="F1269" s="54">
        <f>+VLOOKUP(C1269,'Anexo_GL '!$B$9:$O$1882,4,0)</f>
        <v>6759.6590500000002</v>
      </c>
      <c r="G1269" s="54"/>
      <c r="H1269" s="54">
        <f>+VLOOKUP(C1269,'Anexo_GL '!$B$9:$O$1882,5,0)</f>
        <v>28156.416792499997</v>
      </c>
      <c r="I1269" s="54">
        <f>+VLOOKUP(C1269,'Anexo_GL '!$B$9:$O$1882,6,0)</f>
        <v>8014.7091700000001</v>
      </c>
      <c r="J1269" s="54">
        <f>+VLOOKUP(C1269,'Anexo_GL '!$B$9:$O$1882,7,0)</f>
        <v>0</v>
      </c>
      <c r="K1269" s="54"/>
      <c r="L1269" s="56">
        <f>+VLOOKUP(C1269,'Anexo_GL '!$B$9:$O$1882,8,0)</f>
        <v>24.007525885895273</v>
      </c>
      <c r="M1269" s="54"/>
      <c r="N1269" s="56" t="str">
        <f>+VLOOKUP(C1269,'Anexo_GL '!$B$9:$O$1882,9,0)</f>
        <v>Si Cumple</v>
      </c>
      <c r="O1269" s="54"/>
      <c r="P1269" s="54">
        <f>+VLOOKUP(C1269,'Anexo_GL '!$B$9:$O$1882,11,0)</f>
        <v>19360.274440000001</v>
      </c>
      <c r="Q1269" s="54">
        <f>+VLOOKUP(C1269,'Anexo_GL '!$B$9:$O$1882,12,0)</f>
        <v>13144.879709999999</v>
      </c>
      <c r="R1269" s="54">
        <f>+VLOOKUP(C1269,'Anexo_GL '!$B$9:$O$1882,13,0)</f>
        <v>6215.3947300000027</v>
      </c>
      <c r="S1269" s="54" t="str">
        <f>+VLOOKUP(C1269,'Anexo_GL '!$B$9:$O$1882,14,0)</f>
        <v>Si Cumple</v>
      </c>
    </row>
    <row r="1270" spans="1:19" x14ac:dyDescent="0.25">
      <c r="A1270" s="54" t="s">
        <v>5370</v>
      </c>
      <c r="B1270" s="54">
        <v>1243</v>
      </c>
      <c r="C1270" s="55" t="s">
        <v>2857</v>
      </c>
      <c r="D1270" s="55" t="s">
        <v>42</v>
      </c>
      <c r="E1270" s="55" t="s">
        <v>2858</v>
      </c>
      <c r="F1270" s="54">
        <f>+VLOOKUP(C1270,'Anexo_GL '!$B$9:$O$1882,4,0)</f>
        <v>473.35599999999999</v>
      </c>
      <c r="G1270" s="54"/>
      <c r="H1270" s="54">
        <f>+VLOOKUP(C1270,'Anexo_GL '!$B$9:$O$1882,5,0)</f>
        <v>4929.1827399999993</v>
      </c>
      <c r="I1270" s="54">
        <f>+VLOOKUP(C1270,'Anexo_GL '!$B$9:$O$1882,6,0)</f>
        <v>997.19051999999999</v>
      </c>
      <c r="J1270" s="54">
        <f>+VLOOKUP(C1270,'Anexo_GL '!$B$9:$O$1882,7,0)</f>
        <v>0</v>
      </c>
      <c r="K1270" s="54"/>
      <c r="L1270" s="56">
        <f>+VLOOKUP(C1270,'Anexo_GL '!$B$9:$O$1882,8,0)</f>
        <v>9.603133520669596</v>
      </c>
      <c r="M1270" s="54"/>
      <c r="N1270" s="56" t="str">
        <f>+VLOOKUP(C1270,'Anexo_GL '!$B$9:$O$1882,9,0)</f>
        <v>Si Cumple</v>
      </c>
      <c r="O1270" s="54"/>
      <c r="P1270" s="54">
        <f>+VLOOKUP(C1270,'Anexo_GL '!$B$9:$O$1882,11,0)</f>
        <v>2787.7882300000001</v>
      </c>
      <c r="Q1270" s="54">
        <f>+VLOOKUP(C1270,'Anexo_GL '!$B$9:$O$1882,12,0)</f>
        <v>3233.9169200000001</v>
      </c>
      <c r="R1270" s="54">
        <f>+VLOOKUP(C1270,'Anexo_GL '!$B$9:$O$1882,13,0)</f>
        <v>-446.12868999999995</v>
      </c>
      <c r="S1270" s="54" t="str">
        <f>+VLOOKUP(C1270,'Anexo_GL '!$B$9:$O$1882,14,0)</f>
        <v>No Cumple</v>
      </c>
    </row>
    <row r="1271" spans="1:19" x14ac:dyDescent="0.25">
      <c r="A1271" s="54" t="s">
        <v>5371</v>
      </c>
      <c r="B1271" s="54">
        <v>1244</v>
      </c>
      <c r="C1271" s="55" t="s">
        <v>2859</v>
      </c>
      <c r="D1271" s="55" t="s">
        <v>45</v>
      </c>
      <c r="E1271" s="55" t="s">
        <v>2860</v>
      </c>
      <c r="F1271" s="54">
        <f>+VLOOKUP(C1271,'Anexo_GL '!$B$9:$O$1882,4,0)</f>
        <v>254172.25974000001</v>
      </c>
      <c r="G1271" s="54"/>
      <c r="H1271" s="54">
        <f>+VLOOKUP(C1271,'Anexo_GL '!$B$9:$O$1882,5,0)</f>
        <v>146373.70898</v>
      </c>
      <c r="I1271" s="54">
        <f>+VLOOKUP(C1271,'Anexo_GL '!$B$9:$O$1882,6,0)</f>
        <v>335.16298999999998</v>
      </c>
      <c r="J1271" s="54">
        <f>+VLOOKUP(C1271,'Anexo_GL '!$B$9:$O$1882,7,0)</f>
        <v>0</v>
      </c>
      <c r="K1271" s="54"/>
      <c r="L1271" s="56">
        <f>+VLOOKUP(C1271,'Anexo_GL '!$B$9:$O$1882,8,0)</f>
        <v>173.64611548835541</v>
      </c>
      <c r="M1271" s="54"/>
      <c r="N1271" s="56" t="str">
        <f>+VLOOKUP(C1271,'Anexo_GL '!$B$9:$O$1882,9,0)</f>
        <v>No Cumple</v>
      </c>
      <c r="O1271" s="54"/>
      <c r="P1271" s="54">
        <f>+VLOOKUP(C1271,'Anexo_GL '!$B$9:$O$1882,11,0)</f>
        <v>113713.65474000001</v>
      </c>
      <c r="Q1271" s="54">
        <f>+VLOOKUP(C1271,'Anexo_GL '!$B$9:$O$1882,12,0)</f>
        <v>89246.813220000011</v>
      </c>
      <c r="R1271" s="54">
        <f>+VLOOKUP(C1271,'Anexo_GL '!$B$9:$O$1882,13,0)</f>
        <v>24466.841519999994</v>
      </c>
      <c r="S1271" s="54" t="str">
        <f>+VLOOKUP(C1271,'Anexo_GL '!$B$9:$O$1882,14,0)</f>
        <v>Si Cumple</v>
      </c>
    </row>
    <row r="1272" spans="1:19" x14ac:dyDescent="0.25">
      <c r="A1272" s="54" t="s">
        <v>5372</v>
      </c>
      <c r="B1272" s="54">
        <v>1245</v>
      </c>
      <c r="C1272" s="55" t="s">
        <v>2861</v>
      </c>
      <c r="D1272" s="55" t="s">
        <v>45</v>
      </c>
      <c r="E1272" s="55" t="s">
        <v>2862</v>
      </c>
      <c r="F1272" s="54">
        <f>+VLOOKUP(C1272,'Anexo_GL '!$B$9:$O$1882,4,0)</f>
        <v>556.39065000000005</v>
      </c>
      <c r="G1272" s="54"/>
      <c r="H1272" s="54">
        <f>+VLOOKUP(C1272,'Anexo_GL '!$B$9:$O$1882,5,0)</f>
        <v>6420.2815625000003</v>
      </c>
      <c r="I1272" s="54">
        <f>+VLOOKUP(C1272,'Anexo_GL '!$B$9:$O$1882,6,0)</f>
        <v>77.49730000000001</v>
      </c>
      <c r="J1272" s="54">
        <f>+VLOOKUP(C1272,'Anexo_GL '!$B$9:$O$1882,7,0)</f>
        <v>0</v>
      </c>
      <c r="K1272" s="54"/>
      <c r="L1272" s="56">
        <f>+VLOOKUP(C1272,'Anexo_GL '!$B$9:$O$1882,8,0)</f>
        <v>8.6661409563375376</v>
      </c>
      <c r="M1272" s="54"/>
      <c r="N1272" s="56" t="str">
        <f>+VLOOKUP(C1272,'Anexo_GL '!$B$9:$O$1882,9,0)</f>
        <v>Si Cumple</v>
      </c>
      <c r="O1272" s="54"/>
      <c r="P1272" s="54">
        <f>+VLOOKUP(C1272,'Anexo_GL '!$B$9:$O$1882,11,0)</f>
        <v>4173.2971200000002</v>
      </c>
      <c r="Q1272" s="54">
        <f>+VLOOKUP(C1272,'Anexo_GL '!$B$9:$O$1882,12,0)</f>
        <v>4061.2030299999997</v>
      </c>
      <c r="R1272" s="54">
        <f>+VLOOKUP(C1272,'Anexo_GL '!$B$9:$O$1882,13,0)</f>
        <v>112.09409000000032</v>
      </c>
      <c r="S1272" s="54" t="str">
        <f>+VLOOKUP(C1272,'Anexo_GL '!$B$9:$O$1882,14,0)</f>
        <v>Si Cumple</v>
      </c>
    </row>
    <row r="1273" spans="1:19" x14ac:dyDescent="0.25">
      <c r="A1273" s="54" t="s">
        <v>5373</v>
      </c>
      <c r="B1273" s="54">
        <v>1246</v>
      </c>
      <c r="C1273" s="55" t="s">
        <v>2863</v>
      </c>
      <c r="D1273" s="55" t="s">
        <v>45</v>
      </c>
      <c r="E1273" s="55" t="s">
        <v>2864</v>
      </c>
      <c r="F1273" s="54">
        <f>+VLOOKUP(C1273,'Anexo_GL '!$B$9:$O$1882,4,0)</f>
        <v>884.63357000000008</v>
      </c>
      <c r="G1273" s="54"/>
      <c r="H1273" s="54">
        <f>+VLOOKUP(C1273,'Anexo_GL '!$B$9:$O$1882,5,0)</f>
        <v>3056.2392924999999</v>
      </c>
      <c r="I1273" s="54">
        <f>+VLOOKUP(C1273,'Anexo_GL '!$B$9:$O$1882,6,0)</f>
        <v>47.545979999999993</v>
      </c>
      <c r="J1273" s="54">
        <f>+VLOOKUP(C1273,'Anexo_GL '!$B$9:$O$1882,7,0)</f>
        <v>0</v>
      </c>
      <c r="K1273" s="54"/>
      <c r="L1273" s="56">
        <f>+VLOOKUP(C1273,'Anexo_GL '!$B$9:$O$1882,8,0)</f>
        <v>28.945167093783773</v>
      </c>
      <c r="M1273" s="54"/>
      <c r="N1273" s="56" t="str">
        <f>+VLOOKUP(C1273,'Anexo_GL '!$B$9:$O$1882,9,0)</f>
        <v>Si Cumple</v>
      </c>
      <c r="O1273" s="54"/>
      <c r="P1273" s="54">
        <f>+VLOOKUP(C1273,'Anexo_GL '!$B$9:$O$1882,11,0)</f>
        <v>1925.4735300000002</v>
      </c>
      <c r="Q1273" s="54">
        <f>+VLOOKUP(C1273,'Anexo_GL '!$B$9:$O$1882,12,0)</f>
        <v>2096.6976799999998</v>
      </c>
      <c r="R1273" s="54">
        <f>+VLOOKUP(C1273,'Anexo_GL '!$B$9:$O$1882,13,0)</f>
        <v>-171.22414999999944</v>
      </c>
      <c r="S1273" s="54" t="str">
        <f>+VLOOKUP(C1273,'Anexo_GL '!$B$9:$O$1882,14,0)</f>
        <v>No Cumple</v>
      </c>
    </row>
    <row r="1274" spans="1:19" x14ac:dyDescent="0.25">
      <c r="A1274" s="54" t="s">
        <v>5374</v>
      </c>
      <c r="B1274" s="54">
        <v>1247</v>
      </c>
      <c r="C1274" s="55" t="s">
        <v>2865</v>
      </c>
      <c r="D1274" s="55" t="s">
        <v>45</v>
      </c>
      <c r="E1274" s="55" t="s">
        <v>2866</v>
      </c>
      <c r="F1274" s="54">
        <f>+VLOOKUP(C1274,'Anexo_GL '!$B$9:$O$1882,4,0)</f>
        <v>4777.9165299999995</v>
      </c>
      <c r="G1274" s="54"/>
      <c r="H1274" s="54">
        <f>+VLOOKUP(C1274,'Anexo_GL '!$B$9:$O$1882,5,0)</f>
        <v>1794.9215775000002</v>
      </c>
      <c r="I1274" s="54">
        <f>+VLOOKUP(C1274,'Anexo_GL '!$B$9:$O$1882,6,0)</f>
        <v>29.119519999999998</v>
      </c>
      <c r="J1274" s="54">
        <f>+VLOOKUP(C1274,'Anexo_GL '!$B$9:$O$1882,7,0)</f>
        <v>0</v>
      </c>
      <c r="K1274" s="54"/>
      <c r="L1274" s="56">
        <f>+VLOOKUP(C1274,'Anexo_GL '!$B$9:$O$1882,8,0)</f>
        <v>266.19082359323852</v>
      </c>
      <c r="M1274" s="54"/>
      <c r="N1274" s="56" t="str">
        <f>+VLOOKUP(C1274,'Anexo_GL '!$B$9:$O$1882,9,0)</f>
        <v>No Cumple</v>
      </c>
      <c r="O1274" s="54"/>
      <c r="P1274" s="54">
        <f>+VLOOKUP(C1274,'Anexo_GL '!$B$9:$O$1882,11,0)</f>
        <v>1207.06477</v>
      </c>
      <c r="Q1274" s="54">
        <f>+VLOOKUP(C1274,'Anexo_GL '!$B$9:$O$1882,12,0)</f>
        <v>1349.5966299999998</v>
      </c>
      <c r="R1274" s="54">
        <f>+VLOOKUP(C1274,'Anexo_GL '!$B$9:$O$1882,13,0)</f>
        <v>-142.53185999999988</v>
      </c>
      <c r="S1274" s="54" t="str">
        <f>+VLOOKUP(C1274,'Anexo_GL '!$B$9:$O$1882,14,0)</f>
        <v>No Cumple</v>
      </c>
    </row>
    <row r="1275" spans="1:19" x14ac:dyDescent="0.25">
      <c r="A1275" s="54" t="s">
        <v>5375</v>
      </c>
      <c r="B1275" s="54">
        <v>1248</v>
      </c>
      <c r="C1275" s="55" t="s">
        <v>2867</v>
      </c>
      <c r="D1275" s="55" t="s">
        <v>45</v>
      </c>
      <c r="E1275" s="55" t="s">
        <v>2868</v>
      </c>
      <c r="F1275" s="54">
        <f>+VLOOKUP(C1275,'Anexo_GL '!$B$9:$O$1882,4,0)</f>
        <v>90110.236520000006</v>
      </c>
      <c r="G1275" s="54"/>
      <c r="H1275" s="54">
        <f>+VLOOKUP(C1275,'Anexo_GL '!$B$9:$O$1882,5,0)</f>
        <v>41417.249664999996</v>
      </c>
      <c r="I1275" s="54">
        <f>+VLOOKUP(C1275,'Anexo_GL '!$B$9:$O$1882,6,0)</f>
        <v>236.16705999999999</v>
      </c>
      <c r="J1275" s="54">
        <f>+VLOOKUP(C1275,'Anexo_GL '!$B$9:$O$1882,7,0)</f>
        <v>0</v>
      </c>
      <c r="K1275" s="54"/>
      <c r="L1275" s="56">
        <f>+VLOOKUP(C1275,'Anexo_GL '!$B$9:$O$1882,8,0)</f>
        <v>217.56692501035008</v>
      </c>
      <c r="M1275" s="54"/>
      <c r="N1275" s="56" t="str">
        <f>+VLOOKUP(C1275,'Anexo_GL '!$B$9:$O$1882,9,0)</f>
        <v>No Cumple</v>
      </c>
      <c r="O1275" s="54"/>
      <c r="P1275" s="54">
        <f>+VLOOKUP(C1275,'Anexo_GL '!$B$9:$O$1882,11,0)</f>
        <v>38078.997659999994</v>
      </c>
      <c r="Q1275" s="54">
        <f>+VLOOKUP(C1275,'Anexo_GL '!$B$9:$O$1882,12,0)</f>
        <v>36854.845160000004</v>
      </c>
      <c r="R1275" s="54">
        <f>+VLOOKUP(C1275,'Anexo_GL '!$B$9:$O$1882,13,0)</f>
        <v>1224.1524999999926</v>
      </c>
      <c r="S1275" s="54" t="str">
        <f>+VLOOKUP(C1275,'Anexo_GL '!$B$9:$O$1882,14,0)</f>
        <v>Si Cumple</v>
      </c>
    </row>
    <row r="1276" spans="1:19" x14ac:dyDescent="0.25">
      <c r="A1276" s="54" t="s">
        <v>6077</v>
      </c>
      <c r="B1276" s="54">
        <v>1249</v>
      </c>
      <c r="C1276" s="55" t="s">
        <v>2869</v>
      </c>
      <c r="D1276" s="55" t="s">
        <v>45</v>
      </c>
      <c r="E1276" s="55" t="s">
        <v>2956</v>
      </c>
      <c r="F1276" s="54">
        <f>+VLOOKUP(C1276,'Anexo_GL '!$B$9:$O$1882,4,0)</f>
        <v>36407.127090000002</v>
      </c>
      <c r="G1276" s="54"/>
      <c r="H1276" s="54">
        <f>+VLOOKUP(C1276,'Anexo_GL '!$B$9:$O$1882,5,0)</f>
        <v>24342.785250000004</v>
      </c>
      <c r="I1276" s="54">
        <f>+VLOOKUP(C1276,'Anexo_GL '!$B$9:$O$1882,6,0)</f>
        <v>140.15604999999999</v>
      </c>
      <c r="J1276" s="54">
        <f>+VLOOKUP(C1276,'Anexo_GL '!$B$9:$O$1882,7,0)</f>
        <v>0</v>
      </c>
      <c r="K1276" s="54"/>
      <c r="L1276" s="56">
        <f>+VLOOKUP(C1276,'Anexo_GL '!$B$9:$O$1882,8,0)</f>
        <v>149.56023608678879</v>
      </c>
      <c r="M1276" s="54"/>
      <c r="N1276" s="56" t="str">
        <f>+VLOOKUP(C1276,'Anexo_GL '!$B$9:$O$1882,9,0)</f>
        <v>No Cumple</v>
      </c>
      <c r="O1276" s="54"/>
      <c r="P1276" s="54">
        <f>+VLOOKUP(C1276,'Anexo_GL '!$B$9:$O$1882,11,0)</f>
        <v>17272.555099999998</v>
      </c>
      <c r="Q1276" s="54">
        <f>+VLOOKUP(C1276,'Anexo_GL '!$B$9:$O$1882,12,0)</f>
        <v>16324.362700000001</v>
      </c>
      <c r="R1276" s="54">
        <f>+VLOOKUP(C1276,'Anexo_GL '!$B$9:$O$1882,13,0)</f>
        <v>948.19239999999661</v>
      </c>
      <c r="S1276" s="54" t="str">
        <f>+VLOOKUP(C1276,'Anexo_GL '!$B$9:$O$1882,14,0)</f>
        <v>Si Cumple</v>
      </c>
    </row>
    <row r="1277" spans="1:19" x14ac:dyDescent="0.25">
      <c r="A1277" s="54" t="s">
        <v>5377</v>
      </c>
      <c r="B1277" s="54">
        <v>1250</v>
      </c>
      <c r="C1277" s="55" t="s">
        <v>2870</v>
      </c>
      <c r="D1277" s="55" t="s">
        <v>45</v>
      </c>
      <c r="E1277" s="55" t="s">
        <v>2871</v>
      </c>
      <c r="F1277" s="54">
        <f>+VLOOKUP(C1277,'Anexo_GL '!$B$9:$O$1882,4,0)</f>
        <v>2131.7742699999999</v>
      </c>
      <c r="G1277" s="54"/>
      <c r="H1277" s="54">
        <f>+VLOOKUP(C1277,'Anexo_GL '!$B$9:$O$1882,5,0)</f>
        <v>4888.5262799999991</v>
      </c>
      <c r="I1277" s="54">
        <f>+VLOOKUP(C1277,'Anexo_GL '!$B$9:$O$1882,6,0)</f>
        <v>53.939089999999993</v>
      </c>
      <c r="J1277" s="54">
        <f>+VLOOKUP(C1277,'Anexo_GL '!$B$9:$O$1882,7,0)</f>
        <v>0</v>
      </c>
      <c r="K1277" s="54"/>
      <c r="L1277" s="56">
        <f>+VLOOKUP(C1277,'Anexo_GL '!$B$9:$O$1882,8,0)</f>
        <v>43.607708088254363</v>
      </c>
      <c r="M1277" s="54"/>
      <c r="N1277" s="56" t="str">
        <f>+VLOOKUP(C1277,'Anexo_GL '!$B$9:$O$1882,9,0)</f>
        <v>Si Cumple</v>
      </c>
      <c r="O1277" s="54"/>
      <c r="P1277" s="54">
        <f>+VLOOKUP(C1277,'Anexo_GL '!$B$9:$O$1882,11,0)</f>
        <v>2586.1800600000006</v>
      </c>
      <c r="Q1277" s="54">
        <f>+VLOOKUP(C1277,'Anexo_GL '!$B$9:$O$1882,12,0)</f>
        <v>2765.5707899999998</v>
      </c>
      <c r="R1277" s="54">
        <f>+VLOOKUP(C1277,'Anexo_GL '!$B$9:$O$1882,13,0)</f>
        <v>-179.39072999999905</v>
      </c>
      <c r="S1277" s="54" t="str">
        <f>+VLOOKUP(C1277,'Anexo_GL '!$B$9:$O$1882,14,0)</f>
        <v>No Cumple</v>
      </c>
    </row>
    <row r="1278" spans="1:19" x14ac:dyDescent="0.25">
      <c r="A1278" s="54" t="s">
        <v>5378</v>
      </c>
      <c r="B1278" s="54">
        <v>1251</v>
      </c>
      <c r="C1278" s="55" t="s">
        <v>2872</v>
      </c>
      <c r="D1278" s="55" t="s">
        <v>45</v>
      </c>
      <c r="E1278" s="55" t="s">
        <v>2873</v>
      </c>
      <c r="F1278" s="54">
        <f>+VLOOKUP(C1278,'Anexo_GL '!$B$9:$O$1882,4,0)</f>
        <v>15225.407449999999</v>
      </c>
      <c r="G1278" s="54"/>
      <c r="H1278" s="54">
        <f>+VLOOKUP(C1278,'Anexo_GL '!$B$9:$O$1882,5,0)</f>
        <v>9452.2540724999999</v>
      </c>
      <c r="I1278" s="54">
        <f>+VLOOKUP(C1278,'Anexo_GL '!$B$9:$O$1882,6,0)</f>
        <v>78.992010000000008</v>
      </c>
      <c r="J1278" s="54">
        <f>+VLOOKUP(C1278,'Anexo_GL '!$B$9:$O$1882,7,0)</f>
        <v>0</v>
      </c>
      <c r="K1278" s="54"/>
      <c r="L1278" s="56">
        <f>+VLOOKUP(C1278,'Anexo_GL '!$B$9:$O$1882,8,0)</f>
        <v>161.07700166774163</v>
      </c>
      <c r="M1278" s="54"/>
      <c r="N1278" s="56" t="str">
        <f>+VLOOKUP(C1278,'Anexo_GL '!$B$9:$O$1882,9,0)</f>
        <v>No Cumple</v>
      </c>
      <c r="O1278" s="54"/>
      <c r="P1278" s="54">
        <f>+VLOOKUP(C1278,'Anexo_GL '!$B$9:$O$1882,11,0)</f>
        <v>7673.0455899999997</v>
      </c>
      <c r="Q1278" s="54">
        <f>+VLOOKUP(C1278,'Anexo_GL '!$B$9:$O$1882,12,0)</f>
        <v>7775.0192900000011</v>
      </c>
      <c r="R1278" s="54">
        <f>+VLOOKUP(C1278,'Anexo_GL '!$B$9:$O$1882,13,0)</f>
        <v>-101.97370000000112</v>
      </c>
      <c r="S1278" s="54" t="str">
        <f>+VLOOKUP(C1278,'Anexo_GL '!$B$9:$O$1882,14,0)</f>
        <v>No Cumple</v>
      </c>
    </row>
    <row r="1279" spans="1:19" x14ac:dyDescent="0.25">
      <c r="A1279" s="54" t="s">
        <v>5379</v>
      </c>
      <c r="B1279" s="54">
        <v>1252</v>
      </c>
      <c r="C1279" s="55" t="s">
        <v>2874</v>
      </c>
      <c r="D1279" s="55" t="s">
        <v>45</v>
      </c>
      <c r="E1279" s="55" t="s">
        <v>2875</v>
      </c>
      <c r="F1279" s="54">
        <f>+VLOOKUP(C1279,'Anexo_GL '!$B$9:$O$1882,4,0)</f>
        <v>1742.7990400000001</v>
      </c>
      <c r="G1279" s="54"/>
      <c r="H1279" s="54">
        <f>+VLOOKUP(C1279,'Anexo_GL '!$B$9:$O$1882,5,0)</f>
        <v>1986.2900124999999</v>
      </c>
      <c r="I1279" s="54">
        <f>+VLOOKUP(C1279,'Anexo_GL '!$B$9:$O$1882,6,0)</f>
        <v>36.424570000000003</v>
      </c>
      <c r="J1279" s="54">
        <f>+VLOOKUP(C1279,'Anexo_GL '!$B$9:$O$1882,7,0)</f>
        <v>0</v>
      </c>
      <c r="K1279" s="54"/>
      <c r="L1279" s="56">
        <f>+VLOOKUP(C1279,'Anexo_GL '!$B$9:$O$1882,8,0)</f>
        <v>87.741418878025002</v>
      </c>
      <c r="M1279" s="54"/>
      <c r="N1279" s="56" t="str">
        <f>+VLOOKUP(C1279,'Anexo_GL '!$B$9:$O$1882,9,0)</f>
        <v>Si Cumple</v>
      </c>
      <c r="O1279" s="54"/>
      <c r="P1279" s="54">
        <f>+VLOOKUP(C1279,'Anexo_GL '!$B$9:$O$1882,11,0)</f>
        <v>680.23028999999997</v>
      </c>
      <c r="Q1279" s="54">
        <f>+VLOOKUP(C1279,'Anexo_GL '!$B$9:$O$1882,12,0)</f>
        <v>886.60688999999991</v>
      </c>
      <c r="R1279" s="54">
        <f>+VLOOKUP(C1279,'Anexo_GL '!$B$9:$O$1882,13,0)</f>
        <v>-206.37659999999997</v>
      </c>
      <c r="S1279" s="54" t="str">
        <f>+VLOOKUP(C1279,'Anexo_GL '!$B$9:$O$1882,14,0)</f>
        <v>No Cumple</v>
      </c>
    </row>
    <row r="1280" spans="1:19" x14ac:dyDescent="0.25">
      <c r="A1280" s="54" t="s">
        <v>5380</v>
      </c>
      <c r="B1280" s="54">
        <v>1253</v>
      </c>
      <c r="C1280" s="55" t="s">
        <v>2876</v>
      </c>
      <c r="D1280" s="55" t="s">
        <v>45</v>
      </c>
      <c r="E1280" s="55" t="s">
        <v>2877</v>
      </c>
      <c r="F1280" s="54">
        <f>+VLOOKUP(C1280,'Anexo_GL '!$B$9:$O$1882,4,0)</f>
        <v>980.14267000000018</v>
      </c>
      <c r="G1280" s="54"/>
      <c r="H1280" s="54">
        <f>+VLOOKUP(C1280,'Anexo_GL '!$B$9:$O$1882,5,0)</f>
        <v>3063.2951599999997</v>
      </c>
      <c r="I1280" s="54">
        <f>+VLOOKUP(C1280,'Anexo_GL '!$B$9:$O$1882,6,0)</f>
        <v>52.722400000000007</v>
      </c>
      <c r="J1280" s="54">
        <f>+VLOOKUP(C1280,'Anexo_GL '!$B$9:$O$1882,7,0)</f>
        <v>0</v>
      </c>
      <c r="K1280" s="54"/>
      <c r="L1280" s="56">
        <f>+VLOOKUP(C1280,'Anexo_GL '!$B$9:$O$1882,8,0)</f>
        <v>31.996350949087134</v>
      </c>
      <c r="M1280" s="54"/>
      <c r="N1280" s="56" t="str">
        <f>+VLOOKUP(C1280,'Anexo_GL '!$B$9:$O$1882,9,0)</f>
        <v>Si Cumple</v>
      </c>
      <c r="O1280" s="54"/>
      <c r="P1280" s="54">
        <f>+VLOOKUP(C1280,'Anexo_GL '!$B$9:$O$1882,11,0)</f>
        <v>1660.7105899999997</v>
      </c>
      <c r="Q1280" s="54">
        <f>+VLOOKUP(C1280,'Anexo_GL '!$B$9:$O$1882,12,0)</f>
        <v>1489.8045199999999</v>
      </c>
      <c r="R1280" s="54">
        <f>+VLOOKUP(C1280,'Anexo_GL '!$B$9:$O$1882,13,0)</f>
        <v>170.9060699999996</v>
      </c>
      <c r="S1280" s="54" t="str">
        <f>+VLOOKUP(C1280,'Anexo_GL '!$B$9:$O$1882,14,0)</f>
        <v>Si Cumple</v>
      </c>
    </row>
    <row r="1281" spans="1:19" x14ac:dyDescent="0.25">
      <c r="A1281" s="54" t="s">
        <v>5381</v>
      </c>
      <c r="B1281" s="54">
        <v>1254</v>
      </c>
      <c r="C1281" s="55" t="s">
        <v>2878</v>
      </c>
      <c r="D1281" s="55" t="s">
        <v>45</v>
      </c>
      <c r="E1281" s="55" t="s">
        <v>2879</v>
      </c>
      <c r="F1281" s="54">
        <f>+VLOOKUP(C1281,'Anexo_GL '!$B$9:$O$1882,4,0)</f>
        <v>2714.2861600000001</v>
      </c>
      <c r="G1281" s="54"/>
      <c r="H1281" s="54">
        <f>+VLOOKUP(C1281,'Anexo_GL '!$B$9:$O$1882,5,0)</f>
        <v>3352.2496800000008</v>
      </c>
      <c r="I1281" s="54">
        <f>+VLOOKUP(C1281,'Anexo_GL '!$B$9:$O$1882,6,0)</f>
        <v>48.005300000000005</v>
      </c>
      <c r="J1281" s="54">
        <f>+VLOOKUP(C1281,'Anexo_GL '!$B$9:$O$1882,7,0)</f>
        <v>0</v>
      </c>
      <c r="K1281" s="54"/>
      <c r="L1281" s="56">
        <f>+VLOOKUP(C1281,'Anexo_GL '!$B$9:$O$1882,8,0)</f>
        <v>80.969092970425748</v>
      </c>
      <c r="M1281" s="54"/>
      <c r="N1281" s="56" t="str">
        <f>+VLOOKUP(C1281,'Anexo_GL '!$B$9:$O$1882,9,0)</f>
        <v>Si Cumple</v>
      </c>
      <c r="O1281" s="54"/>
      <c r="P1281" s="54">
        <f>+VLOOKUP(C1281,'Anexo_GL '!$B$9:$O$1882,11,0)</f>
        <v>2082.82231</v>
      </c>
      <c r="Q1281" s="54">
        <f>+VLOOKUP(C1281,'Anexo_GL '!$B$9:$O$1882,12,0)</f>
        <v>2337.5255999999995</v>
      </c>
      <c r="R1281" s="54">
        <f>+VLOOKUP(C1281,'Anexo_GL '!$B$9:$O$1882,13,0)</f>
        <v>-254.70328999999958</v>
      </c>
      <c r="S1281" s="54" t="str">
        <f>+VLOOKUP(C1281,'Anexo_GL '!$B$9:$O$1882,14,0)</f>
        <v>No Cumple</v>
      </c>
    </row>
    <row r="1282" spans="1:19" x14ac:dyDescent="0.25">
      <c r="A1282" s="54" t="s">
        <v>5382</v>
      </c>
      <c r="B1282" s="54">
        <v>1255</v>
      </c>
      <c r="C1282" s="55" t="s">
        <v>2880</v>
      </c>
      <c r="D1282" s="55" t="s">
        <v>45</v>
      </c>
      <c r="E1282" s="55" t="s">
        <v>2881</v>
      </c>
      <c r="F1282" s="54">
        <f>+VLOOKUP(C1282,'Anexo_GL '!$B$9:$O$1882,4,0)</f>
        <v>3511.69623</v>
      </c>
      <c r="G1282" s="54"/>
      <c r="H1282" s="54">
        <f>+VLOOKUP(C1282,'Anexo_GL '!$B$9:$O$1882,5,0)</f>
        <v>20711.271859999997</v>
      </c>
      <c r="I1282" s="54">
        <f>+VLOOKUP(C1282,'Anexo_GL '!$B$9:$O$1882,6,0)</f>
        <v>86.63582000000001</v>
      </c>
      <c r="J1282" s="54">
        <f>+VLOOKUP(C1282,'Anexo_GL '!$B$9:$O$1882,7,0)</f>
        <v>0</v>
      </c>
      <c r="K1282" s="54"/>
      <c r="L1282" s="56">
        <f>+VLOOKUP(C1282,'Anexo_GL '!$B$9:$O$1882,8,0)</f>
        <v>16.955483244764867</v>
      </c>
      <c r="M1282" s="54"/>
      <c r="N1282" s="56" t="str">
        <f>+VLOOKUP(C1282,'Anexo_GL '!$B$9:$O$1882,9,0)</f>
        <v>Si Cumple</v>
      </c>
      <c r="O1282" s="54"/>
      <c r="P1282" s="54">
        <f>+VLOOKUP(C1282,'Anexo_GL '!$B$9:$O$1882,11,0)</f>
        <v>16022.808830000002</v>
      </c>
      <c r="Q1282" s="54">
        <f>+VLOOKUP(C1282,'Anexo_GL '!$B$9:$O$1882,12,0)</f>
        <v>14406.757099999999</v>
      </c>
      <c r="R1282" s="54">
        <f>+VLOOKUP(C1282,'Anexo_GL '!$B$9:$O$1882,13,0)</f>
        <v>1616.0517300000024</v>
      </c>
      <c r="S1282" s="54" t="str">
        <f>+VLOOKUP(C1282,'Anexo_GL '!$B$9:$O$1882,14,0)</f>
        <v>Si Cumple</v>
      </c>
    </row>
    <row r="1283" spans="1:19" x14ac:dyDescent="0.25">
      <c r="A1283" s="54" t="s">
        <v>5383</v>
      </c>
      <c r="B1283" s="54">
        <v>1256</v>
      </c>
      <c r="C1283" s="55" t="s">
        <v>2882</v>
      </c>
      <c r="D1283" s="55" t="s">
        <v>45</v>
      </c>
      <c r="E1283" s="55" t="s">
        <v>2883</v>
      </c>
      <c r="F1283" s="54">
        <f>+VLOOKUP(C1283,'Anexo_GL '!$B$9:$O$1882,4,0)</f>
        <v>1799.7223399999998</v>
      </c>
      <c r="G1283" s="54"/>
      <c r="H1283" s="54">
        <f>+VLOOKUP(C1283,'Anexo_GL '!$B$9:$O$1882,5,0)</f>
        <v>6439.836115000001</v>
      </c>
      <c r="I1283" s="54">
        <f>+VLOOKUP(C1283,'Anexo_GL '!$B$9:$O$1882,6,0)</f>
        <v>48.683949999999996</v>
      </c>
      <c r="J1283" s="54">
        <f>+VLOOKUP(C1283,'Anexo_GL '!$B$9:$O$1882,7,0)</f>
        <v>0</v>
      </c>
      <c r="K1283" s="54"/>
      <c r="L1283" s="56">
        <f>+VLOOKUP(C1283,'Anexo_GL '!$B$9:$O$1882,8,0)</f>
        <v>27.946710255684813</v>
      </c>
      <c r="M1283" s="54"/>
      <c r="N1283" s="56" t="str">
        <f>+VLOOKUP(C1283,'Anexo_GL '!$B$9:$O$1882,9,0)</f>
        <v>Si Cumple</v>
      </c>
      <c r="O1283" s="54"/>
      <c r="P1283" s="54">
        <f>+VLOOKUP(C1283,'Anexo_GL '!$B$9:$O$1882,11,0)</f>
        <v>4090.7773399999996</v>
      </c>
      <c r="Q1283" s="54">
        <f>+VLOOKUP(C1283,'Anexo_GL '!$B$9:$O$1882,12,0)</f>
        <v>4289.7882900000004</v>
      </c>
      <c r="R1283" s="54">
        <f>+VLOOKUP(C1283,'Anexo_GL '!$B$9:$O$1882,13,0)</f>
        <v>-199.01095000000018</v>
      </c>
      <c r="S1283" s="54" t="str">
        <f>+VLOOKUP(C1283,'Anexo_GL '!$B$9:$O$1882,14,0)</f>
        <v>No Cumple</v>
      </c>
    </row>
    <row r="1284" spans="1:19" x14ac:dyDescent="0.25">
      <c r="A1284" s="54" t="s">
        <v>5384</v>
      </c>
      <c r="B1284" s="54">
        <v>1257</v>
      </c>
      <c r="C1284" s="55" t="s">
        <v>2884</v>
      </c>
      <c r="D1284" s="55" t="s">
        <v>45</v>
      </c>
      <c r="E1284" s="55" t="s">
        <v>653</v>
      </c>
      <c r="F1284" s="54">
        <f>+VLOOKUP(C1284,'Anexo_GL '!$B$9:$O$1882,4,0)</f>
        <v>649.10060999999996</v>
      </c>
      <c r="G1284" s="54"/>
      <c r="H1284" s="54">
        <f>+VLOOKUP(C1284,'Anexo_GL '!$B$9:$O$1882,5,0)</f>
        <v>3369.6145200000001</v>
      </c>
      <c r="I1284" s="54">
        <f>+VLOOKUP(C1284,'Anexo_GL '!$B$9:$O$1882,6,0)</f>
        <v>58.032719999999998</v>
      </c>
      <c r="J1284" s="54">
        <f>+VLOOKUP(C1284,'Anexo_GL '!$B$9:$O$1882,7,0)</f>
        <v>0</v>
      </c>
      <c r="K1284" s="54"/>
      <c r="L1284" s="56">
        <f>+VLOOKUP(C1284,'Anexo_GL '!$B$9:$O$1882,8,0)</f>
        <v>19.263349150098037</v>
      </c>
      <c r="M1284" s="54"/>
      <c r="N1284" s="56" t="str">
        <f>+VLOOKUP(C1284,'Anexo_GL '!$B$9:$O$1882,9,0)</f>
        <v>Si Cumple</v>
      </c>
      <c r="O1284" s="54"/>
      <c r="P1284" s="54">
        <f>+VLOOKUP(C1284,'Anexo_GL '!$B$9:$O$1882,11,0)</f>
        <v>2284.5505600000001</v>
      </c>
      <c r="Q1284" s="54">
        <f>+VLOOKUP(C1284,'Anexo_GL '!$B$9:$O$1882,12,0)</f>
        <v>2063.5278499999999</v>
      </c>
      <c r="R1284" s="54">
        <f>+VLOOKUP(C1284,'Anexo_GL '!$B$9:$O$1882,13,0)</f>
        <v>221.02270999999996</v>
      </c>
      <c r="S1284" s="54" t="str">
        <f>+VLOOKUP(C1284,'Anexo_GL '!$B$9:$O$1882,14,0)</f>
        <v>Si Cumple</v>
      </c>
    </row>
    <row r="1285" spans="1:19" x14ac:dyDescent="0.25">
      <c r="A1285" s="54" t="s">
        <v>5385</v>
      </c>
      <c r="B1285" s="54">
        <v>1258</v>
      </c>
      <c r="C1285" s="55" t="s">
        <v>2885</v>
      </c>
      <c r="D1285" s="55" t="s">
        <v>45</v>
      </c>
      <c r="E1285" s="55" t="s">
        <v>2886</v>
      </c>
      <c r="F1285" s="54">
        <f>+VLOOKUP(C1285,'Anexo_GL '!$B$9:$O$1882,4,0)</f>
        <v>2491.2006599999995</v>
      </c>
      <c r="G1285" s="54"/>
      <c r="H1285" s="54">
        <f>+VLOOKUP(C1285,'Anexo_GL '!$B$9:$O$1882,5,0)</f>
        <v>4384.1884325000001</v>
      </c>
      <c r="I1285" s="54">
        <f>+VLOOKUP(C1285,'Anexo_GL '!$B$9:$O$1882,6,0)</f>
        <v>55.657580000000003</v>
      </c>
      <c r="J1285" s="54">
        <f>+VLOOKUP(C1285,'Anexo_GL '!$B$9:$O$1882,7,0)</f>
        <v>0</v>
      </c>
      <c r="K1285" s="54"/>
      <c r="L1285" s="56">
        <f>+VLOOKUP(C1285,'Anexo_GL '!$B$9:$O$1882,8,0)</f>
        <v>56.822390240636622</v>
      </c>
      <c r="M1285" s="54"/>
      <c r="N1285" s="56" t="str">
        <f>+VLOOKUP(C1285,'Anexo_GL '!$B$9:$O$1882,9,0)</f>
        <v>Si Cumple</v>
      </c>
      <c r="O1285" s="54"/>
      <c r="P1285" s="54">
        <f>+VLOOKUP(C1285,'Anexo_GL '!$B$9:$O$1882,11,0)</f>
        <v>2357.96839</v>
      </c>
      <c r="Q1285" s="54">
        <f>+VLOOKUP(C1285,'Anexo_GL '!$B$9:$O$1882,12,0)</f>
        <v>2128.3662100000001</v>
      </c>
      <c r="R1285" s="54">
        <f>+VLOOKUP(C1285,'Anexo_GL '!$B$9:$O$1882,13,0)</f>
        <v>229.60218000000017</v>
      </c>
      <c r="S1285" s="54" t="str">
        <f>+VLOOKUP(C1285,'Anexo_GL '!$B$9:$O$1882,14,0)</f>
        <v>Si Cumple</v>
      </c>
    </row>
    <row r="1286" spans="1:19" x14ac:dyDescent="0.25">
      <c r="A1286" s="54" t="s">
        <v>5386</v>
      </c>
      <c r="B1286" s="54">
        <v>1259</v>
      </c>
      <c r="C1286" s="55" t="s">
        <v>2887</v>
      </c>
      <c r="D1286" s="55" t="s">
        <v>45</v>
      </c>
      <c r="E1286" s="55" t="s">
        <v>2888</v>
      </c>
      <c r="F1286" s="54">
        <f>+VLOOKUP(C1286,'Anexo_GL '!$B$9:$O$1882,4,0)</f>
        <v>673.43606000000011</v>
      </c>
      <c r="G1286" s="54"/>
      <c r="H1286" s="54">
        <f>+VLOOKUP(C1286,'Anexo_GL '!$B$9:$O$1882,5,0)</f>
        <v>4370.6042749999997</v>
      </c>
      <c r="I1286" s="54">
        <f>+VLOOKUP(C1286,'Anexo_GL '!$B$9:$O$1882,6,0)</f>
        <v>52.190309999999997</v>
      </c>
      <c r="J1286" s="54">
        <f>+VLOOKUP(C1286,'Anexo_GL '!$B$9:$O$1882,7,0)</f>
        <v>0</v>
      </c>
      <c r="K1286" s="54"/>
      <c r="L1286" s="56">
        <f>+VLOOKUP(C1286,'Anexo_GL '!$B$9:$O$1882,8,0)</f>
        <v>15.408305525441335</v>
      </c>
      <c r="M1286" s="54"/>
      <c r="N1286" s="56" t="str">
        <f>+VLOOKUP(C1286,'Anexo_GL '!$B$9:$O$1882,9,0)</f>
        <v>Si Cumple</v>
      </c>
      <c r="O1286" s="54"/>
      <c r="P1286" s="54">
        <f>+VLOOKUP(C1286,'Anexo_GL '!$B$9:$O$1882,11,0)</f>
        <v>2771.5409799999998</v>
      </c>
      <c r="Q1286" s="54">
        <f>+VLOOKUP(C1286,'Anexo_GL '!$B$9:$O$1882,12,0)</f>
        <v>3340.3481299999999</v>
      </c>
      <c r="R1286" s="54">
        <f>+VLOOKUP(C1286,'Anexo_GL '!$B$9:$O$1882,13,0)</f>
        <v>-568.80714999999987</v>
      </c>
      <c r="S1286" s="54" t="str">
        <f>+VLOOKUP(C1286,'Anexo_GL '!$B$9:$O$1882,14,0)</f>
        <v>No Cumple</v>
      </c>
    </row>
    <row r="1287" spans="1:19" x14ac:dyDescent="0.25">
      <c r="A1287" s="54" t="s">
        <v>5387</v>
      </c>
      <c r="B1287" s="54">
        <v>1260</v>
      </c>
      <c r="C1287" s="55" t="s">
        <v>2889</v>
      </c>
      <c r="D1287" s="55" t="s">
        <v>45</v>
      </c>
      <c r="E1287" s="55" t="s">
        <v>2890</v>
      </c>
      <c r="F1287" s="54">
        <f>+VLOOKUP(C1287,'Anexo_GL '!$B$9:$O$1882,4,0)</f>
        <v>1395.1420000000001</v>
      </c>
      <c r="G1287" s="54"/>
      <c r="H1287" s="54">
        <f>+VLOOKUP(C1287,'Anexo_GL '!$B$9:$O$1882,5,0)</f>
        <v>5402.3053250000003</v>
      </c>
      <c r="I1287" s="54">
        <f>+VLOOKUP(C1287,'Anexo_GL '!$B$9:$O$1882,6,0)</f>
        <v>63.78253999999999</v>
      </c>
      <c r="J1287" s="54">
        <f>+VLOOKUP(C1287,'Anexo_GL '!$B$9:$O$1882,7,0)</f>
        <v>0</v>
      </c>
      <c r="K1287" s="54"/>
      <c r="L1287" s="56">
        <f>+VLOOKUP(C1287,'Anexo_GL '!$B$9:$O$1882,8,0)</f>
        <v>25.824937986080972</v>
      </c>
      <c r="M1287" s="54"/>
      <c r="N1287" s="56" t="str">
        <f>+VLOOKUP(C1287,'Anexo_GL '!$B$9:$O$1882,9,0)</f>
        <v>Si Cumple</v>
      </c>
      <c r="O1287" s="54"/>
      <c r="P1287" s="54">
        <f>+VLOOKUP(C1287,'Anexo_GL '!$B$9:$O$1882,11,0)</f>
        <v>4010.9169299999999</v>
      </c>
      <c r="Q1287" s="54">
        <f>+VLOOKUP(C1287,'Anexo_GL '!$B$9:$O$1882,12,0)</f>
        <v>3966.9155900000001</v>
      </c>
      <c r="R1287" s="54">
        <f>+VLOOKUP(C1287,'Anexo_GL '!$B$9:$O$1882,13,0)</f>
        <v>44.00133999999985</v>
      </c>
      <c r="S1287" s="54" t="str">
        <f>+VLOOKUP(C1287,'Anexo_GL '!$B$9:$O$1882,14,0)</f>
        <v>Si Cumple</v>
      </c>
    </row>
    <row r="1288" spans="1:19" x14ac:dyDescent="0.25">
      <c r="A1288" s="54" t="s">
        <v>5388</v>
      </c>
      <c r="B1288" s="54">
        <v>1261</v>
      </c>
      <c r="C1288" s="55" t="s">
        <v>2891</v>
      </c>
      <c r="D1288" s="55" t="s">
        <v>45</v>
      </c>
      <c r="E1288" s="55" t="s">
        <v>2892</v>
      </c>
      <c r="F1288" s="54">
        <f>+VLOOKUP(C1288,'Anexo_GL '!$B$9:$O$1882,4,0)</f>
        <v>2009.31429</v>
      </c>
      <c r="G1288" s="54"/>
      <c r="H1288" s="54">
        <f>+VLOOKUP(C1288,'Anexo_GL '!$B$9:$O$1882,5,0)</f>
        <v>6355.895382499999</v>
      </c>
      <c r="I1288" s="54">
        <f>+VLOOKUP(C1288,'Anexo_GL '!$B$9:$O$1882,6,0)</f>
        <v>69.440669999999997</v>
      </c>
      <c r="J1288" s="54">
        <f>+VLOOKUP(C1288,'Anexo_GL '!$B$9:$O$1882,7,0)</f>
        <v>0</v>
      </c>
      <c r="K1288" s="54"/>
      <c r="L1288" s="56">
        <f>+VLOOKUP(C1288,'Anexo_GL '!$B$9:$O$1882,8,0)</f>
        <v>31.613394637242525</v>
      </c>
      <c r="M1288" s="54"/>
      <c r="N1288" s="56" t="str">
        <f>+VLOOKUP(C1288,'Anexo_GL '!$B$9:$O$1882,9,0)</f>
        <v>Si Cumple</v>
      </c>
      <c r="O1288" s="54"/>
      <c r="P1288" s="54">
        <f>+VLOOKUP(C1288,'Anexo_GL '!$B$9:$O$1882,11,0)</f>
        <v>4035.9408499999995</v>
      </c>
      <c r="Q1288" s="54">
        <f>+VLOOKUP(C1288,'Anexo_GL '!$B$9:$O$1882,12,0)</f>
        <v>4671.0487700000003</v>
      </c>
      <c r="R1288" s="54">
        <f>+VLOOKUP(C1288,'Anexo_GL '!$B$9:$O$1882,13,0)</f>
        <v>-635.10792000000083</v>
      </c>
      <c r="S1288" s="54" t="str">
        <f>+VLOOKUP(C1288,'Anexo_GL '!$B$9:$O$1882,14,0)</f>
        <v>No Cumple</v>
      </c>
    </row>
    <row r="1289" spans="1:19" x14ac:dyDescent="0.25">
      <c r="A1289" s="54" t="s">
        <v>5389</v>
      </c>
      <c r="B1289" s="54">
        <v>1262</v>
      </c>
      <c r="C1289" s="55" t="s">
        <v>2893</v>
      </c>
      <c r="D1289" s="55" t="s">
        <v>45</v>
      </c>
      <c r="E1289" s="55" t="s">
        <v>2894</v>
      </c>
      <c r="F1289" s="54">
        <f>+VLOOKUP(C1289,'Anexo_GL '!$B$9:$O$1882,4,0)</f>
        <v>2320.4972799999996</v>
      </c>
      <c r="G1289" s="54"/>
      <c r="H1289" s="54">
        <f>+VLOOKUP(C1289,'Anexo_GL '!$B$9:$O$1882,5,0)</f>
        <v>3045.4151475000003</v>
      </c>
      <c r="I1289" s="54">
        <f>+VLOOKUP(C1289,'Anexo_GL '!$B$9:$O$1882,6,0)</f>
        <v>43.064810000000008</v>
      </c>
      <c r="J1289" s="54">
        <f>+VLOOKUP(C1289,'Anexo_GL '!$B$9:$O$1882,7,0)</f>
        <v>0</v>
      </c>
      <c r="K1289" s="54"/>
      <c r="L1289" s="56">
        <f>+VLOOKUP(C1289,'Anexo_GL '!$B$9:$O$1882,8,0)</f>
        <v>76.196418800402625</v>
      </c>
      <c r="M1289" s="54"/>
      <c r="N1289" s="56" t="str">
        <f>+VLOOKUP(C1289,'Anexo_GL '!$B$9:$O$1882,9,0)</f>
        <v>Si Cumple</v>
      </c>
      <c r="O1289" s="54"/>
      <c r="P1289" s="54">
        <f>+VLOOKUP(C1289,'Anexo_GL '!$B$9:$O$1882,11,0)</f>
        <v>1841.70946</v>
      </c>
      <c r="Q1289" s="54">
        <f>+VLOOKUP(C1289,'Anexo_GL '!$B$9:$O$1882,12,0)</f>
        <v>2344.4420199999995</v>
      </c>
      <c r="R1289" s="54">
        <f>+VLOOKUP(C1289,'Anexo_GL '!$B$9:$O$1882,13,0)</f>
        <v>-502.73255999999958</v>
      </c>
      <c r="S1289" s="54" t="str">
        <f>+VLOOKUP(C1289,'Anexo_GL '!$B$9:$O$1882,14,0)</f>
        <v>No Cumple</v>
      </c>
    </row>
    <row r="1290" spans="1:19" x14ac:dyDescent="0.25">
      <c r="A1290" s="54" t="s">
        <v>5390</v>
      </c>
      <c r="B1290" s="54">
        <v>1263</v>
      </c>
      <c r="C1290" s="55" t="s">
        <v>2895</v>
      </c>
      <c r="D1290" s="55" t="s">
        <v>45</v>
      </c>
      <c r="E1290" s="55" t="s">
        <v>2896</v>
      </c>
      <c r="F1290" s="54">
        <f>+VLOOKUP(C1290,'Anexo_GL '!$B$9:$O$1882,4,0)</f>
        <v>3752.2171999999996</v>
      </c>
      <c r="G1290" s="54"/>
      <c r="H1290" s="54">
        <f>+VLOOKUP(C1290,'Anexo_GL '!$B$9:$O$1882,5,0)</f>
        <v>7130.8820450000003</v>
      </c>
      <c r="I1290" s="54">
        <f>+VLOOKUP(C1290,'Anexo_GL '!$B$9:$O$1882,6,0)</f>
        <v>64.706130000000002</v>
      </c>
      <c r="J1290" s="54">
        <f>+VLOOKUP(C1290,'Anexo_GL '!$B$9:$O$1882,7,0)</f>
        <v>0</v>
      </c>
      <c r="K1290" s="54"/>
      <c r="L1290" s="56">
        <f>+VLOOKUP(C1290,'Anexo_GL '!$B$9:$O$1882,8,0)</f>
        <v>52.619257706428655</v>
      </c>
      <c r="M1290" s="54"/>
      <c r="N1290" s="56" t="str">
        <f>+VLOOKUP(C1290,'Anexo_GL '!$B$9:$O$1882,9,0)</f>
        <v>Si Cumple</v>
      </c>
      <c r="O1290" s="54"/>
      <c r="P1290" s="54">
        <f>+VLOOKUP(C1290,'Anexo_GL '!$B$9:$O$1882,11,0)</f>
        <v>4892.8263299999999</v>
      </c>
      <c r="Q1290" s="54">
        <f>+VLOOKUP(C1290,'Anexo_GL '!$B$9:$O$1882,12,0)</f>
        <v>4756.0073800000009</v>
      </c>
      <c r="R1290" s="54">
        <f>+VLOOKUP(C1290,'Anexo_GL '!$B$9:$O$1882,13,0)</f>
        <v>136.81894999999926</v>
      </c>
      <c r="S1290" s="54" t="str">
        <f>+VLOOKUP(C1290,'Anexo_GL '!$B$9:$O$1882,14,0)</f>
        <v>Si Cumple</v>
      </c>
    </row>
    <row r="1291" spans="1:19" x14ac:dyDescent="0.25">
      <c r="A1291" s="54" t="s">
        <v>5391</v>
      </c>
      <c r="B1291" s="54">
        <v>1264</v>
      </c>
      <c r="C1291" s="55" t="s">
        <v>2897</v>
      </c>
      <c r="D1291" s="55" t="s">
        <v>45</v>
      </c>
      <c r="E1291" s="55" t="s">
        <v>2898</v>
      </c>
      <c r="F1291" s="54">
        <f>+VLOOKUP(C1291,'Anexo_GL '!$B$9:$O$1882,4,0)</f>
        <v>35870.29653</v>
      </c>
      <c r="G1291" s="54"/>
      <c r="H1291" s="54">
        <f>+VLOOKUP(C1291,'Anexo_GL '!$B$9:$O$1882,5,0)</f>
        <v>26918.037032500008</v>
      </c>
      <c r="I1291" s="54">
        <f>+VLOOKUP(C1291,'Anexo_GL '!$B$9:$O$1882,6,0)</f>
        <v>27.293449999999996</v>
      </c>
      <c r="J1291" s="54">
        <f>+VLOOKUP(C1291,'Anexo_GL '!$B$9:$O$1882,7,0)</f>
        <v>0</v>
      </c>
      <c r="K1291" s="54"/>
      <c r="L1291" s="56">
        <f>+VLOOKUP(C1291,'Anexo_GL '!$B$9:$O$1882,8,0)</f>
        <v>133.25747522633733</v>
      </c>
      <c r="M1291" s="54"/>
      <c r="N1291" s="56" t="str">
        <f>+VLOOKUP(C1291,'Anexo_GL '!$B$9:$O$1882,9,0)</f>
        <v>No Cumple</v>
      </c>
      <c r="O1291" s="54"/>
      <c r="P1291" s="54">
        <f>+VLOOKUP(C1291,'Anexo_GL '!$B$9:$O$1882,11,0)</f>
        <v>18282.241200000004</v>
      </c>
      <c r="Q1291" s="54">
        <f>+VLOOKUP(C1291,'Anexo_GL '!$B$9:$O$1882,12,0)</f>
        <v>15236.30874</v>
      </c>
      <c r="R1291" s="54">
        <f>+VLOOKUP(C1291,'Anexo_GL '!$B$9:$O$1882,13,0)</f>
        <v>3045.9324600000027</v>
      </c>
      <c r="S1291" s="54" t="str">
        <f>+VLOOKUP(C1291,'Anexo_GL '!$B$9:$O$1882,14,0)</f>
        <v>Si Cumple</v>
      </c>
    </row>
    <row r="1292" spans="1:19" x14ac:dyDescent="0.25">
      <c r="A1292" s="54" t="s">
        <v>5392</v>
      </c>
      <c r="B1292" s="54">
        <v>1265</v>
      </c>
      <c r="C1292" s="55" t="s">
        <v>2899</v>
      </c>
      <c r="D1292" s="55" t="s">
        <v>45</v>
      </c>
      <c r="E1292" s="55" t="s">
        <v>2900</v>
      </c>
      <c r="F1292" s="54">
        <f>+VLOOKUP(C1292,'Anexo_GL '!$B$9:$O$1882,4,0)</f>
        <v>986.83874000000014</v>
      </c>
      <c r="G1292" s="54"/>
      <c r="H1292" s="54">
        <f>+VLOOKUP(C1292,'Anexo_GL '!$B$9:$O$1882,5,0)</f>
        <v>7410.5116224999992</v>
      </c>
      <c r="I1292" s="54">
        <f>+VLOOKUP(C1292,'Anexo_GL '!$B$9:$O$1882,6,0)</f>
        <v>31.490659999999998</v>
      </c>
      <c r="J1292" s="54">
        <f>+VLOOKUP(C1292,'Anexo_GL '!$B$9:$O$1882,7,0)</f>
        <v>0</v>
      </c>
      <c r="K1292" s="54"/>
      <c r="L1292" s="56">
        <f>+VLOOKUP(C1292,'Anexo_GL '!$B$9:$O$1882,8,0)</f>
        <v>13.316742355598407</v>
      </c>
      <c r="M1292" s="54"/>
      <c r="N1292" s="56" t="str">
        <f>+VLOOKUP(C1292,'Anexo_GL '!$B$9:$O$1882,9,0)</f>
        <v>Si Cumple</v>
      </c>
      <c r="O1292" s="54"/>
      <c r="P1292" s="54">
        <f>+VLOOKUP(C1292,'Anexo_GL '!$B$9:$O$1882,11,0)</f>
        <v>4612.7497800000001</v>
      </c>
      <c r="Q1292" s="54">
        <f>+VLOOKUP(C1292,'Anexo_GL '!$B$9:$O$1882,12,0)</f>
        <v>4194.2343200000005</v>
      </c>
      <c r="R1292" s="54">
        <f>+VLOOKUP(C1292,'Anexo_GL '!$B$9:$O$1882,13,0)</f>
        <v>418.51545999999996</v>
      </c>
      <c r="S1292" s="54" t="str">
        <f>+VLOOKUP(C1292,'Anexo_GL '!$B$9:$O$1882,14,0)</f>
        <v>Si Cumple</v>
      </c>
    </row>
    <row r="1293" spans="1:19" x14ac:dyDescent="0.25">
      <c r="A1293" s="54" t="s">
        <v>5393</v>
      </c>
      <c r="B1293" s="54">
        <v>1266</v>
      </c>
      <c r="C1293" s="55" t="s">
        <v>2901</v>
      </c>
      <c r="D1293" s="55" t="s">
        <v>45</v>
      </c>
      <c r="E1293" s="55" t="s">
        <v>2902</v>
      </c>
      <c r="F1293" s="54">
        <f>+VLOOKUP(C1293,'Anexo_GL '!$B$9:$O$1882,4,0)</f>
        <v>1507.4886899999999</v>
      </c>
      <c r="G1293" s="54"/>
      <c r="H1293" s="54">
        <f>+VLOOKUP(C1293,'Anexo_GL '!$B$9:$O$1882,5,0)</f>
        <v>5653.9877100000003</v>
      </c>
      <c r="I1293" s="54">
        <f>+VLOOKUP(C1293,'Anexo_GL '!$B$9:$O$1882,6,0)</f>
        <v>28.64273</v>
      </c>
      <c r="J1293" s="54">
        <f>+VLOOKUP(C1293,'Anexo_GL '!$B$9:$O$1882,7,0)</f>
        <v>0</v>
      </c>
      <c r="K1293" s="54"/>
      <c r="L1293" s="56">
        <f>+VLOOKUP(C1293,'Anexo_GL '!$B$9:$O$1882,8,0)</f>
        <v>26.662397715045614</v>
      </c>
      <c r="M1293" s="54"/>
      <c r="N1293" s="56" t="str">
        <f>+VLOOKUP(C1293,'Anexo_GL '!$B$9:$O$1882,9,0)</f>
        <v>Si Cumple</v>
      </c>
      <c r="O1293" s="54"/>
      <c r="P1293" s="54">
        <f>+VLOOKUP(C1293,'Anexo_GL '!$B$9:$O$1882,11,0)</f>
        <v>6437.9546300000002</v>
      </c>
      <c r="Q1293" s="54">
        <f>+VLOOKUP(C1293,'Anexo_GL '!$B$9:$O$1882,12,0)</f>
        <v>3038.9944</v>
      </c>
      <c r="R1293" s="54">
        <f>+VLOOKUP(C1293,'Anexo_GL '!$B$9:$O$1882,13,0)</f>
        <v>3398.9602300000001</v>
      </c>
      <c r="S1293" s="54" t="str">
        <f>+VLOOKUP(C1293,'Anexo_GL '!$B$9:$O$1882,14,0)</f>
        <v>Si Cumple</v>
      </c>
    </row>
    <row r="1294" spans="1:19" x14ac:dyDescent="0.25">
      <c r="A1294" s="54" t="s">
        <v>5394</v>
      </c>
      <c r="B1294" s="54">
        <v>1267</v>
      </c>
      <c r="C1294" s="55" t="s">
        <v>2903</v>
      </c>
      <c r="D1294" s="55" t="s">
        <v>45</v>
      </c>
      <c r="E1294" s="55" t="s">
        <v>2904</v>
      </c>
      <c r="F1294" s="54">
        <f>+VLOOKUP(C1294,'Anexo_GL '!$B$9:$O$1882,4,0)</f>
        <v>816.59868000000006</v>
      </c>
      <c r="G1294" s="54"/>
      <c r="H1294" s="54">
        <f>+VLOOKUP(C1294,'Anexo_GL '!$B$9:$O$1882,5,0)</f>
        <v>3400.6986324999998</v>
      </c>
      <c r="I1294" s="54">
        <f>+VLOOKUP(C1294,'Anexo_GL '!$B$9:$O$1882,6,0)</f>
        <v>4.8085399999999998</v>
      </c>
      <c r="J1294" s="54">
        <f>+VLOOKUP(C1294,'Anexo_GL '!$B$9:$O$1882,7,0)</f>
        <v>0</v>
      </c>
      <c r="K1294" s="54"/>
      <c r="L1294" s="56">
        <f>+VLOOKUP(C1294,'Anexo_GL '!$B$9:$O$1882,8,0)</f>
        <v>24.012674107487239</v>
      </c>
      <c r="M1294" s="54"/>
      <c r="N1294" s="56" t="str">
        <f>+VLOOKUP(C1294,'Anexo_GL '!$B$9:$O$1882,9,0)</f>
        <v>Si Cumple</v>
      </c>
      <c r="O1294" s="54"/>
      <c r="P1294" s="54">
        <f>+VLOOKUP(C1294,'Anexo_GL '!$B$9:$O$1882,11,0)</f>
        <v>2435.0169799999999</v>
      </c>
      <c r="Q1294" s="54">
        <f>+VLOOKUP(C1294,'Anexo_GL '!$B$9:$O$1882,12,0)</f>
        <v>2049.9055400000002</v>
      </c>
      <c r="R1294" s="54">
        <f>+VLOOKUP(C1294,'Anexo_GL '!$B$9:$O$1882,13,0)</f>
        <v>385.11143999999996</v>
      </c>
      <c r="S1294" s="54" t="str">
        <f>+VLOOKUP(C1294,'Anexo_GL '!$B$9:$O$1882,14,0)</f>
        <v>Si Cumple</v>
      </c>
    </row>
    <row r="1295" spans="1:19" x14ac:dyDescent="0.25">
      <c r="A1295" s="54" t="s">
        <v>5395</v>
      </c>
      <c r="B1295" s="54">
        <v>1268</v>
      </c>
      <c r="C1295" s="55" t="s">
        <v>2905</v>
      </c>
      <c r="D1295" s="55" t="s">
        <v>45</v>
      </c>
      <c r="E1295" s="55" t="s">
        <v>2906</v>
      </c>
      <c r="F1295" s="54">
        <f>+VLOOKUP(C1295,'Anexo_GL '!$B$9:$O$1882,4,0)</f>
        <v>10924.161910000001</v>
      </c>
      <c r="G1295" s="54"/>
      <c r="H1295" s="54">
        <f>+VLOOKUP(C1295,'Anexo_GL '!$B$9:$O$1882,5,0)</f>
        <v>10356.1492325</v>
      </c>
      <c r="I1295" s="54">
        <f>+VLOOKUP(C1295,'Anexo_GL '!$B$9:$O$1882,6,0)</f>
        <v>17.610699999999998</v>
      </c>
      <c r="J1295" s="54">
        <f>+VLOOKUP(C1295,'Anexo_GL '!$B$9:$O$1882,7,0)</f>
        <v>0</v>
      </c>
      <c r="K1295" s="54"/>
      <c r="L1295" s="56">
        <f>+VLOOKUP(C1295,'Anexo_GL '!$B$9:$O$1882,8,0)</f>
        <v>105.48478652390838</v>
      </c>
      <c r="M1295" s="54"/>
      <c r="N1295" s="56" t="str">
        <f>+VLOOKUP(C1295,'Anexo_GL '!$B$9:$O$1882,9,0)</f>
        <v>No Cumple</v>
      </c>
      <c r="O1295" s="54"/>
      <c r="P1295" s="54">
        <f>+VLOOKUP(C1295,'Anexo_GL '!$B$9:$O$1882,11,0)</f>
        <v>7563.2883999999995</v>
      </c>
      <c r="Q1295" s="54">
        <f>+VLOOKUP(C1295,'Anexo_GL '!$B$9:$O$1882,12,0)</f>
        <v>7420.3535899999997</v>
      </c>
      <c r="R1295" s="54">
        <f>+VLOOKUP(C1295,'Anexo_GL '!$B$9:$O$1882,13,0)</f>
        <v>142.9348099999996</v>
      </c>
      <c r="S1295" s="54" t="str">
        <f>+VLOOKUP(C1295,'Anexo_GL '!$B$9:$O$1882,14,0)</f>
        <v>Si Cumple</v>
      </c>
    </row>
    <row r="1296" spans="1:19" x14ac:dyDescent="0.25">
      <c r="A1296" s="54" t="s">
        <v>5396</v>
      </c>
      <c r="B1296" s="54">
        <v>1269</v>
      </c>
      <c r="C1296" s="55" t="s">
        <v>2907</v>
      </c>
      <c r="D1296" s="55" t="s">
        <v>45</v>
      </c>
      <c r="E1296" s="55" t="s">
        <v>2398</v>
      </c>
      <c r="F1296" s="54">
        <f>+VLOOKUP(C1296,'Anexo_GL '!$B$9:$O$1882,4,0)</f>
        <v>1103.3890200000001</v>
      </c>
      <c r="G1296" s="54"/>
      <c r="H1296" s="54">
        <f>+VLOOKUP(C1296,'Anexo_GL '!$B$9:$O$1882,5,0)</f>
        <v>4964.0525175000002</v>
      </c>
      <c r="I1296" s="54">
        <f>+VLOOKUP(C1296,'Anexo_GL '!$B$9:$O$1882,6,0)</f>
        <v>15.40648</v>
      </c>
      <c r="J1296" s="54">
        <f>+VLOOKUP(C1296,'Anexo_GL '!$B$9:$O$1882,7,0)</f>
        <v>0</v>
      </c>
      <c r="K1296" s="54"/>
      <c r="L1296" s="56">
        <f>+VLOOKUP(C1296,'Anexo_GL '!$B$9:$O$1882,8,0)</f>
        <v>22.227585548504422</v>
      </c>
      <c r="M1296" s="54"/>
      <c r="N1296" s="56" t="str">
        <f>+VLOOKUP(C1296,'Anexo_GL '!$B$9:$O$1882,9,0)</f>
        <v>Si Cumple</v>
      </c>
      <c r="O1296" s="54"/>
      <c r="P1296" s="54">
        <f>+VLOOKUP(C1296,'Anexo_GL '!$B$9:$O$1882,11,0)</f>
        <v>3856.8061999999995</v>
      </c>
      <c r="Q1296" s="54">
        <f>+VLOOKUP(C1296,'Anexo_GL '!$B$9:$O$1882,12,0)</f>
        <v>3469.9974799999995</v>
      </c>
      <c r="R1296" s="54">
        <f>+VLOOKUP(C1296,'Anexo_GL '!$B$9:$O$1882,13,0)</f>
        <v>386.80872000000022</v>
      </c>
      <c r="S1296" s="54" t="str">
        <f>+VLOOKUP(C1296,'Anexo_GL '!$B$9:$O$1882,14,0)</f>
        <v>Si Cumple</v>
      </c>
    </row>
    <row r="1297" spans="1:19" x14ac:dyDescent="0.25">
      <c r="A1297" s="54" t="s">
        <v>5397</v>
      </c>
      <c r="B1297" s="54">
        <v>1270</v>
      </c>
      <c r="C1297" s="55" t="s">
        <v>2908</v>
      </c>
      <c r="D1297" s="55" t="s">
        <v>45</v>
      </c>
      <c r="E1297" s="55" t="s">
        <v>2909</v>
      </c>
      <c r="F1297" s="54">
        <f>+VLOOKUP(C1297,'Anexo_GL '!$B$9:$O$1882,4,0)</f>
        <v>8719.8256500000007</v>
      </c>
      <c r="G1297" s="54"/>
      <c r="H1297" s="54">
        <f>+VLOOKUP(C1297,'Anexo_GL '!$B$9:$O$1882,5,0)</f>
        <v>74660.029477500022</v>
      </c>
      <c r="I1297" s="54">
        <f>+VLOOKUP(C1297,'Anexo_GL '!$B$9:$O$1882,6,0)</f>
        <v>136.11492999999999</v>
      </c>
      <c r="J1297" s="54">
        <f>+VLOOKUP(C1297,'Anexo_GL '!$B$9:$O$1882,7,0)</f>
        <v>0</v>
      </c>
      <c r="K1297" s="54"/>
      <c r="L1297" s="56">
        <f>+VLOOKUP(C1297,'Anexo_GL '!$B$9:$O$1882,8,0)</f>
        <v>11.679376114669038</v>
      </c>
      <c r="M1297" s="54"/>
      <c r="N1297" s="56" t="str">
        <f>+VLOOKUP(C1297,'Anexo_GL '!$B$9:$O$1882,9,0)</f>
        <v>Si Cumple</v>
      </c>
      <c r="O1297" s="54"/>
      <c r="P1297" s="54">
        <f>+VLOOKUP(C1297,'Anexo_GL '!$B$9:$O$1882,11,0)</f>
        <v>45473.187620000004</v>
      </c>
      <c r="Q1297" s="54">
        <f>+VLOOKUP(C1297,'Anexo_GL '!$B$9:$O$1882,12,0)</f>
        <v>37968.940099999993</v>
      </c>
      <c r="R1297" s="54">
        <f>+VLOOKUP(C1297,'Anexo_GL '!$B$9:$O$1882,13,0)</f>
        <v>7504.2475200000108</v>
      </c>
      <c r="S1297" s="54" t="str">
        <f>+VLOOKUP(C1297,'Anexo_GL '!$B$9:$O$1882,14,0)</f>
        <v>Si Cumple</v>
      </c>
    </row>
    <row r="1298" spans="1:19" x14ac:dyDescent="0.25">
      <c r="A1298" s="54" t="s">
        <v>5398</v>
      </c>
      <c r="B1298" s="54">
        <v>1271</v>
      </c>
      <c r="C1298" s="55" t="s">
        <v>2910</v>
      </c>
      <c r="D1298" s="55" t="s">
        <v>45</v>
      </c>
      <c r="E1298" s="55" t="s">
        <v>2911</v>
      </c>
      <c r="F1298" s="54">
        <f>+VLOOKUP(C1298,'Anexo_GL '!$B$9:$O$1882,4,0)</f>
        <v>537.36844999999994</v>
      </c>
      <c r="G1298" s="54"/>
      <c r="H1298" s="54">
        <f>+VLOOKUP(C1298,'Anexo_GL '!$B$9:$O$1882,5,0)</f>
        <v>2000.7650874999997</v>
      </c>
      <c r="I1298" s="54">
        <f>+VLOOKUP(C1298,'Anexo_GL '!$B$9:$O$1882,6,0)</f>
        <v>6.0367499999999987</v>
      </c>
      <c r="J1298" s="54">
        <f>+VLOOKUP(C1298,'Anexo_GL '!$B$9:$O$1882,7,0)</f>
        <v>0</v>
      </c>
      <c r="K1298" s="54"/>
      <c r="L1298" s="56">
        <f>+VLOOKUP(C1298,'Anexo_GL '!$B$9:$O$1882,8,0)</f>
        <v>26.858148083314155</v>
      </c>
      <c r="M1298" s="54"/>
      <c r="N1298" s="56" t="str">
        <f>+VLOOKUP(C1298,'Anexo_GL '!$B$9:$O$1882,9,0)</f>
        <v>Si Cumple</v>
      </c>
      <c r="O1298" s="54"/>
      <c r="P1298" s="54">
        <f>+VLOOKUP(C1298,'Anexo_GL '!$B$9:$O$1882,11,0)</f>
        <v>1380.8800200000001</v>
      </c>
      <c r="Q1298" s="54">
        <f>+VLOOKUP(C1298,'Anexo_GL '!$B$9:$O$1882,12,0)</f>
        <v>1409.44416</v>
      </c>
      <c r="R1298" s="54">
        <f>+VLOOKUP(C1298,'Anexo_GL '!$B$9:$O$1882,13,0)</f>
        <v>-28.564139999999899</v>
      </c>
      <c r="S1298" s="54" t="str">
        <f>+VLOOKUP(C1298,'Anexo_GL '!$B$9:$O$1882,14,0)</f>
        <v>No Cumple</v>
      </c>
    </row>
    <row r="1299" spans="1:19" x14ac:dyDescent="0.25">
      <c r="A1299" s="54" t="s">
        <v>5399</v>
      </c>
      <c r="B1299" s="54">
        <v>1272</v>
      </c>
      <c r="C1299" s="55" t="s">
        <v>2912</v>
      </c>
      <c r="D1299" s="55" t="s">
        <v>45</v>
      </c>
      <c r="E1299" s="55" t="s">
        <v>2913</v>
      </c>
      <c r="F1299" s="54">
        <f>+VLOOKUP(C1299,'Anexo_GL '!$B$9:$O$1882,4,0)</f>
        <v>709.88834000000008</v>
      </c>
      <c r="G1299" s="54"/>
      <c r="H1299" s="54">
        <f>+VLOOKUP(C1299,'Anexo_GL '!$B$9:$O$1882,5,0)</f>
        <v>6133.8012550000003</v>
      </c>
      <c r="I1299" s="54">
        <f>+VLOOKUP(C1299,'Anexo_GL '!$B$9:$O$1882,6,0)</f>
        <v>23.015099999999997</v>
      </c>
      <c r="J1299" s="54">
        <f>+VLOOKUP(C1299,'Anexo_GL '!$B$9:$O$1882,7,0)</f>
        <v>0</v>
      </c>
      <c r="K1299" s="54"/>
      <c r="L1299" s="56">
        <f>+VLOOKUP(C1299,'Anexo_GL '!$B$9:$O$1882,8,0)</f>
        <v>11.573383461378553</v>
      </c>
      <c r="M1299" s="54"/>
      <c r="N1299" s="56" t="str">
        <f>+VLOOKUP(C1299,'Anexo_GL '!$B$9:$O$1882,9,0)</f>
        <v>Si Cumple</v>
      </c>
      <c r="O1299" s="54"/>
      <c r="P1299" s="54">
        <f>+VLOOKUP(C1299,'Anexo_GL '!$B$9:$O$1882,11,0)</f>
        <v>4395.6877300000006</v>
      </c>
      <c r="Q1299" s="54">
        <f>+VLOOKUP(C1299,'Anexo_GL '!$B$9:$O$1882,12,0)</f>
        <v>4268.1655300000011</v>
      </c>
      <c r="R1299" s="54">
        <f>+VLOOKUP(C1299,'Anexo_GL '!$B$9:$O$1882,13,0)</f>
        <v>127.52219999999926</v>
      </c>
      <c r="S1299" s="54" t="str">
        <f>+VLOOKUP(C1299,'Anexo_GL '!$B$9:$O$1882,14,0)</f>
        <v>Si Cumple</v>
      </c>
    </row>
    <row r="1300" spans="1:19" x14ac:dyDescent="0.25">
      <c r="A1300" s="54" t="s">
        <v>5400</v>
      </c>
      <c r="B1300" s="54">
        <v>1273</v>
      </c>
      <c r="C1300" s="55" t="s">
        <v>2914</v>
      </c>
      <c r="D1300" s="55" t="s">
        <v>45</v>
      </c>
      <c r="E1300" s="55" t="s">
        <v>2915</v>
      </c>
      <c r="F1300" s="54">
        <f>+VLOOKUP(C1300,'Anexo_GL '!$B$9:$O$1882,4,0)</f>
        <v>3173.5159100000001</v>
      </c>
      <c r="G1300" s="54"/>
      <c r="H1300" s="54">
        <f>+VLOOKUP(C1300,'Anexo_GL '!$B$9:$O$1882,5,0)</f>
        <v>9825.5033999999996</v>
      </c>
      <c r="I1300" s="54">
        <f>+VLOOKUP(C1300,'Anexo_GL '!$B$9:$O$1882,6,0)</f>
        <v>50.024290000000001</v>
      </c>
      <c r="J1300" s="54">
        <f>+VLOOKUP(C1300,'Anexo_GL '!$B$9:$O$1882,7,0)</f>
        <v>0</v>
      </c>
      <c r="K1300" s="54"/>
      <c r="L1300" s="56">
        <f>+VLOOKUP(C1300,'Anexo_GL '!$B$9:$O$1882,8,0)</f>
        <v>32.298761506713234</v>
      </c>
      <c r="M1300" s="54"/>
      <c r="N1300" s="56" t="str">
        <f>+VLOOKUP(C1300,'Anexo_GL '!$B$9:$O$1882,9,0)</f>
        <v>Si Cumple</v>
      </c>
      <c r="O1300" s="54"/>
      <c r="P1300" s="54">
        <f>+VLOOKUP(C1300,'Anexo_GL '!$B$9:$O$1882,11,0)</f>
        <v>8025.7991699999993</v>
      </c>
      <c r="Q1300" s="54">
        <f>+VLOOKUP(C1300,'Anexo_GL '!$B$9:$O$1882,12,0)</f>
        <v>5367.5124900000001</v>
      </c>
      <c r="R1300" s="54">
        <f>+VLOOKUP(C1300,'Anexo_GL '!$B$9:$O$1882,13,0)</f>
        <v>2658.2866799999988</v>
      </c>
      <c r="S1300" s="54" t="str">
        <f>+VLOOKUP(C1300,'Anexo_GL '!$B$9:$O$1882,14,0)</f>
        <v>Si Cumple</v>
      </c>
    </row>
    <row r="1301" spans="1:19" x14ac:dyDescent="0.25">
      <c r="A1301" s="54" t="s">
        <v>5401</v>
      </c>
      <c r="B1301" s="54">
        <v>1274</v>
      </c>
      <c r="C1301" s="55" t="s">
        <v>2916</v>
      </c>
      <c r="D1301" s="55" t="s">
        <v>45</v>
      </c>
      <c r="E1301" s="55" t="s">
        <v>2917</v>
      </c>
      <c r="F1301" s="54">
        <f>+VLOOKUP(C1301,'Anexo_GL '!$B$9:$O$1882,4,0)</f>
        <v>3405.2243800000001</v>
      </c>
      <c r="G1301" s="54"/>
      <c r="H1301" s="54">
        <f>+VLOOKUP(C1301,'Anexo_GL '!$B$9:$O$1882,5,0)</f>
        <v>10259.874662500002</v>
      </c>
      <c r="I1301" s="54">
        <f>+VLOOKUP(C1301,'Anexo_GL '!$B$9:$O$1882,6,0)</f>
        <v>51.260739999999998</v>
      </c>
      <c r="J1301" s="54">
        <f>+VLOOKUP(C1301,'Anexo_GL '!$B$9:$O$1882,7,0)</f>
        <v>0</v>
      </c>
      <c r="K1301" s="54"/>
      <c r="L1301" s="56">
        <f>+VLOOKUP(C1301,'Anexo_GL '!$B$9:$O$1882,8,0)</f>
        <v>33.189726892533564</v>
      </c>
      <c r="M1301" s="54"/>
      <c r="N1301" s="56" t="str">
        <f>+VLOOKUP(C1301,'Anexo_GL '!$B$9:$O$1882,9,0)</f>
        <v>Si Cumple</v>
      </c>
      <c r="O1301" s="54"/>
      <c r="P1301" s="54">
        <f>+VLOOKUP(C1301,'Anexo_GL '!$B$9:$O$1882,11,0)</f>
        <v>7116.5253999999995</v>
      </c>
      <c r="Q1301" s="54">
        <f>+VLOOKUP(C1301,'Anexo_GL '!$B$9:$O$1882,12,0)</f>
        <v>5077.6730600000001</v>
      </c>
      <c r="R1301" s="54">
        <f>+VLOOKUP(C1301,'Anexo_GL '!$B$9:$O$1882,13,0)</f>
        <v>2038.852339999999</v>
      </c>
      <c r="S1301" s="54" t="str">
        <f>+VLOOKUP(C1301,'Anexo_GL '!$B$9:$O$1882,14,0)</f>
        <v>Si Cumple</v>
      </c>
    </row>
    <row r="1302" spans="1:19" x14ac:dyDescent="0.25">
      <c r="A1302" s="54" t="s">
        <v>5402</v>
      </c>
      <c r="B1302" s="54">
        <v>1275</v>
      </c>
      <c r="C1302" s="55" t="s">
        <v>2918</v>
      </c>
      <c r="D1302" s="55" t="s">
        <v>45</v>
      </c>
      <c r="E1302" s="55" t="s">
        <v>2919</v>
      </c>
      <c r="F1302" s="54">
        <f>+VLOOKUP(C1302,'Anexo_GL '!$B$9:$O$1882,4,0)</f>
        <v>3130.4605000000001</v>
      </c>
      <c r="G1302" s="54"/>
      <c r="H1302" s="54">
        <f>+VLOOKUP(C1302,'Anexo_GL '!$B$9:$O$1882,5,0)</f>
        <v>23876.681754999998</v>
      </c>
      <c r="I1302" s="54">
        <f>+VLOOKUP(C1302,'Anexo_GL '!$B$9:$O$1882,6,0)</f>
        <v>267.7244</v>
      </c>
      <c r="J1302" s="54">
        <f>+VLOOKUP(C1302,'Anexo_GL '!$B$9:$O$1882,7,0)</f>
        <v>0</v>
      </c>
      <c r="K1302" s="54"/>
      <c r="L1302" s="56">
        <f>+VLOOKUP(C1302,'Anexo_GL '!$B$9:$O$1882,8,0)</f>
        <v>13.110952904268</v>
      </c>
      <c r="M1302" s="54"/>
      <c r="N1302" s="56" t="str">
        <f>+VLOOKUP(C1302,'Anexo_GL '!$B$9:$O$1882,9,0)</f>
        <v>Si Cumple</v>
      </c>
      <c r="O1302" s="54"/>
      <c r="P1302" s="54">
        <f>+VLOOKUP(C1302,'Anexo_GL '!$B$9:$O$1882,11,0)</f>
        <v>17452.6564</v>
      </c>
      <c r="Q1302" s="54">
        <f>+VLOOKUP(C1302,'Anexo_GL '!$B$9:$O$1882,12,0)</f>
        <v>12090.537450000002</v>
      </c>
      <c r="R1302" s="54">
        <f>+VLOOKUP(C1302,'Anexo_GL '!$B$9:$O$1882,13,0)</f>
        <v>5362.1189499999973</v>
      </c>
      <c r="S1302" s="54" t="str">
        <f>+VLOOKUP(C1302,'Anexo_GL '!$B$9:$O$1882,14,0)</f>
        <v>Si Cumple</v>
      </c>
    </row>
    <row r="1303" spans="1:19" x14ac:dyDescent="0.25">
      <c r="A1303" s="54" t="s">
        <v>5403</v>
      </c>
      <c r="B1303" s="54">
        <v>1276</v>
      </c>
      <c r="C1303" s="55" t="s">
        <v>2920</v>
      </c>
      <c r="D1303" s="55" t="s">
        <v>45</v>
      </c>
      <c r="E1303" s="55" t="s">
        <v>2921</v>
      </c>
      <c r="F1303" s="54">
        <f>+VLOOKUP(C1303,'Anexo_GL '!$B$9:$O$1882,4,0)</f>
        <v>4749.6194999999989</v>
      </c>
      <c r="G1303" s="54"/>
      <c r="H1303" s="54">
        <f>+VLOOKUP(C1303,'Anexo_GL '!$B$9:$O$1882,5,0)</f>
        <v>14580.260485000001</v>
      </c>
      <c r="I1303" s="54">
        <f>+VLOOKUP(C1303,'Anexo_GL '!$B$9:$O$1882,6,0)</f>
        <v>97.28240000000001</v>
      </c>
      <c r="J1303" s="54">
        <f>+VLOOKUP(C1303,'Anexo_GL '!$B$9:$O$1882,7,0)</f>
        <v>0</v>
      </c>
      <c r="K1303" s="54"/>
      <c r="L1303" s="56">
        <f>+VLOOKUP(C1303,'Anexo_GL '!$B$9:$O$1882,8,0)</f>
        <v>32.575683437798325</v>
      </c>
      <c r="M1303" s="54"/>
      <c r="N1303" s="56" t="str">
        <f>+VLOOKUP(C1303,'Anexo_GL '!$B$9:$O$1882,9,0)</f>
        <v>Si Cumple</v>
      </c>
      <c r="O1303" s="54"/>
      <c r="P1303" s="54">
        <f>+VLOOKUP(C1303,'Anexo_GL '!$B$9:$O$1882,11,0)</f>
        <v>11000.84375</v>
      </c>
      <c r="Q1303" s="54">
        <f>+VLOOKUP(C1303,'Anexo_GL '!$B$9:$O$1882,12,0)</f>
        <v>7723.0821899999992</v>
      </c>
      <c r="R1303" s="54">
        <f>+VLOOKUP(C1303,'Anexo_GL '!$B$9:$O$1882,13,0)</f>
        <v>3277.7615600000004</v>
      </c>
      <c r="S1303" s="54" t="str">
        <f>+VLOOKUP(C1303,'Anexo_GL '!$B$9:$O$1882,14,0)</f>
        <v>Si Cumple</v>
      </c>
    </row>
    <row r="1304" spans="1:19" x14ac:dyDescent="0.25">
      <c r="A1304" s="54" t="s">
        <v>5404</v>
      </c>
      <c r="B1304" s="54">
        <v>1277</v>
      </c>
      <c r="C1304" s="55" t="s">
        <v>2922</v>
      </c>
      <c r="D1304" s="55" t="s">
        <v>45</v>
      </c>
      <c r="E1304" s="55" t="s">
        <v>2923</v>
      </c>
      <c r="F1304" s="54">
        <f>+VLOOKUP(C1304,'Anexo_GL '!$B$9:$O$1882,4,0)</f>
        <v>2290.2200200000002</v>
      </c>
      <c r="G1304" s="54"/>
      <c r="H1304" s="54">
        <f>+VLOOKUP(C1304,'Anexo_GL '!$B$9:$O$1882,5,0)</f>
        <v>28936.314997499994</v>
      </c>
      <c r="I1304" s="54">
        <f>+VLOOKUP(C1304,'Anexo_GL '!$B$9:$O$1882,6,0)</f>
        <v>810.24489999999992</v>
      </c>
      <c r="J1304" s="54">
        <f>+VLOOKUP(C1304,'Anexo_GL '!$B$9:$O$1882,7,0)</f>
        <v>0</v>
      </c>
      <c r="K1304" s="54"/>
      <c r="L1304" s="56">
        <f>+VLOOKUP(C1304,'Anexo_GL '!$B$9:$O$1882,8,0)</f>
        <v>7.9146913495995177</v>
      </c>
      <c r="M1304" s="54"/>
      <c r="N1304" s="56" t="str">
        <f>+VLOOKUP(C1304,'Anexo_GL '!$B$9:$O$1882,9,0)</f>
        <v>Si Cumple</v>
      </c>
      <c r="O1304" s="54"/>
      <c r="P1304" s="54">
        <f>+VLOOKUP(C1304,'Anexo_GL '!$B$9:$O$1882,11,0)</f>
        <v>23075.774379999999</v>
      </c>
      <c r="Q1304" s="54">
        <f>+VLOOKUP(C1304,'Anexo_GL '!$B$9:$O$1882,12,0)</f>
        <v>12777.925640000001</v>
      </c>
      <c r="R1304" s="54">
        <f>+VLOOKUP(C1304,'Anexo_GL '!$B$9:$O$1882,13,0)</f>
        <v>10297.848739999998</v>
      </c>
      <c r="S1304" s="54" t="str">
        <f>+VLOOKUP(C1304,'Anexo_GL '!$B$9:$O$1882,14,0)</f>
        <v>Si Cumple</v>
      </c>
    </row>
    <row r="1305" spans="1:19" x14ac:dyDescent="0.25">
      <c r="A1305" s="54" t="s">
        <v>5405</v>
      </c>
      <c r="B1305" s="54">
        <v>1278</v>
      </c>
      <c r="C1305" s="55" t="s">
        <v>2924</v>
      </c>
      <c r="D1305" s="55" t="s">
        <v>45</v>
      </c>
      <c r="E1305" s="55" t="s">
        <v>2925</v>
      </c>
      <c r="F1305" s="54">
        <f>+VLOOKUP(C1305,'Anexo_GL '!$B$9:$O$1882,4,0)</f>
        <v>2133.53865</v>
      </c>
      <c r="G1305" s="54"/>
      <c r="H1305" s="54">
        <f>+VLOOKUP(C1305,'Anexo_GL '!$B$9:$O$1882,5,0)</f>
        <v>5126.9188325000005</v>
      </c>
      <c r="I1305" s="54">
        <f>+VLOOKUP(C1305,'Anexo_GL '!$B$9:$O$1882,6,0)</f>
        <v>28.443110000000001</v>
      </c>
      <c r="J1305" s="54">
        <f>+VLOOKUP(C1305,'Anexo_GL '!$B$9:$O$1882,7,0)</f>
        <v>0</v>
      </c>
      <c r="K1305" s="54"/>
      <c r="L1305" s="56">
        <f>+VLOOKUP(C1305,'Anexo_GL '!$B$9:$O$1882,8,0)</f>
        <v>41.614441728144911</v>
      </c>
      <c r="M1305" s="54"/>
      <c r="N1305" s="56" t="str">
        <f>+VLOOKUP(C1305,'Anexo_GL '!$B$9:$O$1882,9,0)</f>
        <v>Si Cumple</v>
      </c>
      <c r="O1305" s="54"/>
      <c r="P1305" s="54">
        <f>+VLOOKUP(C1305,'Anexo_GL '!$B$9:$O$1882,11,0)</f>
        <v>3419.2870300000004</v>
      </c>
      <c r="Q1305" s="54">
        <f>+VLOOKUP(C1305,'Anexo_GL '!$B$9:$O$1882,12,0)</f>
        <v>3276.2337499999999</v>
      </c>
      <c r="R1305" s="54">
        <f>+VLOOKUP(C1305,'Anexo_GL '!$B$9:$O$1882,13,0)</f>
        <v>143.05328000000026</v>
      </c>
      <c r="S1305" s="54" t="str">
        <f>+VLOOKUP(C1305,'Anexo_GL '!$B$9:$O$1882,14,0)</f>
        <v>Si Cumple</v>
      </c>
    </row>
    <row r="1306" spans="1:19" x14ac:dyDescent="0.25">
      <c r="A1306" s="54" t="s">
        <v>5406</v>
      </c>
      <c r="B1306" s="54">
        <v>1279</v>
      </c>
      <c r="C1306" s="55" t="s">
        <v>2926</v>
      </c>
      <c r="D1306" s="55" t="s">
        <v>45</v>
      </c>
      <c r="E1306" s="55" t="s">
        <v>2400</v>
      </c>
      <c r="F1306" s="54">
        <f>+VLOOKUP(C1306,'Anexo_GL '!$B$9:$O$1882,4,0)</f>
        <v>1210.38897</v>
      </c>
      <c r="G1306" s="54"/>
      <c r="H1306" s="54">
        <f>+VLOOKUP(C1306,'Anexo_GL '!$B$9:$O$1882,5,0)</f>
        <v>6558.6915949999993</v>
      </c>
      <c r="I1306" s="54">
        <f>+VLOOKUP(C1306,'Anexo_GL '!$B$9:$O$1882,6,0)</f>
        <v>49.406260000000003</v>
      </c>
      <c r="J1306" s="54">
        <f>+VLOOKUP(C1306,'Anexo_GL '!$B$9:$O$1882,7,0)</f>
        <v>0</v>
      </c>
      <c r="K1306" s="54"/>
      <c r="L1306" s="56">
        <f>+VLOOKUP(C1306,'Anexo_GL '!$B$9:$O$1882,8,0)</f>
        <v>18.454732204861358</v>
      </c>
      <c r="M1306" s="54"/>
      <c r="N1306" s="56" t="str">
        <f>+VLOOKUP(C1306,'Anexo_GL '!$B$9:$O$1882,9,0)</f>
        <v>Si Cumple</v>
      </c>
      <c r="O1306" s="54"/>
      <c r="P1306" s="54">
        <f>+VLOOKUP(C1306,'Anexo_GL '!$B$9:$O$1882,11,0)</f>
        <v>4073.7066899999995</v>
      </c>
      <c r="Q1306" s="54">
        <f>+VLOOKUP(C1306,'Anexo_GL '!$B$9:$O$1882,12,0)</f>
        <v>4085.8830699999999</v>
      </c>
      <c r="R1306" s="54">
        <f>+VLOOKUP(C1306,'Anexo_GL '!$B$9:$O$1882,13,0)</f>
        <v>-12.176380000000353</v>
      </c>
      <c r="S1306" s="54" t="str">
        <f>+VLOOKUP(C1306,'Anexo_GL '!$B$9:$O$1882,14,0)</f>
        <v>No Cumple</v>
      </c>
    </row>
    <row r="1307" spans="1:19" x14ac:dyDescent="0.25">
      <c r="A1307" s="54" t="s">
        <v>5407</v>
      </c>
      <c r="B1307" s="54">
        <v>1280</v>
      </c>
      <c r="C1307" s="55" t="s">
        <v>2927</v>
      </c>
      <c r="D1307" s="55" t="s">
        <v>45</v>
      </c>
      <c r="E1307" s="55" t="s">
        <v>2788</v>
      </c>
      <c r="F1307" s="54">
        <f>+VLOOKUP(C1307,'Anexo_GL '!$B$9:$O$1882,4,0)</f>
        <v>528.57028000000003</v>
      </c>
      <c r="G1307" s="54"/>
      <c r="H1307" s="54">
        <f>+VLOOKUP(C1307,'Anexo_GL '!$B$9:$O$1882,5,0)</f>
        <v>5778.4654750000018</v>
      </c>
      <c r="I1307" s="54">
        <f>+VLOOKUP(C1307,'Anexo_GL '!$B$9:$O$1882,6,0)</f>
        <v>56.134279999999997</v>
      </c>
      <c r="J1307" s="54">
        <f>+VLOOKUP(C1307,'Anexo_GL '!$B$9:$O$1882,7,0)</f>
        <v>0</v>
      </c>
      <c r="K1307" s="54"/>
      <c r="L1307" s="56">
        <f>+VLOOKUP(C1307,'Anexo_GL '!$B$9:$O$1882,8,0)</f>
        <v>9.1472430230276647</v>
      </c>
      <c r="M1307" s="54"/>
      <c r="N1307" s="56" t="str">
        <f>+VLOOKUP(C1307,'Anexo_GL '!$B$9:$O$1882,9,0)</f>
        <v>Si Cumple</v>
      </c>
      <c r="O1307" s="54"/>
      <c r="P1307" s="54">
        <f>+VLOOKUP(C1307,'Anexo_GL '!$B$9:$O$1882,11,0)</f>
        <v>4389.9478499999996</v>
      </c>
      <c r="Q1307" s="54">
        <f>+VLOOKUP(C1307,'Anexo_GL '!$B$9:$O$1882,12,0)</f>
        <v>3792.1094800000005</v>
      </c>
      <c r="R1307" s="54">
        <f>+VLOOKUP(C1307,'Anexo_GL '!$B$9:$O$1882,13,0)</f>
        <v>597.83836999999914</v>
      </c>
      <c r="S1307" s="54" t="str">
        <f>+VLOOKUP(C1307,'Anexo_GL '!$B$9:$O$1882,14,0)</f>
        <v>Si Cumple</v>
      </c>
    </row>
    <row r="1308" spans="1:19" x14ac:dyDescent="0.25">
      <c r="A1308" s="54" t="s">
        <v>5408</v>
      </c>
      <c r="B1308" s="54">
        <v>1281</v>
      </c>
      <c r="C1308" s="55" t="s">
        <v>2928</v>
      </c>
      <c r="D1308" s="55" t="s">
        <v>45</v>
      </c>
      <c r="E1308" s="55" t="s">
        <v>2929</v>
      </c>
      <c r="F1308" s="54">
        <f>+VLOOKUP(C1308,'Anexo_GL '!$B$9:$O$1882,4,0)</f>
        <v>636.60707000000002</v>
      </c>
      <c r="G1308" s="54"/>
      <c r="H1308" s="54">
        <f>+VLOOKUP(C1308,'Anexo_GL '!$B$9:$O$1882,5,0)</f>
        <v>11604.462487500001</v>
      </c>
      <c r="I1308" s="54">
        <f>+VLOOKUP(C1308,'Anexo_GL '!$B$9:$O$1882,6,0)</f>
        <v>62.471479999999993</v>
      </c>
      <c r="J1308" s="54">
        <f>+VLOOKUP(C1308,'Anexo_GL '!$B$9:$O$1882,7,0)</f>
        <v>0</v>
      </c>
      <c r="K1308" s="54"/>
      <c r="L1308" s="56">
        <f>+VLOOKUP(C1308,'Anexo_GL '!$B$9:$O$1882,8,0)</f>
        <v>5.4858815794849196</v>
      </c>
      <c r="M1308" s="54"/>
      <c r="N1308" s="56" t="str">
        <f>+VLOOKUP(C1308,'Anexo_GL '!$B$9:$O$1882,9,0)</f>
        <v>Si Cumple</v>
      </c>
      <c r="O1308" s="54"/>
      <c r="P1308" s="54">
        <f>+VLOOKUP(C1308,'Anexo_GL '!$B$9:$O$1882,11,0)</f>
        <v>7388.132709999999</v>
      </c>
      <c r="Q1308" s="54">
        <f>+VLOOKUP(C1308,'Anexo_GL '!$B$9:$O$1882,12,0)</f>
        <v>7085.4007099999999</v>
      </c>
      <c r="R1308" s="54">
        <f>+VLOOKUP(C1308,'Anexo_GL '!$B$9:$O$1882,13,0)</f>
        <v>302.73199999999906</v>
      </c>
      <c r="S1308" s="54" t="str">
        <f>+VLOOKUP(C1308,'Anexo_GL '!$B$9:$O$1882,14,0)</f>
        <v>Si Cumple</v>
      </c>
    </row>
    <row r="1309" spans="1:19" x14ac:dyDescent="0.25">
      <c r="A1309" s="54" t="s">
        <v>7837</v>
      </c>
      <c r="B1309" s="54">
        <v>1282</v>
      </c>
      <c r="C1309" s="55" t="s">
        <v>2930</v>
      </c>
      <c r="D1309" s="55" t="s">
        <v>48</v>
      </c>
      <c r="E1309" s="55" t="s">
        <v>7834</v>
      </c>
      <c r="F1309" s="54">
        <f>+VLOOKUP(C1309,'Anexo_GL '!$B$9:$O$1882,4,0)</f>
        <v>2222339.38503</v>
      </c>
      <c r="G1309" s="54"/>
      <c r="H1309" s="54">
        <f>+VLOOKUP(C1309,'Anexo_GL '!$B$9:$O$1882,5,0)</f>
        <v>1219627.724775</v>
      </c>
      <c r="I1309" s="54">
        <f>+VLOOKUP(C1309,'Anexo_GL '!$B$9:$O$1882,6,0)</f>
        <v>377.54106999999999</v>
      </c>
      <c r="J1309" s="54">
        <f>+VLOOKUP(C1309,'Anexo_GL '!$B$9:$O$1882,7,0)</f>
        <v>0</v>
      </c>
      <c r="K1309" s="54"/>
      <c r="L1309" s="56">
        <f>+VLOOKUP(C1309,'Anexo_GL '!$B$9:$O$1882,8,0)</f>
        <v>182.21456760012427</v>
      </c>
      <c r="M1309" s="54"/>
      <c r="N1309" s="56" t="str">
        <f>+VLOOKUP(C1309,'Anexo_GL '!$B$9:$O$1882,9,0)</f>
        <v>Exceptuado</v>
      </c>
      <c r="O1309" s="54"/>
      <c r="P1309" s="54">
        <f>+VLOOKUP(C1309,'Anexo_GL '!$B$9:$O$1882,11,0)</f>
        <v>1069384.8590099998</v>
      </c>
      <c r="Q1309" s="54">
        <f>+VLOOKUP(C1309,'Anexo_GL '!$B$9:$O$1882,12,0)</f>
        <v>701342.50727000006</v>
      </c>
      <c r="R1309" s="54">
        <f>+VLOOKUP(C1309,'Anexo_GL '!$B$9:$O$1882,13,0)</f>
        <v>368042.35173999966</v>
      </c>
      <c r="S1309" s="54" t="str">
        <f>+VLOOKUP(C1309,'Anexo_GL '!$B$9:$O$1882,14,0)</f>
        <v>Exceptuado</v>
      </c>
    </row>
    <row r="1310" spans="1:19" x14ac:dyDescent="0.25">
      <c r="A1310" s="54" t="s">
        <v>5409</v>
      </c>
      <c r="B1310" s="54">
        <v>1283</v>
      </c>
      <c r="C1310" s="55" t="s">
        <v>2931</v>
      </c>
      <c r="D1310" s="55" t="s">
        <v>48</v>
      </c>
      <c r="E1310" s="55" t="s">
        <v>2932</v>
      </c>
      <c r="F1310" s="54">
        <f>+VLOOKUP(C1310,'Anexo_GL '!$B$9:$O$1882,4,0)</f>
        <v>56806.586839999989</v>
      </c>
      <c r="G1310" s="54"/>
      <c r="H1310" s="54">
        <f>+VLOOKUP(C1310,'Anexo_GL '!$B$9:$O$1882,5,0)</f>
        <v>23364.43376</v>
      </c>
      <c r="I1310" s="54">
        <f>+VLOOKUP(C1310,'Anexo_GL '!$B$9:$O$1882,6,0)</f>
        <v>274.30091000000004</v>
      </c>
      <c r="J1310" s="54">
        <f>+VLOOKUP(C1310,'Anexo_GL '!$B$9:$O$1882,7,0)</f>
        <v>0</v>
      </c>
      <c r="K1310" s="54"/>
      <c r="L1310" s="56">
        <f>+VLOOKUP(C1310,'Anexo_GL '!$B$9:$O$1882,8,0)</f>
        <v>243.13273509436843</v>
      </c>
      <c r="M1310" s="54"/>
      <c r="N1310" s="56" t="str">
        <f>+VLOOKUP(C1310,'Anexo_GL '!$B$9:$O$1882,9,0)</f>
        <v>No Cumple</v>
      </c>
      <c r="O1310" s="54"/>
      <c r="P1310" s="54">
        <f>+VLOOKUP(C1310,'Anexo_GL '!$B$9:$O$1882,11,0)</f>
        <v>17380.657139999999</v>
      </c>
      <c r="Q1310" s="54">
        <f>+VLOOKUP(C1310,'Anexo_GL '!$B$9:$O$1882,12,0)</f>
        <v>15550.050069999999</v>
      </c>
      <c r="R1310" s="54">
        <f>+VLOOKUP(C1310,'Anexo_GL '!$B$9:$O$1882,13,0)</f>
        <v>1830.6070700000021</v>
      </c>
      <c r="S1310" s="54" t="str">
        <f>+VLOOKUP(C1310,'Anexo_GL '!$B$9:$O$1882,14,0)</f>
        <v>Si Cumple</v>
      </c>
    </row>
    <row r="1311" spans="1:19" x14ac:dyDescent="0.25">
      <c r="A1311" s="54" t="s">
        <v>5410</v>
      </c>
      <c r="B1311" s="54">
        <v>1284</v>
      </c>
      <c r="C1311" s="55" t="s">
        <v>2933</v>
      </c>
      <c r="D1311" s="55" t="s">
        <v>48</v>
      </c>
      <c r="E1311" s="55" t="s">
        <v>2934</v>
      </c>
      <c r="F1311" s="54">
        <f>+VLOOKUP(C1311,'Anexo_GL '!$B$9:$O$1882,4,0)</f>
        <v>73099.075620000003</v>
      </c>
      <c r="G1311" s="54"/>
      <c r="H1311" s="54">
        <f>+VLOOKUP(C1311,'Anexo_GL '!$B$9:$O$1882,5,0)</f>
        <v>243240.23198250003</v>
      </c>
      <c r="I1311" s="54">
        <f>+VLOOKUP(C1311,'Anexo_GL '!$B$9:$O$1882,6,0)</f>
        <v>1713.6657000000002</v>
      </c>
      <c r="J1311" s="54">
        <f>+VLOOKUP(C1311,'Anexo_GL '!$B$9:$O$1882,7,0)</f>
        <v>0</v>
      </c>
      <c r="K1311" s="54"/>
      <c r="L1311" s="56">
        <f>+VLOOKUP(C1311,'Anexo_GL '!$B$9:$O$1882,8,0)</f>
        <v>30.052214234551105</v>
      </c>
      <c r="M1311" s="54"/>
      <c r="N1311" s="56" t="str">
        <f>+VLOOKUP(C1311,'Anexo_GL '!$B$9:$O$1882,9,0)</f>
        <v>Si Cumple</v>
      </c>
      <c r="O1311" s="54"/>
      <c r="P1311" s="54">
        <f>+VLOOKUP(C1311,'Anexo_GL '!$B$9:$O$1882,11,0)</f>
        <v>202778.35873000001</v>
      </c>
      <c r="Q1311" s="54">
        <f>+VLOOKUP(C1311,'Anexo_GL '!$B$9:$O$1882,12,0)</f>
        <v>131941.82092</v>
      </c>
      <c r="R1311" s="54">
        <f>+VLOOKUP(C1311,'Anexo_GL '!$B$9:$O$1882,13,0)</f>
        <v>70836.537810000038</v>
      </c>
      <c r="S1311" s="54" t="str">
        <f>+VLOOKUP(C1311,'Anexo_GL '!$B$9:$O$1882,14,0)</f>
        <v>Si Cumple</v>
      </c>
    </row>
    <row r="1312" spans="1:19" x14ac:dyDescent="0.25">
      <c r="A1312" s="54" t="s">
        <v>5411</v>
      </c>
      <c r="B1312" s="54">
        <v>1285</v>
      </c>
      <c r="C1312" s="55" t="s">
        <v>2935</v>
      </c>
      <c r="D1312" s="55" t="s">
        <v>48</v>
      </c>
      <c r="E1312" s="55" t="s">
        <v>2936</v>
      </c>
      <c r="F1312" s="54">
        <f>+VLOOKUP(C1312,'Anexo_GL '!$B$9:$O$1882,4,0)</f>
        <v>43150.597719999998</v>
      </c>
      <c r="G1312" s="54"/>
      <c r="H1312" s="54">
        <f>+VLOOKUP(C1312,'Anexo_GL '!$B$9:$O$1882,5,0)</f>
        <v>42055.925227499996</v>
      </c>
      <c r="I1312" s="54">
        <f>+VLOOKUP(C1312,'Anexo_GL '!$B$9:$O$1882,6,0)</f>
        <v>25.453859999999999</v>
      </c>
      <c r="J1312" s="54">
        <f>+VLOOKUP(C1312,'Anexo_GL '!$B$9:$O$1882,7,0)</f>
        <v>0</v>
      </c>
      <c r="K1312" s="54"/>
      <c r="L1312" s="56">
        <f>+VLOOKUP(C1312,'Anexo_GL '!$B$9:$O$1882,8,0)</f>
        <v>102.60289718173696</v>
      </c>
      <c r="M1312" s="54"/>
      <c r="N1312" s="56" t="str">
        <f>+VLOOKUP(C1312,'Anexo_GL '!$B$9:$O$1882,9,0)</f>
        <v>No Cumple</v>
      </c>
      <c r="O1312" s="54"/>
      <c r="P1312" s="54">
        <f>+VLOOKUP(C1312,'Anexo_GL '!$B$9:$O$1882,11,0)</f>
        <v>33671.637560000003</v>
      </c>
      <c r="Q1312" s="54">
        <f>+VLOOKUP(C1312,'Anexo_GL '!$B$9:$O$1882,12,0)</f>
        <v>30523.746340000005</v>
      </c>
      <c r="R1312" s="54">
        <f>+VLOOKUP(C1312,'Anexo_GL '!$B$9:$O$1882,13,0)</f>
        <v>3147.8912199999986</v>
      </c>
      <c r="S1312" s="54" t="str">
        <f>+VLOOKUP(C1312,'Anexo_GL '!$B$9:$O$1882,14,0)</f>
        <v>Si Cumple</v>
      </c>
    </row>
    <row r="1313" spans="1:19" x14ac:dyDescent="0.25">
      <c r="A1313" s="54" t="s">
        <v>5412</v>
      </c>
      <c r="B1313" s="54">
        <v>1286</v>
      </c>
      <c r="C1313" s="55" t="s">
        <v>2937</v>
      </c>
      <c r="D1313" s="55" t="s">
        <v>48</v>
      </c>
      <c r="E1313" s="55" t="s">
        <v>2938</v>
      </c>
      <c r="F1313" s="54">
        <f>+VLOOKUP(C1313,'Anexo_GL '!$B$9:$O$1882,4,0)</f>
        <v>111481.21178999999</v>
      </c>
      <c r="G1313" s="54"/>
      <c r="H1313" s="54">
        <f>+VLOOKUP(C1313,'Anexo_GL '!$B$9:$O$1882,5,0)</f>
        <v>34170.197607499991</v>
      </c>
      <c r="I1313" s="54">
        <f>+VLOOKUP(C1313,'Anexo_GL '!$B$9:$O$1882,6,0)</f>
        <v>97.923559999999995</v>
      </c>
      <c r="J1313" s="54">
        <f>+VLOOKUP(C1313,'Anexo_GL '!$B$9:$O$1882,7,0)</f>
        <v>0</v>
      </c>
      <c r="K1313" s="54"/>
      <c r="L1313" s="56">
        <f>+VLOOKUP(C1313,'Anexo_GL '!$B$9:$O$1882,8,0)</f>
        <v>326.25275706784629</v>
      </c>
      <c r="M1313" s="54"/>
      <c r="N1313" s="56" t="str">
        <f>+VLOOKUP(C1313,'Anexo_GL '!$B$9:$O$1882,9,0)</f>
        <v>No Cumple</v>
      </c>
      <c r="O1313" s="54"/>
      <c r="P1313" s="54">
        <f>+VLOOKUP(C1313,'Anexo_GL '!$B$9:$O$1882,11,0)</f>
        <v>28214.644789999998</v>
      </c>
      <c r="Q1313" s="54">
        <f>+VLOOKUP(C1313,'Anexo_GL '!$B$9:$O$1882,12,0)</f>
        <v>25687.338500000002</v>
      </c>
      <c r="R1313" s="54">
        <f>+VLOOKUP(C1313,'Anexo_GL '!$B$9:$O$1882,13,0)</f>
        <v>2527.3062899999991</v>
      </c>
      <c r="S1313" s="54" t="str">
        <f>+VLOOKUP(C1313,'Anexo_GL '!$B$9:$O$1882,14,0)</f>
        <v>Si Cumple</v>
      </c>
    </row>
    <row r="1314" spans="1:19" x14ac:dyDescent="0.25">
      <c r="A1314" s="54" t="s">
        <v>5413</v>
      </c>
      <c r="B1314" s="54">
        <v>1287</v>
      </c>
      <c r="C1314" s="55" t="s">
        <v>2939</v>
      </c>
      <c r="D1314" s="55" t="s">
        <v>48</v>
      </c>
      <c r="E1314" s="55" t="s">
        <v>2940</v>
      </c>
      <c r="F1314" s="54">
        <f>+VLOOKUP(C1314,'Anexo_GL '!$B$9:$O$1882,4,0)</f>
        <v>38061.848109999999</v>
      </c>
      <c r="G1314" s="54"/>
      <c r="H1314" s="54">
        <f>+VLOOKUP(C1314,'Anexo_GL '!$B$9:$O$1882,5,0)</f>
        <v>110384.05218250003</v>
      </c>
      <c r="I1314" s="54">
        <f>+VLOOKUP(C1314,'Anexo_GL '!$B$9:$O$1882,6,0)</f>
        <v>1808.01261</v>
      </c>
      <c r="J1314" s="54">
        <f>+VLOOKUP(C1314,'Anexo_GL '!$B$9:$O$1882,7,0)</f>
        <v>0</v>
      </c>
      <c r="K1314" s="54"/>
      <c r="L1314" s="56">
        <f>+VLOOKUP(C1314,'Anexo_GL '!$B$9:$O$1882,8,0)</f>
        <v>34.481292684446508</v>
      </c>
      <c r="M1314" s="54"/>
      <c r="N1314" s="56" t="str">
        <f>+VLOOKUP(C1314,'Anexo_GL '!$B$9:$O$1882,9,0)</f>
        <v>Si Cumple</v>
      </c>
      <c r="O1314" s="54"/>
      <c r="P1314" s="54">
        <f>+VLOOKUP(C1314,'Anexo_GL '!$B$9:$O$1882,11,0)</f>
        <v>99426.320009999996</v>
      </c>
      <c r="Q1314" s="54">
        <f>+VLOOKUP(C1314,'Anexo_GL '!$B$9:$O$1882,12,0)</f>
        <v>73453.003010000015</v>
      </c>
      <c r="R1314" s="54">
        <f>+VLOOKUP(C1314,'Anexo_GL '!$B$9:$O$1882,13,0)</f>
        <v>25973.31699999997</v>
      </c>
      <c r="S1314" s="54" t="str">
        <f>+VLOOKUP(C1314,'Anexo_GL '!$B$9:$O$1882,14,0)</f>
        <v>Si Cumple</v>
      </c>
    </row>
    <row r="1315" spans="1:19" x14ac:dyDescent="0.25">
      <c r="A1315" s="54" t="s">
        <v>5414</v>
      </c>
      <c r="B1315" s="54">
        <v>1288</v>
      </c>
      <c r="C1315" s="55" t="s">
        <v>2941</v>
      </c>
      <c r="D1315" s="55" t="s">
        <v>48</v>
      </c>
      <c r="E1315" s="55" t="s">
        <v>2942</v>
      </c>
      <c r="F1315" s="54">
        <f>+VLOOKUP(C1315,'Anexo_GL '!$B$9:$O$1882,4,0)</f>
        <v>15808.397779999999</v>
      </c>
      <c r="G1315" s="54"/>
      <c r="H1315" s="54">
        <f>+VLOOKUP(C1315,'Anexo_GL '!$B$9:$O$1882,5,0)</f>
        <v>21500.064887500001</v>
      </c>
      <c r="I1315" s="54">
        <f>+VLOOKUP(C1315,'Anexo_GL '!$B$9:$O$1882,6,0)</f>
        <v>65.972549999999984</v>
      </c>
      <c r="J1315" s="54">
        <f>+VLOOKUP(C1315,'Anexo_GL '!$B$9:$O$1882,7,0)</f>
        <v>0</v>
      </c>
      <c r="K1315" s="54"/>
      <c r="L1315" s="56">
        <f>+VLOOKUP(C1315,'Anexo_GL '!$B$9:$O$1882,8,0)</f>
        <v>73.527209628055118</v>
      </c>
      <c r="M1315" s="54"/>
      <c r="N1315" s="56" t="str">
        <f>+VLOOKUP(C1315,'Anexo_GL '!$B$9:$O$1882,9,0)</f>
        <v>Si Cumple</v>
      </c>
      <c r="O1315" s="54"/>
      <c r="P1315" s="54">
        <f>+VLOOKUP(C1315,'Anexo_GL '!$B$9:$O$1882,11,0)</f>
        <v>17539.97136</v>
      </c>
      <c r="Q1315" s="54">
        <f>+VLOOKUP(C1315,'Anexo_GL '!$B$9:$O$1882,12,0)</f>
        <v>18259.682310000004</v>
      </c>
      <c r="R1315" s="54">
        <f>+VLOOKUP(C1315,'Anexo_GL '!$B$9:$O$1882,13,0)</f>
        <v>-719.71095000000298</v>
      </c>
      <c r="S1315" s="54" t="str">
        <f>+VLOOKUP(C1315,'Anexo_GL '!$B$9:$O$1882,14,0)</f>
        <v>No Cumple</v>
      </c>
    </row>
    <row r="1316" spans="1:19" x14ac:dyDescent="0.25">
      <c r="A1316" s="54" t="s">
        <v>5415</v>
      </c>
      <c r="B1316" s="54">
        <v>1289</v>
      </c>
      <c r="C1316" s="55" t="s">
        <v>2943</v>
      </c>
      <c r="D1316" s="55" t="s">
        <v>48</v>
      </c>
      <c r="E1316" s="55" t="s">
        <v>2944</v>
      </c>
      <c r="F1316" s="54">
        <f>+VLOOKUP(C1316,'Anexo_GL '!$B$9:$O$1882,4,0)</f>
        <v>109999.90745999999</v>
      </c>
      <c r="G1316" s="54"/>
      <c r="H1316" s="54">
        <f>+VLOOKUP(C1316,'Anexo_GL '!$B$9:$O$1882,5,0)</f>
        <v>124797.33039249999</v>
      </c>
      <c r="I1316" s="54">
        <f>+VLOOKUP(C1316,'Anexo_GL '!$B$9:$O$1882,6,0)</f>
        <v>641.73878999999999</v>
      </c>
      <c r="J1316" s="54">
        <f>+VLOOKUP(C1316,'Anexo_GL '!$B$9:$O$1882,7,0)</f>
        <v>0</v>
      </c>
      <c r="K1316" s="54"/>
      <c r="L1316" s="56">
        <f>+VLOOKUP(C1316,'Anexo_GL '!$B$9:$O$1882,8,0)</f>
        <v>88.142836961367166</v>
      </c>
      <c r="M1316" s="54"/>
      <c r="N1316" s="56" t="str">
        <f>+VLOOKUP(C1316,'Anexo_GL '!$B$9:$O$1882,9,0)</f>
        <v>Si Cumple</v>
      </c>
      <c r="O1316" s="54"/>
      <c r="P1316" s="54">
        <f>+VLOOKUP(C1316,'Anexo_GL '!$B$9:$O$1882,11,0)</f>
        <v>113357.48783000001</v>
      </c>
      <c r="Q1316" s="54">
        <f>+VLOOKUP(C1316,'Anexo_GL '!$B$9:$O$1882,12,0)</f>
        <v>111212.61147999999</v>
      </c>
      <c r="R1316" s="54">
        <f>+VLOOKUP(C1316,'Anexo_GL '!$B$9:$O$1882,13,0)</f>
        <v>2144.8763500000236</v>
      </c>
      <c r="S1316" s="54" t="str">
        <f>+VLOOKUP(C1316,'Anexo_GL '!$B$9:$O$1882,14,0)</f>
        <v>Si Cumple</v>
      </c>
    </row>
    <row r="1317" spans="1:19" x14ac:dyDescent="0.25">
      <c r="A1317" s="54" t="s">
        <v>5416</v>
      </c>
      <c r="B1317" s="54">
        <v>1290</v>
      </c>
      <c r="C1317" s="55" t="s">
        <v>2945</v>
      </c>
      <c r="D1317" s="55" t="s">
        <v>48</v>
      </c>
      <c r="E1317" s="55" t="s">
        <v>2946</v>
      </c>
      <c r="F1317" s="54">
        <f>+VLOOKUP(C1317,'Anexo_GL '!$B$9:$O$1882,4,0)</f>
        <v>6672.2124199999989</v>
      </c>
      <c r="G1317" s="54"/>
      <c r="H1317" s="54">
        <f>+VLOOKUP(C1317,'Anexo_GL '!$B$9:$O$1882,5,0)</f>
        <v>30428.034635</v>
      </c>
      <c r="I1317" s="54">
        <f>+VLOOKUP(C1317,'Anexo_GL '!$B$9:$O$1882,6,0)</f>
        <v>134.38672999999997</v>
      </c>
      <c r="J1317" s="54">
        <f>+VLOOKUP(C1317,'Anexo_GL '!$B$9:$O$1882,7,0)</f>
        <v>0</v>
      </c>
      <c r="K1317" s="54"/>
      <c r="L1317" s="56">
        <f>+VLOOKUP(C1317,'Anexo_GL '!$B$9:$O$1882,8,0)</f>
        <v>21.927845488664104</v>
      </c>
      <c r="M1317" s="54"/>
      <c r="N1317" s="56" t="str">
        <f>+VLOOKUP(C1317,'Anexo_GL '!$B$9:$O$1882,9,0)</f>
        <v>Si Cumple</v>
      </c>
      <c r="O1317" s="54"/>
      <c r="P1317" s="54">
        <f>+VLOOKUP(C1317,'Anexo_GL '!$B$9:$O$1882,11,0)</f>
        <v>23390.270009999997</v>
      </c>
      <c r="Q1317" s="54">
        <f>+VLOOKUP(C1317,'Anexo_GL '!$B$9:$O$1882,12,0)</f>
        <v>17900.813999999998</v>
      </c>
      <c r="R1317" s="54">
        <f>+VLOOKUP(C1317,'Anexo_GL '!$B$9:$O$1882,13,0)</f>
        <v>5489.4560099999981</v>
      </c>
      <c r="S1317" s="54" t="str">
        <f>+VLOOKUP(C1317,'Anexo_GL '!$B$9:$O$1882,14,0)</f>
        <v>Si Cumple</v>
      </c>
    </row>
    <row r="1318" spans="1:19" x14ac:dyDescent="0.25">
      <c r="A1318" s="54" t="s">
        <v>5417</v>
      </c>
      <c r="B1318" s="54">
        <v>1291</v>
      </c>
      <c r="C1318" s="55" t="s">
        <v>2947</v>
      </c>
      <c r="D1318" s="55" t="s">
        <v>48</v>
      </c>
      <c r="E1318" s="55" t="s">
        <v>2526</v>
      </c>
      <c r="F1318" s="54">
        <f>+VLOOKUP(C1318,'Anexo_GL '!$B$9:$O$1882,4,0)</f>
        <v>134944.62594999999</v>
      </c>
      <c r="G1318" s="54"/>
      <c r="H1318" s="54">
        <f>+VLOOKUP(C1318,'Anexo_GL '!$B$9:$O$1882,5,0)</f>
        <v>132923.56201749999</v>
      </c>
      <c r="I1318" s="54">
        <f>+VLOOKUP(C1318,'Anexo_GL '!$B$9:$O$1882,6,0)</f>
        <v>1204.87716</v>
      </c>
      <c r="J1318" s="54">
        <f>+VLOOKUP(C1318,'Anexo_GL '!$B$9:$O$1882,7,0)</f>
        <v>0</v>
      </c>
      <c r="K1318" s="54"/>
      <c r="L1318" s="56">
        <f>+VLOOKUP(C1318,'Anexo_GL '!$B$9:$O$1882,8,0)</f>
        <v>101.52047078924495</v>
      </c>
      <c r="M1318" s="54"/>
      <c r="N1318" s="56" t="str">
        <f>+VLOOKUP(C1318,'Anexo_GL '!$B$9:$O$1882,9,0)</f>
        <v>No Cumple</v>
      </c>
      <c r="O1318" s="54"/>
      <c r="P1318" s="54">
        <f>+VLOOKUP(C1318,'Anexo_GL '!$B$9:$O$1882,11,0)</f>
        <v>103640.51572</v>
      </c>
      <c r="Q1318" s="54">
        <f>+VLOOKUP(C1318,'Anexo_GL '!$B$9:$O$1882,12,0)</f>
        <v>87769.497029999999</v>
      </c>
      <c r="R1318" s="54">
        <f>+VLOOKUP(C1318,'Anexo_GL '!$B$9:$O$1882,13,0)</f>
        <v>15871.018689999997</v>
      </c>
      <c r="S1318" s="54" t="str">
        <f>+VLOOKUP(C1318,'Anexo_GL '!$B$9:$O$1882,14,0)</f>
        <v>Si Cumple</v>
      </c>
    </row>
    <row r="1319" spans="1:19" x14ac:dyDescent="0.25">
      <c r="A1319" s="54" t="s">
        <v>5418</v>
      </c>
      <c r="B1319" s="54">
        <v>1292</v>
      </c>
      <c r="C1319" s="55" t="s">
        <v>2948</v>
      </c>
      <c r="D1319" s="55" t="s">
        <v>48</v>
      </c>
      <c r="E1319" s="55" t="s">
        <v>2949</v>
      </c>
      <c r="F1319" s="54">
        <f>+VLOOKUP(C1319,'Anexo_GL '!$B$9:$O$1882,4,0)</f>
        <v>47031.33468</v>
      </c>
      <c r="G1319" s="54"/>
      <c r="H1319" s="54">
        <f>+VLOOKUP(C1319,'Anexo_GL '!$B$9:$O$1882,5,0)</f>
        <v>56721.491632500009</v>
      </c>
      <c r="I1319" s="54">
        <f>+VLOOKUP(C1319,'Anexo_GL '!$B$9:$O$1882,6,0)</f>
        <v>449.22598999999997</v>
      </c>
      <c r="J1319" s="54">
        <f>+VLOOKUP(C1319,'Anexo_GL '!$B$9:$O$1882,7,0)</f>
        <v>0</v>
      </c>
      <c r="K1319" s="54"/>
      <c r="L1319" s="56">
        <f>+VLOOKUP(C1319,'Anexo_GL '!$B$9:$O$1882,8,0)</f>
        <v>82.916251541333253</v>
      </c>
      <c r="M1319" s="54"/>
      <c r="N1319" s="56" t="str">
        <f>+VLOOKUP(C1319,'Anexo_GL '!$B$9:$O$1882,9,0)</f>
        <v>Si Cumple</v>
      </c>
      <c r="O1319" s="54"/>
      <c r="P1319" s="54">
        <f>+VLOOKUP(C1319,'Anexo_GL '!$B$9:$O$1882,11,0)</f>
        <v>46661.579899999997</v>
      </c>
      <c r="Q1319" s="54">
        <f>+VLOOKUP(C1319,'Anexo_GL '!$B$9:$O$1882,12,0)</f>
        <v>43060.358799999995</v>
      </c>
      <c r="R1319" s="54">
        <f>+VLOOKUP(C1319,'Anexo_GL '!$B$9:$O$1882,13,0)</f>
        <v>3601.2211000000016</v>
      </c>
      <c r="S1319" s="54" t="str">
        <f>+VLOOKUP(C1319,'Anexo_GL '!$B$9:$O$1882,14,0)</f>
        <v>Si Cumple</v>
      </c>
    </row>
    <row r="1320" spans="1:19" x14ac:dyDescent="0.25">
      <c r="A1320" s="54" t="s">
        <v>5419</v>
      </c>
      <c r="B1320" s="54">
        <v>1293</v>
      </c>
      <c r="C1320" s="55" t="s">
        <v>2950</v>
      </c>
      <c r="D1320" s="55" t="s">
        <v>48</v>
      </c>
      <c r="E1320" s="55" t="s">
        <v>680</v>
      </c>
      <c r="F1320" s="54">
        <f>+VLOOKUP(C1320,'Anexo_GL '!$B$9:$O$1882,4,0)</f>
        <v>62240.179989999997</v>
      </c>
      <c r="G1320" s="54"/>
      <c r="H1320" s="54">
        <f>+VLOOKUP(C1320,'Anexo_GL '!$B$9:$O$1882,5,0)</f>
        <v>70118.261815000005</v>
      </c>
      <c r="I1320" s="54">
        <f>+VLOOKUP(C1320,'Anexo_GL '!$B$9:$O$1882,6,0)</f>
        <v>572.35706000000005</v>
      </c>
      <c r="J1320" s="54">
        <f>+VLOOKUP(C1320,'Anexo_GL '!$B$9:$O$1882,7,0)</f>
        <v>0</v>
      </c>
      <c r="K1320" s="54"/>
      <c r="L1320" s="56">
        <f>+VLOOKUP(C1320,'Anexo_GL '!$B$9:$O$1882,8,0)</f>
        <v>88.764579125213416</v>
      </c>
      <c r="M1320" s="54"/>
      <c r="N1320" s="56" t="str">
        <f>+VLOOKUP(C1320,'Anexo_GL '!$B$9:$O$1882,9,0)</f>
        <v>Si Cumple</v>
      </c>
      <c r="O1320" s="54"/>
      <c r="P1320" s="54">
        <f>+VLOOKUP(C1320,'Anexo_GL '!$B$9:$O$1882,11,0)</f>
        <v>62238.51314000001</v>
      </c>
      <c r="Q1320" s="54">
        <f>+VLOOKUP(C1320,'Anexo_GL '!$B$9:$O$1882,12,0)</f>
        <v>56845.634799999993</v>
      </c>
      <c r="R1320" s="54">
        <f>+VLOOKUP(C1320,'Anexo_GL '!$B$9:$O$1882,13,0)</f>
        <v>5392.8783400000184</v>
      </c>
      <c r="S1320" s="54" t="str">
        <f>+VLOOKUP(C1320,'Anexo_GL '!$B$9:$O$1882,14,0)</f>
        <v>Si Cumple</v>
      </c>
    </row>
    <row r="1321" spans="1:19" x14ac:dyDescent="0.25">
      <c r="A1321" s="54" t="s">
        <v>5420</v>
      </c>
      <c r="B1321" s="54">
        <v>1294</v>
      </c>
      <c r="C1321" s="55" t="s">
        <v>2951</v>
      </c>
      <c r="D1321" s="55" t="s">
        <v>48</v>
      </c>
      <c r="E1321" s="55" t="s">
        <v>2952</v>
      </c>
      <c r="F1321" s="54">
        <f>+VLOOKUP(C1321,'Anexo_GL '!$B$9:$O$1882,4,0)</f>
        <v>69353.187839999999</v>
      </c>
      <c r="G1321" s="54"/>
      <c r="H1321" s="54">
        <f>+VLOOKUP(C1321,'Anexo_GL '!$B$9:$O$1882,5,0)</f>
        <v>89869.22851999999</v>
      </c>
      <c r="I1321" s="54">
        <f>+VLOOKUP(C1321,'Anexo_GL '!$B$9:$O$1882,6,0)</f>
        <v>33.653510000000004</v>
      </c>
      <c r="J1321" s="54">
        <f>+VLOOKUP(C1321,'Anexo_GL '!$B$9:$O$1882,7,0)</f>
        <v>0</v>
      </c>
      <c r="K1321" s="54"/>
      <c r="L1321" s="56">
        <f>+VLOOKUP(C1321,'Anexo_GL '!$B$9:$O$1882,8,0)</f>
        <v>77.171228664287199</v>
      </c>
      <c r="M1321" s="54"/>
      <c r="N1321" s="56" t="str">
        <f>+VLOOKUP(C1321,'Anexo_GL '!$B$9:$O$1882,9,0)</f>
        <v>Si Cumple</v>
      </c>
      <c r="O1321" s="54"/>
      <c r="P1321" s="54">
        <f>+VLOOKUP(C1321,'Anexo_GL '!$B$9:$O$1882,11,0)</f>
        <v>82443.216739999974</v>
      </c>
      <c r="Q1321" s="54">
        <f>+VLOOKUP(C1321,'Anexo_GL '!$B$9:$O$1882,12,0)</f>
        <v>65404.033779999998</v>
      </c>
      <c r="R1321" s="54">
        <f>+VLOOKUP(C1321,'Anexo_GL '!$B$9:$O$1882,13,0)</f>
        <v>17039.18295999998</v>
      </c>
      <c r="S1321" s="54" t="str">
        <f>+VLOOKUP(C1321,'Anexo_GL '!$B$9:$O$1882,14,0)</f>
        <v>Si Cumple</v>
      </c>
    </row>
    <row r="1322" spans="1:19" x14ac:dyDescent="0.25">
      <c r="A1322" s="54" t="s">
        <v>5421</v>
      </c>
      <c r="B1322" s="54">
        <v>1295</v>
      </c>
      <c r="C1322" s="55" t="s">
        <v>2953</v>
      </c>
      <c r="D1322" s="55" t="s">
        <v>48</v>
      </c>
      <c r="E1322" s="55" t="s">
        <v>2954</v>
      </c>
      <c r="F1322" s="54">
        <f>+VLOOKUP(C1322,'Anexo_GL '!$B$9:$O$1882,4,0)</f>
        <v>33424.548019999995</v>
      </c>
      <c r="G1322" s="54"/>
      <c r="H1322" s="54">
        <f>+VLOOKUP(C1322,'Anexo_GL '!$B$9:$O$1882,5,0)</f>
        <v>145772.51583749999</v>
      </c>
      <c r="I1322" s="54">
        <f>+VLOOKUP(C1322,'Anexo_GL '!$B$9:$O$1882,6,0)</f>
        <v>62.216320000000003</v>
      </c>
      <c r="J1322" s="54">
        <f>+VLOOKUP(C1322,'Anexo_GL '!$B$9:$O$1882,7,0)</f>
        <v>0</v>
      </c>
      <c r="K1322" s="54"/>
      <c r="L1322" s="56">
        <f>+VLOOKUP(C1322,'Anexo_GL '!$B$9:$O$1882,8,0)</f>
        <v>22.929252354579678</v>
      </c>
      <c r="M1322" s="54"/>
      <c r="N1322" s="56" t="str">
        <f>+VLOOKUP(C1322,'Anexo_GL '!$B$9:$O$1882,9,0)</f>
        <v>Si Cumple</v>
      </c>
      <c r="O1322" s="54"/>
      <c r="P1322" s="54">
        <f>+VLOOKUP(C1322,'Anexo_GL '!$B$9:$O$1882,11,0)</f>
        <v>127456.91035999999</v>
      </c>
      <c r="Q1322" s="54">
        <f>+VLOOKUP(C1322,'Anexo_GL '!$B$9:$O$1882,12,0)</f>
        <v>89971.29264</v>
      </c>
      <c r="R1322" s="54">
        <f>+VLOOKUP(C1322,'Anexo_GL '!$B$9:$O$1882,13,0)</f>
        <v>37485.617720000002</v>
      </c>
      <c r="S1322" s="54" t="str">
        <f>+VLOOKUP(C1322,'Anexo_GL '!$B$9:$O$1882,14,0)</f>
        <v>Si Cumple</v>
      </c>
    </row>
    <row r="1323" spans="1:19" x14ac:dyDescent="0.25">
      <c r="A1323" s="54" t="s">
        <v>5422</v>
      </c>
      <c r="B1323" s="54">
        <v>1296</v>
      </c>
      <c r="C1323" s="55" t="s">
        <v>2955</v>
      </c>
      <c r="D1323" s="55" t="s">
        <v>48</v>
      </c>
      <c r="E1323" s="55" t="s">
        <v>2956</v>
      </c>
      <c r="F1323" s="54">
        <f>+VLOOKUP(C1323,'Anexo_GL '!$B$9:$O$1882,4,0)</f>
        <v>342407.10094999999</v>
      </c>
      <c r="G1323" s="54"/>
      <c r="H1323" s="54">
        <f>+VLOOKUP(C1323,'Anexo_GL '!$B$9:$O$1882,5,0)</f>
        <v>134863.28701750006</v>
      </c>
      <c r="I1323" s="54">
        <f>+VLOOKUP(C1323,'Anexo_GL '!$B$9:$O$1882,6,0)</f>
        <v>386.77350999999993</v>
      </c>
      <c r="J1323" s="54">
        <f>+VLOOKUP(C1323,'Anexo_GL '!$B$9:$O$1882,7,0)</f>
        <v>0</v>
      </c>
      <c r="K1323" s="54"/>
      <c r="L1323" s="56">
        <f>+VLOOKUP(C1323,'Anexo_GL '!$B$9:$O$1882,8,0)</f>
        <v>253.89200317026885</v>
      </c>
      <c r="M1323" s="54"/>
      <c r="N1323" s="56" t="str">
        <f>+VLOOKUP(C1323,'Anexo_GL '!$B$9:$O$1882,9,0)</f>
        <v>No Cumple</v>
      </c>
      <c r="O1323" s="54"/>
      <c r="P1323" s="54">
        <f>+VLOOKUP(C1323,'Anexo_GL '!$B$9:$O$1882,11,0)</f>
        <v>123191.58469</v>
      </c>
      <c r="Q1323" s="54">
        <f>+VLOOKUP(C1323,'Anexo_GL '!$B$9:$O$1882,12,0)</f>
        <v>109255.28493000002</v>
      </c>
      <c r="R1323" s="54">
        <f>+VLOOKUP(C1323,'Anexo_GL '!$B$9:$O$1882,13,0)</f>
        <v>13936.299759999976</v>
      </c>
      <c r="S1323" s="54" t="str">
        <f>+VLOOKUP(C1323,'Anexo_GL '!$B$9:$O$1882,14,0)</f>
        <v>Si Cumple</v>
      </c>
    </row>
    <row r="1324" spans="1:19" x14ac:dyDescent="0.25">
      <c r="A1324" s="54" t="s">
        <v>5423</v>
      </c>
      <c r="B1324" s="54">
        <v>1297</v>
      </c>
      <c r="C1324" s="55" t="s">
        <v>2957</v>
      </c>
      <c r="D1324" s="55" t="s">
        <v>48</v>
      </c>
      <c r="E1324" s="55" t="s">
        <v>2958</v>
      </c>
      <c r="F1324" s="54">
        <f>+VLOOKUP(C1324,'Anexo_GL '!$B$9:$O$1882,4,0)</f>
        <v>15049.85665</v>
      </c>
      <c r="G1324" s="54"/>
      <c r="H1324" s="54">
        <f>+VLOOKUP(C1324,'Anexo_GL '!$B$9:$O$1882,5,0)</f>
        <v>52137.087442499993</v>
      </c>
      <c r="I1324" s="54">
        <f>+VLOOKUP(C1324,'Anexo_GL '!$B$9:$O$1882,6,0)</f>
        <v>45.002549999999992</v>
      </c>
      <c r="J1324" s="54">
        <f>+VLOOKUP(C1324,'Anexo_GL '!$B$9:$O$1882,7,0)</f>
        <v>0</v>
      </c>
      <c r="K1324" s="54"/>
      <c r="L1324" s="56">
        <f>+VLOOKUP(C1324,'Anexo_GL '!$B$9:$O$1882,8,0)</f>
        <v>28.865932847894339</v>
      </c>
      <c r="M1324" s="54"/>
      <c r="N1324" s="56" t="str">
        <f>+VLOOKUP(C1324,'Anexo_GL '!$B$9:$O$1882,9,0)</f>
        <v>Si Cumple</v>
      </c>
      <c r="O1324" s="54"/>
      <c r="P1324" s="54">
        <f>+VLOOKUP(C1324,'Anexo_GL '!$B$9:$O$1882,11,0)</f>
        <v>41850.798630000005</v>
      </c>
      <c r="Q1324" s="54">
        <f>+VLOOKUP(C1324,'Anexo_GL '!$B$9:$O$1882,12,0)</f>
        <v>37513.375809999998</v>
      </c>
      <c r="R1324" s="54">
        <f>+VLOOKUP(C1324,'Anexo_GL '!$B$9:$O$1882,13,0)</f>
        <v>4337.422820000008</v>
      </c>
      <c r="S1324" s="54" t="str">
        <f>+VLOOKUP(C1324,'Anexo_GL '!$B$9:$O$1882,14,0)</f>
        <v>Si Cumple</v>
      </c>
    </row>
    <row r="1325" spans="1:19" x14ac:dyDescent="0.25">
      <c r="A1325" s="54" t="s">
        <v>5424</v>
      </c>
      <c r="B1325" s="54">
        <v>1298</v>
      </c>
      <c r="C1325" s="55" t="s">
        <v>2959</v>
      </c>
      <c r="D1325" s="55" t="s">
        <v>48</v>
      </c>
      <c r="E1325" s="55" t="s">
        <v>2960</v>
      </c>
      <c r="F1325" s="54">
        <f>+VLOOKUP(C1325,'Anexo_GL '!$B$9:$O$1882,4,0)</f>
        <v>19682.543109999999</v>
      </c>
      <c r="G1325" s="54"/>
      <c r="H1325" s="54">
        <f>+VLOOKUP(C1325,'Anexo_GL '!$B$9:$O$1882,5,0)</f>
        <v>97049.21831750001</v>
      </c>
      <c r="I1325" s="54">
        <f>+VLOOKUP(C1325,'Anexo_GL '!$B$9:$O$1882,6,0)</f>
        <v>431.86304000000001</v>
      </c>
      <c r="J1325" s="54">
        <f>+VLOOKUP(C1325,'Anexo_GL '!$B$9:$O$1882,7,0)</f>
        <v>0</v>
      </c>
      <c r="K1325" s="54"/>
      <c r="L1325" s="56">
        <f>+VLOOKUP(C1325,'Anexo_GL '!$B$9:$O$1882,8,0)</f>
        <v>20.280990873731568</v>
      </c>
      <c r="M1325" s="54"/>
      <c r="N1325" s="56" t="str">
        <f>+VLOOKUP(C1325,'Anexo_GL '!$B$9:$O$1882,9,0)</f>
        <v>Si Cumple</v>
      </c>
      <c r="O1325" s="54"/>
      <c r="P1325" s="54">
        <f>+VLOOKUP(C1325,'Anexo_GL '!$B$9:$O$1882,11,0)</f>
        <v>84464.286570000011</v>
      </c>
      <c r="Q1325" s="54">
        <f>+VLOOKUP(C1325,'Anexo_GL '!$B$9:$O$1882,12,0)</f>
        <v>74694.762240000011</v>
      </c>
      <c r="R1325" s="54">
        <f>+VLOOKUP(C1325,'Anexo_GL '!$B$9:$O$1882,13,0)</f>
        <v>9769.5243299999984</v>
      </c>
      <c r="S1325" s="54" t="str">
        <f>+VLOOKUP(C1325,'Anexo_GL '!$B$9:$O$1882,14,0)</f>
        <v>Si Cumple</v>
      </c>
    </row>
    <row r="1326" spans="1:19" x14ac:dyDescent="0.25">
      <c r="A1326" s="54" t="s">
        <v>5425</v>
      </c>
      <c r="B1326" s="54">
        <v>1299</v>
      </c>
      <c r="C1326" s="55" t="s">
        <v>2961</v>
      </c>
      <c r="D1326" s="55" t="s">
        <v>48</v>
      </c>
      <c r="E1326" s="55" t="s">
        <v>2962</v>
      </c>
      <c r="F1326" s="54">
        <f>+VLOOKUP(C1326,'Anexo_GL '!$B$9:$O$1882,4,0)</f>
        <v>69941.136889999994</v>
      </c>
      <c r="G1326" s="54"/>
      <c r="H1326" s="54">
        <f>+VLOOKUP(C1326,'Anexo_GL '!$B$9:$O$1882,5,0)</f>
        <v>106492.56144000002</v>
      </c>
      <c r="I1326" s="54">
        <f>+VLOOKUP(C1326,'Anexo_GL '!$B$9:$O$1882,6,0)</f>
        <v>2186.0594599999999</v>
      </c>
      <c r="J1326" s="54">
        <f>+VLOOKUP(C1326,'Anexo_GL '!$B$9:$O$1882,7,0)</f>
        <v>0</v>
      </c>
      <c r="K1326" s="54"/>
      <c r="L1326" s="56">
        <f>+VLOOKUP(C1326,'Anexo_GL '!$B$9:$O$1882,8,0)</f>
        <v>65.677016257521615</v>
      </c>
      <c r="M1326" s="54"/>
      <c r="N1326" s="56" t="str">
        <f>+VLOOKUP(C1326,'Anexo_GL '!$B$9:$O$1882,9,0)</f>
        <v>Si Cumple</v>
      </c>
      <c r="O1326" s="54"/>
      <c r="P1326" s="54">
        <f>+VLOOKUP(C1326,'Anexo_GL '!$B$9:$O$1882,11,0)</f>
        <v>81921.049610000002</v>
      </c>
      <c r="Q1326" s="54">
        <f>+VLOOKUP(C1326,'Anexo_GL '!$B$9:$O$1882,12,0)</f>
        <v>63623.997609999999</v>
      </c>
      <c r="R1326" s="54">
        <f>+VLOOKUP(C1326,'Anexo_GL '!$B$9:$O$1882,13,0)</f>
        <v>18297.052</v>
      </c>
      <c r="S1326" s="54" t="str">
        <f>+VLOOKUP(C1326,'Anexo_GL '!$B$9:$O$1882,14,0)</f>
        <v>Si Cumple</v>
      </c>
    </row>
    <row r="1327" spans="1:19" x14ac:dyDescent="0.25">
      <c r="A1327" s="54" t="s">
        <v>5426</v>
      </c>
      <c r="B1327" s="54">
        <v>1300</v>
      </c>
      <c r="C1327" s="55" t="s">
        <v>2963</v>
      </c>
      <c r="D1327" s="55" t="s">
        <v>48</v>
      </c>
      <c r="E1327" s="55" t="s">
        <v>2964</v>
      </c>
      <c r="F1327" s="54">
        <f>+VLOOKUP(C1327,'Anexo_GL '!$B$9:$O$1882,4,0)</f>
        <v>27764.039820000002</v>
      </c>
      <c r="G1327" s="54"/>
      <c r="H1327" s="54">
        <f>+VLOOKUP(C1327,'Anexo_GL '!$B$9:$O$1882,5,0)</f>
        <v>88948.482389999976</v>
      </c>
      <c r="I1327" s="54">
        <f>+VLOOKUP(C1327,'Anexo_GL '!$B$9:$O$1882,6,0)</f>
        <v>590.68134000000009</v>
      </c>
      <c r="J1327" s="54">
        <f>+VLOOKUP(C1327,'Anexo_GL '!$B$9:$O$1882,7,0)</f>
        <v>0</v>
      </c>
      <c r="K1327" s="54"/>
      <c r="L1327" s="56">
        <f>+VLOOKUP(C1327,'Anexo_GL '!$B$9:$O$1882,8,0)</f>
        <v>31.213618348503008</v>
      </c>
      <c r="M1327" s="54"/>
      <c r="N1327" s="56" t="str">
        <f>+VLOOKUP(C1327,'Anexo_GL '!$B$9:$O$1882,9,0)</f>
        <v>Si Cumple</v>
      </c>
      <c r="O1327" s="54"/>
      <c r="P1327" s="54">
        <f>+VLOOKUP(C1327,'Anexo_GL '!$B$9:$O$1882,11,0)</f>
        <v>74497.785449999981</v>
      </c>
      <c r="Q1327" s="54">
        <f>+VLOOKUP(C1327,'Anexo_GL '!$B$9:$O$1882,12,0)</f>
        <v>69048.213129999989</v>
      </c>
      <c r="R1327" s="54">
        <f>+VLOOKUP(C1327,'Anexo_GL '!$B$9:$O$1882,13,0)</f>
        <v>5449.5723199999929</v>
      </c>
      <c r="S1327" s="54" t="str">
        <f>+VLOOKUP(C1327,'Anexo_GL '!$B$9:$O$1882,14,0)</f>
        <v>Si Cumple</v>
      </c>
    </row>
    <row r="1328" spans="1:19" x14ac:dyDescent="0.25">
      <c r="A1328" s="54" t="s">
        <v>5427</v>
      </c>
      <c r="B1328" s="54">
        <v>1301</v>
      </c>
      <c r="C1328" s="55" t="s">
        <v>2965</v>
      </c>
      <c r="D1328" s="55" t="s">
        <v>48</v>
      </c>
      <c r="E1328" s="55" t="s">
        <v>2966</v>
      </c>
      <c r="F1328" s="54">
        <f>+VLOOKUP(C1328,'Anexo_GL '!$B$9:$O$1882,4,0)</f>
        <v>25322.052540000001</v>
      </c>
      <c r="G1328" s="54"/>
      <c r="H1328" s="54">
        <f>+VLOOKUP(C1328,'Anexo_GL '!$B$9:$O$1882,5,0)</f>
        <v>58986.431887500003</v>
      </c>
      <c r="I1328" s="54">
        <f>+VLOOKUP(C1328,'Anexo_GL '!$B$9:$O$1882,6,0)</f>
        <v>32.094560000000001</v>
      </c>
      <c r="J1328" s="54">
        <f>+VLOOKUP(C1328,'Anexo_GL '!$B$9:$O$1882,7,0)</f>
        <v>0</v>
      </c>
      <c r="K1328" s="54"/>
      <c r="L1328" s="56">
        <f>+VLOOKUP(C1328,'Anexo_GL '!$B$9:$O$1882,8,0)</f>
        <v>42.928605324517136</v>
      </c>
      <c r="M1328" s="54"/>
      <c r="N1328" s="56" t="str">
        <f>+VLOOKUP(C1328,'Anexo_GL '!$B$9:$O$1882,9,0)</f>
        <v>Si Cumple</v>
      </c>
      <c r="O1328" s="54"/>
      <c r="P1328" s="54">
        <f>+VLOOKUP(C1328,'Anexo_GL '!$B$9:$O$1882,11,0)</f>
        <v>56742.541800000006</v>
      </c>
      <c r="Q1328" s="54">
        <f>+VLOOKUP(C1328,'Anexo_GL '!$B$9:$O$1882,12,0)</f>
        <v>52382.325029999993</v>
      </c>
      <c r="R1328" s="54">
        <f>+VLOOKUP(C1328,'Anexo_GL '!$B$9:$O$1882,13,0)</f>
        <v>4360.2167700000109</v>
      </c>
      <c r="S1328" s="54" t="str">
        <f>+VLOOKUP(C1328,'Anexo_GL '!$B$9:$O$1882,14,0)</f>
        <v>Si Cumple</v>
      </c>
    </row>
    <row r="1329" spans="1:19" x14ac:dyDescent="0.25">
      <c r="A1329" s="54" t="s">
        <v>5428</v>
      </c>
      <c r="B1329" s="54">
        <v>1302</v>
      </c>
      <c r="C1329" s="55" t="s">
        <v>2967</v>
      </c>
      <c r="D1329" s="55" t="s">
        <v>48</v>
      </c>
      <c r="E1329" s="55" t="s">
        <v>854</v>
      </c>
      <c r="F1329" s="54">
        <f>+VLOOKUP(C1329,'Anexo_GL '!$B$9:$O$1882,4,0)</f>
        <v>20036.24828</v>
      </c>
      <c r="G1329" s="54"/>
      <c r="H1329" s="54">
        <f>+VLOOKUP(C1329,'Anexo_GL '!$B$9:$O$1882,5,0)</f>
        <v>54280.474600000001</v>
      </c>
      <c r="I1329" s="54">
        <f>+VLOOKUP(C1329,'Anexo_GL '!$B$9:$O$1882,6,0)</f>
        <v>39.029150000000001</v>
      </c>
      <c r="J1329" s="54">
        <f>+VLOOKUP(C1329,'Anexo_GL '!$B$9:$O$1882,7,0)</f>
        <v>0</v>
      </c>
      <c r="K1329" s="54"/>
      <c r="L1329" s="56">
        <f>+VLOOKUP(C1329,'Anexo_GL '!$B$9:$O$1882,8,0)</f>
        <v>36.912441218780359</v>
      </c>
      <c r="M1329" s="54"/>
      <c r="N1329" s="56" t="str">
        <f>+VLOOKUP(C1329,'Anexo_GL '!$B$9:$O$1882,9,0)</f>
        <v>Si Cumple</v>
      </c>
      <c r="O1329" s="54"/>
      <c r="P1329" s="54">
        <f>+VLOOKUP(C1329,'Anexo_GL '!$B$9:$O$1882,11,0)</f>
        <v>50179.125209999998</v>
      </c>
      <c r="Q1329" s="54">
        <f>+VLOOKUP(C1329,'Anexo_GL '!$B$9:$O$1882,12,0)</f>
        <v>40050.951800000003</v>
      </c>
      <c r="R1329" s="54">
        <f>+VLOOKUP(C1329,'Anexo_GL '!$B$9:$O$1882,13,0)</f>
        <v>10128.173409999996</v>
      </c>
      <c r="S1329" s="54" t="str">
        <f>+VLOOKUP(C1329,'Anexo_GL '!$B$9:$O$1882,14,0)</f>
        <v>Si Cumple</v>
      </c>
    </row>
    <row r="1330" spans="1:19" x14ac:dyDescent="0.25">
      <c r="A1330" s="54" t="s">
        <v>5429</v>
      </c>
      <c r="B1330" s="54">
        <v>1303</v>
      </c>
      <c r="C1330" s="55" t="s">
        <v>2968</v>
      </c>
      <c r="D1330" s="55" t="s">
        <v>48</v>
      </c>
      <c r="E1330" s="55" t="s">
        <v>1177</v>
      </c>
      <c r="F1330" s="54">
        <f>+VLOOKUP(C1330,'Anexo_GL '!$B$9:$O$1882,4,0)</f>
        <v>48834.081310000001</v>
      </c>
      <c r="G1330" s="54"/>
      <c r="H1330" s="54">
        <f>+VLOOKUP(C1330,'Anexo_GL '!$B$9:$O$1882,5,0)</f>
        <v>260703.995425</v>
      </c>
      <c r="I1330" s="54">
        <f>+VLOOKUP(C1330,'Anexo_GL '!$B$9:$O$1882,6,0)</f>
        <v>18.3996</v>
      </c>
      <c r="J1330" s="54">
        <f>+VLOOKUP(C1330,'Anexo_GL '!$B$9:$O$1882,7,0)</f>
        <v>0</v>
      </c>
      <c r="K1330" s="54"/>
      <c r="L1330" s="56">
        <f>+VLOOKUP(C1330,'Anexo_GL '!$B$9:$O$1882,8,0)</f>
        <v>18.731619832059195</v>
      </c>
      <c r="M1330" s="54"/>
      <c r="N1330" s="56" t="str">
        <f>+VLOOKUP(C1330,'Anexo_GL '!$B$9:$O$1882,9,0)</f>
        <v>Si Cumple</v>
      </c>
      <c r="O1330" s="54"/>
      <c r="P1330" s="54">
        <f>+VLOOKUP(C1330,'Anexo_GL '!$B$9:$O$1882,11,0)</f>
        <v>227657.00249000001</v>
      </c>
      <c r="Q1330" s="54">
        <f>+VLOOKUP(C1330,'Anexo_GL '!$B$9:$O$1882,12,0)</f>
        <v>161989.43446999998</v>
      </c>
      <c r="R1330" s="54">
        <f>+VLOOKUP(C1330,'Anexo_GL '!$B$9:$O$1882,13,0)</f>
        <v>65667.568020000035</v>
      </c>
      <c r="S1330" s="54" t="str">
        <f>+VLOOKUP(C1330,'Anexo_GL '!$B$9:$O$1882,14,0)</f>
        <v>Si Cumple</v>
      </c>
    </row>
    <row r="1331" spans="1:19" x14ac:dyDescent="0.25">
      <c r="A1331" s="54" t="s">
        <v>5430</v>
      </c>
      <c r="B1331" s="54">
        <v>1304</v>
      </c>
      <c r="C1331" s="55" t="s">
        <v>2969</v>
      </c>
      <c r="D1331" s="55" t="s">
        <v>48</v>
      </c>
      <c r="E1331" s="55" t="s">
        <v>2970</v>
      </c>
      <c r="F1331" s="54">
        <f>+VLOOKUP(C1331,'Anexo_GL '!$B$9:$O$1882,4,0)</f>
        <v>19550.365259999999</v>
      </c>
      <c r="G1331" s="54"/>
      <c r="H1331" s="54">
        <f>+VLOOKUP(C1331,'Anexo_GL '!$B$9:$O$1882,5,0)</f>
        <v>62125.442135000005</v>
      </c>
      <c r="I1331" s="54">
        <f>+VLOOKUP(C1331,'Anexo_GL '!$B$9:$O$1882,6,0)</f>
        <v>549.25983000000008</v>
      </c>
      <c r="J1331" s="54">
        <f>+VLOOKUP(C1331,'Anexo_GL '!$B$9:$O$1882,7,0)</f>
        <v>0</v>
      </c>
      <c r="K1331" s="54"/>
      <c r="L1331" s="56">
        <f>+VLOOKUP(C1331,'Anexo_GL '!$B$9:$O$1882,8,0)</f>
        <v>31.4691768591628</v>
      </c>
      <c r="M1331" s="54"/>
      <c r="N1331" s="56" t="str">
        <f>+VLOOKUP(C1331,'Anexo_GL '!$B$9:$O$1882,9,0)</f>
        <v>Si Cumple</v>
      </c>
      <c r="O1331" s="54"/>
      <c r="P1331" s="54">
        <f>+VLOOKUP(C1331,'Anexo_GL '!$B$9:$O$1882,11,0)</f>
        <v>43785.25808</v>
      </c>
      <c r="Q1331" s="54">
        <f>+VLOOKUP(C1331,'Anexo_GL '!$B$9:$O$1882,12,0)</f>
        <v>34629.945489999998</v>
      </c>
      <c r="R1331" s="54">
        <f>+VLOOKUP(C1331,'Anexo_GL '!$B$9:$O$1882,13,0)</f>
        <v>9155.3125900000032</v>
      </c>
      <c r="S1331" s="54" t="str">
        <f>+VLOOKUP(C1331,'Anexo_GL '!$B$9:$O$1882,14,0)</f>
        <v>Si Cumple</v>
      </c>
    </row>
    <row r="1332" spans="1:19" x14ac:dyDescent="0.25">
      <c r="A1332" s="54" t="s">
        <v>5431</v>
      </c>
      <c r="B1332" s="54">
        <v>1305</v>
      </c>
      <c r="C1332" s="55" t="s">
        <v>2971</v>
      </c>
      <c r="D1332" s="55" t="s">
        <v>48</v>
      </c>
      <c r="E1332" s="55" t="s">
        <v>2972</v>
      </c>
      <c r="F1332" s="54">
        <f>+VLOOKUP(C1332,'Anexo_GL '!$B$9:$O$1882,4,0)</f>
        <v>5525.873630000001</v>
      </c>
      <c r="G1332" s="54"/>
      <c r="H1332" s="54">
        <f>+VLOOKUP(C1332,'Anexo_GL '!$B$9:$O$1882,5,0)</f>
        <v>17087.6368</v>
      </c>
      <c r="I1332" s="54">
        <f>+VLOOKUP(C1332,'Anexo_GL '!$B$9:$O$1882,6,0)</f>
        <v>85.601320000000001</v>
      </c>
      <c r="J1332" s="54">
        <f>+VLOOKUP(C1332,'Anexo_GL '!$B$9:$O$1882,7,0)</f>
        <v>0</v>
      </c>
      <c r="K1332" s="54"/>
      <c r="L1332" s="56">
        <f>+VLOOKUP(C1332,'Anexo_GL '!$B$9:$O$1882,8,0)</f>
        <v>32.338430964309829</v>
      </c>
      <c r="M1332" s="54"/>
      <c r="N1332" s="56" t="str">
        <f>+VLOOKUP(C1332,'Anexo_GL '!$B$9:$O$1882,9,0)</f>
        <v>Si Cumple</v>
      </c>
      <c r="O1332" s="54"/>
      <c r="P1332" s="54">
        <f>+VLOOKUP(C1332,'Anexo_GL '!$B$9:$O$1882,11,0)</f>
        <v>12938.727620000001</v>
      </c>
      <c r="Q1332" s="54">
        <f>+VLOOKUP(C1332,'Anexo_GL '!$B$9:$O$1882,12,0)</f>
        <v>10280.206549999999</v>
      </c>
      <c r="R1332" s="54">
        <f>+VLOOKUP(C1332,'Anexo_GL '!$B$9:$O$1882,13,0)</f>
        <v>2658.5210700000021</v>
      </c>
      <c r="S1332" s="54" t="str">
        <f>+VLOOKUP(C1332,'Anexo_GL '!$B$9:$O$1882,14,0)</f>
        <v>Si Cumple</v>
      </c>
    </row>
    <row r="1333" spans="1:19" x14ac:dyDescent="0.25">
      <c r="A1333" s="54" t="s">
        <v>5432</v>
      </c>
      <c r="B1333" s="54">
        <v>1306</v>
      </c>
      <c r="C1333" s="55" t="s">
        <v>2973</v>
      </c>
      <c r="D1333" s="55" t="s">
        <v>48</v>
      </c>
      <c r="E1333" s="55" t="s">
        <v>2974</v>
      </c>
      <c r="F1333" s="54">
        <f>+VLOOKUP(C1333,'Anexo_GL '!$B$9:$O$1882,4,0)</f>
        <v>57582.981530000005</v>
      </c>
      <c r="G1333" s="54"/>
      <c r="H1333" s="54">
        <f>+VLOOKUP(C1333,'Anexo_GL '!$B$9:$O$1882,5,0)</f>
        <v>131373.00649500001</v>
      </c>
      <c r="I1333" s="54">
        <f>+VLOOKUP(C1333,'Anexo_GL '!$B$9:$O$1882,6,0)</f>
        <v>1297.6097100000002</v>
      </c>
      <c r="J1333" s="54">
        <f>+VLOOKUP(C1333,'Anexo_GL '!$B$9:$O$1882,7,0)</f>
        <v>0</v>
      </c>
      <c r="K1333" s="54"/>
      <c r="L1333" s="56">
        <f>+VLOOKUP(C1333,'Anexo_GL '!$B$9:$O$1882,8,0)</f>
        <v>43.831669127699818</v>
      </c>
      <c r="M1333" s="54"/>
      <c r="N1333" s="56" t="str">
        <f>+VLOOKUP(C1333,'Anexo_GL '!$B$9:$O$1882,9,0)</f>
        <v>Si Cumple</v>
      </c>
      <c r="O1333" s="54"/>
      <c r="P1333" s="54">
        <f>+VLOOKUP(C1333,'Anexo_GL '!$B$9:$O$1882,11,0)</f>
        <v>94906.789780000006</v>
      </c>
      <c r="Q1333" s="54">
        <f>+VLOOKUP(C1333,'Anexo_GL '!$B$9:$O$1882,12,0)</f>
        <v>82506.147789999988</v>
      </c>
      <c r="R1333" s="54">
        <f>+VLOOKUP(C1333,'Anexo_GL '!$B$9:$O$1882,13,0)</f>
        <v>12400.641990000009</v>
      </c>
      <c r="S1333" s="54" t="str">
        <f>+VLOOKUP(C1333,'Anexo_GL '!$B$9:$O$1882,14,0)</f>
        <v>Si Cumple</v>
      </c>
    </row>
    <row r="1334" spans="1:19" x14ac:dyDescent="0.25">
      <c r="A1334" s="54" t="s">
        <v>5433</v>
      </c>
      <c r="B1334" s="54">
        <v>1307</v>
      </c>
      <c r="C1334" s="55" t="s">
        <v>2975</v>
      </c>
      <c r="D1334" s="55" t="s">
        <v>48</v>
      </c>
      <c r="E1334" s="55" t="s">
        <v>2976</v>
      </c>
      <c r="F1334" s="54">
        <f>+VLOOKUP(C1334,'Anexo_GL '!$B$9:$O$1882,4,0)</f>
        <v>2323.1047199999998</v>
      </c>
      <c r="G1334" s="54"/>
      <c r="H1334" s="54">
        <f>+VLOOKUP(C1334,'Anexo_GL '!$B$9:$O$1882,5,0)</f>
        <v>27134.320394999999</v>
      </c>
      <c r="I1334" s="54">
        <f>+VLOOKUP(C1334,'Anexo_GL '!$B$9:$O$1882,6,0)</f>
        <v>122.32808</v>
      </c>
      <c r="J1334" s="54">
        <f>+VLOOKUP(C1334,'Anexo_GL '!$B$9:$O$1882,7,0)</f>
        <v>0</v>
      </c>
      <c r="K1334" s="54"/>
      <c r="L1334" s="56">
        <f>+VLOOKUP(C1334,'Anexo_GL '!$B$9:$O$1882,8,0)</f>
        <v>8.5614995554783633</v>
      </c>
      <c r="M1334" s="54"/>
      <c r="N1334" s="56" t="str">
        <f>+VLOOKUP(C1334,'Anexo_GL '!$B$9:$O$1882,9,0)</f>
        <v>Si Cumple</v>
      </c>
      <c r="O1334" s="54"/>
      <c r="P1334" s="54">
        <f>+VLOOKUP(C1334,'Anexo_GL '!$B$9:$O$1882,11,0)</f>
        <v>19539.781210000001</v>
      </c>
      <c r="Q1334" s="54">
        <f>+VLOOKUP(C1334,'Anexo_GL '!$B$9:$O$1882,12,0)</f>
        <v>15836.640449999999</v>
      </c>
      <c r="R1334" s="54">
        <f>+VLOOKUP(C1334,'Anexo_GL '!$B$9:$O$1882,13,0)</f>
        <v>3703.1407600000016</v>
      </c>
      <c r="S1334" s="54" t="str">
        <f>+VLOOKUP(C1334,'Anexo_GL '!$B$9:$O$1882,14,0)</f>
        <v>Si Cumple</v>
      </c>
    </row>
    <row r="1335" spans="1:19" x14ac:dyDescent="0.25">
      <c r="A1335" s="54" t="s">
        <v>5434</v>
      </c>
      <c r="B1335" s="54">
        <v>1308</v>
      </c>
      <c r="C1335" s="55" t="s">
        <v>2977</v>
      </c>
      <c r="D1335" s="55" t="s">
        <v>48</v>
      </c>
      <c r="E1335" s="55" t="s">
        <v>2978</v>
      </c>
      <c r="F1335" s="54">
        <f>+VLOOKUP(C1335,'Anexo_GL '!$B$9:$O$1882,4,0)</f>
        <v>9632.3072499999998</v>
      </c>
      <c r="G1335" s="54"/>
      <c r="H1335" s="54">
        <f>+VLOOKUP(C1335,'Anexo_GL '!$B$9:$O$1882,5,0)</f>
        <v>12639.03566</v>
      </c>
      <c r="I1335" s="54">
        <f>+VLOOKUP(C1335,'Anexo_GL '!$B$9:$O$1882,6,0)</f>
        <v>17.465310000000002</v>
      </c>
      <c r="J1335" s="54">
        <f>+VLOOKUP(C1335,'Anexo_GL '!$B$9:$O$1882,7,0)</f>
        <v>0</v>
      </c>
      <c r="K1335" s="54"/>
      <c r="L1335" s="56">
        <f>+VLOOKUP(C1335,'Anexo_GL '!$B$9:$O$1882,8,0)</f>
        <v>76.210776748453284</v>
      </c>
      <c r="M1335" s="54"/>
      <c r="N1335" s="56" t="str">
        <f>+VLOOKUP(C1335,'Anexo_GL '!$B$9:$O$1882,9,0)</f>
        <v>Si Cumple</v>
      </c>
      <c r="O1335" s="54"/>
      <c r="P1335" s="54">
        <f>+VLOOKUP(C1335,'Anexo_GL '!$B$9:$O$1882,11,0)</f>
        <v>10033.47798</v>
      </c>
      <c r="Q1335" s="54">
        <f>+VLOOKUP(C1335,'Anexo_GL '!$B$9:$O$1882,12,0)</f>
        <v>9344.5514399999993</v>
      </c>
      <c r="R1335" s="54">
        <f>+VLOOKUP(C1335,'Anexo_GL '!$B$9:$O$1882,13,0)</f>
        <v>688.92654000000095</v>
      </c>
      <c r="S1335" s="54" t="str">
        <f>+VLOOKUP(C1335,'Anexo_GL '!$B$9:$O$1882,14,0)</f>
        <v>Si Cumple</v>
      </c>
    </row>
    <row r="1336" spans="1:19" x14ac:dyDescent="0.25">
      <c r="A1336" s="54" t="s">
        <v>6078</v>
      </c>
      <c r="B1336" s="54">
        <v>1309</v>
      </c>
      <c r="C1336" s="59" t="s">
        <v>2979</v>
      </c>
      <c r="D1336" s="59" t="s">
        <v>48</v>
      </c>
      <c r="E1336" s="59" t="s">
        <v>6079</v>
      </c>
      <c r="F1336" s="54">
        <f>+VLOOKUP(C1336,'Anexo_GL '!$B$9:$O$1882,4,0)</f>
        <v>39801.192029999991</v>
      </c>
      <c r="G1336" s="54"/>
      <c r="H1336" s="54">
        <f>+VLOOKUP(C1336,'Anexo_GL '!$B$9:$O$1882,5,0)</f>
        <v>46268.296612499995</v>
      </c>
      <c r="I1336" s="54">
        <f>+VLOOKUP(C1336,'Anexo_GL '!$B$9:$O$1882,6,0)</f>
        <v>366.71518999999995</v>
      </c>
      <c r="J1336" s="54">
        <f>+VLOOKUP(C1336,'Anexo_GL '!$B$9:$O$1882,7,0)</f>
        <v>0</v>
      </c>
      <c r="K1336" s="54"/>
      <c r="L1336" s="56">
        <f>+VLOOKUP(C1336,'Anexo_GL '!$B$9:$O$1882,8,0)</f>
        <v>86.02260066614852</v>
      </c>
      <c r="M1336" s="54"/>
      <c r="N1336" s="56" t="str">
        <f>+VLOOKUP(C1336,'Anexo_GL '!$B$9:$O$1882,9,0)</f>
        <v>Si Cumple</v>
      </c>
      <c r="O1336" s="54"/>
      <c r="P1336" s="54">
        <f>+VLOOKUP(C1336,'Anexo_GL '!$B$9:$O$1882,11,0)</f>
        <v>36579.857949999998</v>
      </c>
      <c r="Q1336" s="54">
        <f>+VLOOKUP(C1336,'Anexo_GL '!$B$9:$O$1882,12,0)</f>
        <v>40324.476950000004</v>
      </c>
      <c r="R1336" s="54">
        <f>+VLOOKUP(C1336,'Anexo_GL '!$B$9:$O$1882,13,0)</f>
        <v>-3744.6190000000074</v>
      </c>
      <c r="S1336" s="54" t="str">
        <f>+VLOOKUP(C1336,'Anexo_GL '!$B$9:$O$1882,14,0)</f>
        <v>No Cumple</v>
      </c>
    </row>
    <row r="1337" spans="1:19" x14ac:dyDescent="0.25">
      <c r="A1337" s="54" t="s">
        <v>5435</v>
      </c>
      <c r="B1337" s="54">
        <v>1310</v>
      </c>
      <c r="C1337" s="55" t="s">
        <v>2980</v>
      </c>
      <c r="D1337" s="55" t="s">
        <v>48</v>
      </c>
      <c r="E1337" s="55" t="s">
        <v>2981</v>
      </c>
      <c r="F1337" s="54">
        <f>+VLOOKUP(C1337,'Anexo_GL '!$B$9:$O$1882,4,0)</f>
        <v>7190.49485</v>
      </c>
      <c r="G1337" s="54"/>
      <c r="H1337" s="54">
        <f>+VLOOKUP(C1337,'Anexo_GL '!$B$9:$O$1882,5,0)</f>
        <v>11301.2198825</v>
      </c>
      <c r="I1337" s="54">
        <f>+VLOOKUP(C1337,'Anexo_GL '!$B$9:$O$1882,6,0)</f>
        <v>17.724779999999999</v>
      </c>
      <c r="J1337" s="54">
        <f>+VLOOKUP(C1337,'Anexo_GL '!$B$9:$O$1882,7,0)</f>
        <v>0</v>
      </c>
      <c r="K1337" s="54"/>
      <c r="L1337" s="56">
        <f>+VLOOKUP(C1337,'Anexo_GL '!$B$9:$O$1882,8,0)</f>
        <v>63.625829111904274</v>
      </c>
      <c r="M1337" s="54"/>
      <c r="N1337" s="56" t="str">
        <f>+VLOOKUP(C1337,'Anexo_GL '!$B$9:$O$1882,9,0)</f>
        <v>Si Cumple</v>
      </c>
      <c r="O1337" s="54"/>
      <c r="P1337" s="54">
        <f>+VLOOKUP(C1337,'Anexo_GL '!$B$9:$O$1882,11,0)</f>
        <v>8262.16381</v>
      </c>
      <c r="Q1337" s="54">
        <f>+VLOOKUP(C1337,'Anexo_GL '!$B$9:$O$1882,12,0)</f>
        <v>8131.9637300000004</v>
      </c>
      <c r="R1337" s="54">
        <f>+VLOOKUP(C1337,'Anexo_GL '!$B$9:$O$1882,13,0)</f>
        <v>130.20008000000007</v>
      </c>
      <c r="S1337" s="54" t="str">
        <f>+VLOOKUP(C1337,'Anexo_GL '!$B$9:$O$1882,14,0)</f>
        <v>Si Cumple</v>
      </c>
    </row>
    <row r="1338" spans="1:19" x14ac:dyDescent="0.25">
      <c r="A1338" s="54" t="s">
        <v>5436</v>
      </c>
      <c r="B1338" s="54">
        <v>1311</v>
      </c>
      <c r="C1338" s="55" t="s">
        <v>2982</v>
      </c>
      <c r="D1338" s="55" t="s">
        <v>48</v>
      </c>
      <c r="E1338" s="55" t="s">
        <v>2983</v>
      </c>
      <c r="F1338" s="54">
        <f>+VLOOKUP(C1338,'Anexo_GL '!$B$9:$O$1882,4,0)</f>
        <v>9309.30638</v>
      </c>
      <c r="G1338" s="54"/>
      <c r="H1338" s="54">
        <f>+VLOOKUP(C1338,'Anexo_GL '!$B$9:$O$1882,5,0)</f>
        <v>139631.22018249996</v>
      </c>
      <c r="I1338" s="54">
        <f>+VLOOKUP(C1338,'Anexo_GL '!$B$9:$O$1882,6,0)</f>
        <v>36.775640000000003</v>
      </c>
      <c r="J1338" s="54">
        <f>+VLOOKUP(C1338,'Anexo_GL '!$B$9:$O$1882,7,0)</f>
        <v>0</v>
      </c>
      <c r="K1338" s="54"/>
      <c r="L1338" s="56">
        <f>+VLOOKUP(C1338,'Anexo_GL '!$B$9:$O$1882,8,0)</f>
        <v>6.6670665541936875</v>
      </c>
      <c r="M1338" s="54"/>
      <c r="N1338" s="56" t="str">
        <f>+VLOOKUP(C1338,'Anexo_GL '!$B$9:$O$1882,9,0)</f>
        <v>Si Cumple</v>
      </c>
      <c r="O1338" s="54"/>
      <c r="P1338" s="54">
        <f>+VLOOKUP(C1338,'Anexo_GL '!$B$9:$O$1882,11,0)</f>
        <v>116554.69705000002</v>
      </c>
      <c r="Q1338" s="54">
        <f>+VLOOKUP(C1338,'Anexo_GL '!$B$9:$O$1882,12,0)</f>
        <v>99404.46222999999</v>
      </c>
      <c r="R1338" s="54">
        <f>+VLOOKUP(C1338,'Anexo_GL '!$B$9:$O$1882,13,0)</f>
        <v>17150.234820000023</v>
      </c>
      <c r="S1338" s="54" t="str">
        <f>+VLOOKUP(C1338,'Anexo_GL '!$B$9:$O$1882,14,0)</f>
        <v>Si Cumple</v>
      </c>
    </row>
    <row r="1339" spans="1:19" x14ac:dyDescent="0.25">
      <c r="A1339" s="54" t="s">
        <v>5437</v>
      </c>
      <c r="B1339" s="54">
        <v>1312</v>
      </c>
      <c r="C1339" s="55" t="s">
        <v>2984</v>
      </c>
      <c r="D1339" s="55" t="s">
        <v>48</v>
      </c>
      <c r="E1339" s="55" t="s">
        <v>2985</v>
      </c>
      <c r="F1339" s="54">
        <f>+VLOOKUP(C1339,'Anexo_GL '!$B$9:$O$1882,4,0)</f>
        <v>34200.635609999998</v>
      </c>
      <c r="G1339" s="54"/>
      <c r="H1339" s="54">
        <f>+VLOOKUP(C1339,'Anexo_GL '!$B$9:$O$1882,5,0)</f>
        <v>245604.10537249997</v>
      </c>
      <c r="I1339" s="54">
        <f>+VLOOKUP(C1339,'Anexo_GL '!$B$9:$O$1882,6,0)</f>
        <v>9.7608199999999989</v>
      </c>
      <c r="J1339" s="54">
        <f>+VLOOKUP(C1339,'Anexo_GL '!$B$9:$O$1882,7,0)</f>
        <v>0</v>
      </c>
      <c r="K1339" s="54"/>
      <c r="L1339" s="56">
        <f>+VLOOKUP(C1339,'Anexo_GL '!$B$9:$O$1882,8,0)</f>
        <v>13.92510746435976</v>
      </c>
      <c r="M1339" s="54"/>
      <c r="N1339" s="56" t="str">
        <f>+VLOOKUP(C1339,'Anexo_GL '!$B$9:$O$1882,9,0)</f>
        <v>Si Cumple</v>
      </c>
      <c r="O1339" s="54"/>
      <c r="P1339" s="54">
        <f>+VLOOKUP(C1339,'Anexo_GL '!$B$9:$O$1882,11,0)</f>
        <v>218019.70486000003</v>
      </c>
      <c r="Q1339" s="54">
        <f>+VLOOKUP(C1339,'Anexo_GL '!$B$9:$O$1882,12,0)</f>
        <v>132102.29714000001</v>
      </c>
      <c r="R1339" s="54">
        <f>+VLOOKUP(C1339,'Anexo_GL '!$B$9:$O$1882,13,0)</f>
        <v>85917.407720000017</v>
      </c>
      <c r="S1339" s="54" t="str">
        <f>+VLOOKUP(C1339,'Anexo_GL '!$B$9:$O$1882,14,0)</f>
        <v>Si Cumple</v>
      </c>
    </row>
    <row r="1340" spans="1:19" x14ac:dyDescent="0.25">
      <c r="A1340" s="54" t="s">
        <v>5438</v>
      </c>
      <c r="B1340" s="54">
        <v>1313</v>
      </c>
      <c r="C1340" s="55" t="s">
        <v>2986</v>
      </c>
      <c r="D1340" s="55" t="s">
        <v>48</v>
      </c>
      <c r="E1340" s="55" t="s">
        <v>2987</v>
      </c>
      <c r="F1340" s="54">
        <f>+VLOOKUP(C1340,'Anexo_GL '!$B$9:$O$1882,4,0)</f>
        <v>221891.90672999996</v>
      </c>
      <c r="G1340" s="54"/>
      <c r="H1340" s="54">
        <f>+VLOOKUP(C1340,'Anexo_GL '!$B$9:$O$1882,5,0)</f>
        <v>245142.61105499999</v>
      </c>
      <c r="I1340" s="54">
        <f>+VLOOKUP(C1340,'Anexo_GL '!$B$9:$O$1882,6,0)</f>
        <v>3214.2313799999997</v>
      </c>
      <c r="J1340" s="54">
        <f>+VLOOKUP(C1340,'Anexo_GL '!$B$9:$O$1882,7,0)</f>
        <v>0</v>
      </c>
      <c r="K1340" s="54"/>
      <c r="L1340" s="56">
        <f>+VLOOKUP(C1340,'Anexo_GL '!$B$9:$O$1882,8,0)</f>
        <v>90.515437432546761</v>
      </c>
      <c r="M1340" s="54"/>
      <c r="N1340" s="56" t="str">
        <f>+VLOOKUP(C1340,'Anexo_GL '!$B$9:$O$1882,9,0)</f>
        <v>Si Cumple</v>
      </c>
      <c r="O1340" s="54"/>
      <c r="P1340" s="54">
        <f>+VLOOKUP(C1340,'Anexo_GL '!$B$9:$O$1882,11,0)</f>
        <v>240937.74705999999</v>
      </c>
      <c r="Q1340" s="54">
        <f>+VLOOKUP(C1340,'Anexo_GL '!$B$9:$O$1882,12,0)</f>
        <v>200372.22103000002</v>
      </c>
      <c r="R1340" s="54">
        <f>+VLOOKUP(C1340,'Anexo_GL '!$B$9:$O$1882,13,0)</f>
        <v>40565.526030000001</v>
      </c>
      <c r="S1340" s="54" t="str">
        <f>+VLOOKUP(C1340,'Anexo_GL '!$B$9:$O$1882,14,0)</f>
        <v>Si Cumple</v>
      </c>
    </row>
    <row r="1341" spans="1:19" x14ac:dyDescent="0.25">
      <c r="A1341" s="54" t="s">
        <v>5439</v>
      </c>
      <c r="B1341" s="54">
        <v>1314</v>
      </c>
      <c r="C1341" s="55" t="s">
        <v>2988</v>
      </c>
      <c r="D1341" s="55" t="s">
        <v>48</v>
      </c>
      <c r="E1341" s="55" t="s">
        <v>2989</v>
      </c>
      <c r="F1341" s="54">
        <f>+VLOOKUP(C1341,'Anexo_GL '!$B$9:$O$1882,4,0)</f>
        <v>140777.83920999998</v>
      </c>
      <c r="G1341" s="54"/>
      <c r="H1341" s="54">
        <f>+VLOOKUP(C1341,'Anexo_GL '!$B$9:$O$1882,5,0)</f>
        <v>102866.73624</v>
      </c>
      <c r="I1341" s="54">
        <f>+VLOOKUP(C1341,'Anexo_GL '!$B$9:$O$1882,6,0)</f>
        <v>874.12449000000004</v>
      </c>
      <c r="J1341" s="54">
        <f>+VLOOKUP(C1341,'Anexo_GL '!$B$9:$O$1882,7,0)</f>
        <v>0</v>
      </c>
      <c r="K1341" s="54"/>
      <c r="L1341" s="56">
        <f>+VLOOKUP(C1341,'Anexo_GL '!$B$9:$O$1882,8,0)</f>
        <v>136.85457938662407</v>
      </c>
      <c r="M1341" s="54"/>
      <c r="N1341" s="56" t="str">
        <f>+VLOOKUP(C1341,'Anexo_GL '!$B$9:$O$1882,9,0)</f>
        <v>No Cumple</v>
      </c>
      <c r="O1341" s="54"/>
      <c r="P1341" s="54">
        <f>+VLOOKUP(C1341,'Anexo_GL '!$B$9:$O$1882,11,0)</f>
        <v>82797.72567</v>
      </c>
      <c r="Q1341" s="54">
        <f>+VLOOKUP(C1341,'Anexo_GL '!$B$9:$O$1882,12,0)</f>
        <v>70251.85679000002</v>
      </c>
      <c r="R1341" s="54">
        <f>+VLOOKUP(C1341,'Anexo_GL '!$B$9:$O$1882,13,0)</f>
        <v>12545.86887999998</v>
      </c>
      <c r="S1341" s="54" t="str">
        <f>+VLOOKUP(C1341,'Anexo_GL '!$B$9:$O$1882,14,0)</f>
        <v>Si Cumple</v>
      </c>
    </row>
    <row r="1342" spans="1:19" x14ac:dyDescent="0.25">
      <c r="A1342" s="54" t="s">
        <v>5440</v>
      </c>
      <c r="B1342" s="54">
        <v>1315</v>
      </c>
      <c r="C1342" s="55" t="s">
        <v>2990</v>
      </c>
      <c r="D1342" s="55" t="s">
        <v>48</v>
      </c>
      <c r="E1342" s="55" t="s">
        <v>1813</v>
      </c>
      <c r="F1342" s="54">
        <f>+VLOOKUP(C1342,'Anexo_GL '!$B$9:$O$1882,4,0)</f>
        <v>33692.297530000003</v>
      </c>
      <c r="G1342" s="54"/>
      <c r="H1342" s="54">
        <f>+VLOOKUP(C1342,'Anexo_GL '!$B$9:$O$1882,5,0)</f>
        <v>29855.779952499994</v>
      </c>
      <c r="I1342" s="54">
        <f>+VLOOKUP(C1342,'Anexo_GL '!$B$9:$O$1882,6,0)</f>
        <v>70.438410000000005</v>
      </c>
      <c r="J1342" s="54">
        <f>+VLOOKUP(C1342,'Anexo_GL '!$B$9:$O$1882,7,0)</f>
        <v>0</v>
      </c>
      <c r="K1342" s="54"/>
      <c r="L1342" s="56">
        <f>+VLOOKUP(C1342,'Anexo_GL '!$B$9:$O$1882,8,0)</f>
        <v>112.85016698141479</v>
      </c>
      <c r="M1342" s="54"/>
      <c r="N1342" s="56" t="str">
        <f>+VLOOKUP(C1342,'Anexo_GL '!$B$9:$O$1882,9,0)</f>
        <v>No Cumple</v>
      </c>
      <c r="O1342" s="54"/>
      <c r="P1342" s="54">
        <f>+VLOOKUP(C1342,'Anexo_GL '!$B$9:$O$1882,11,0)</f>
        <v>27233.231</v>
      </c>
      <c r="Q1342" s="54">
        <f>+VLOOKUP(C1342,'Anexo_GL '!$B$9:$O$1882,12,0)</f>
        <v>26099.82994</v>
      </c>
      <c r="R1342" s="54">
        <f>+VLOOKUP(C1342,'Anexo_GL '!$B$9:$O$1882,13,0)</f>
        <v>1133.4010599999986</v>
      </c>
      <c r="S1342" s="54" t="str">
        <f>+VLOOKUP(C1342,'Anexo_GL '!$B$9:$O$1882,14,0)</f>
        <v>Si Cumple</v>
      </c>
    </row>
    <row r="1343" spans="1:19" x14ac:dyDescent="0.25">
      <c r="A1343" s="54" t="s">
        <v>5441</v>
      </c>
      <c r="B1343" s="54">
        <v>1316</v>
      </c>
      <c r="C1343" s="55" t="s">
        <v>2991</v>
      </c>
      <c r="D1343" s="55" t="s">
        <v>48</v>
      </c>
      <c r="E1343" s="55" t="s">
        <v>2992</v>
      </c>
      <c r="F1343" s="54">
        <f>+VLOOKUP(C1343,'Anexo_GL '!$B$9:$O$1882,4,0)</f>
        <v>426171.5834</v>
      </c>
      <c r="G1343" s="54"/>
      <c r="H1343" s="54">
        <f>+VLOOKUP(C1343,'Anexo_GL '!$B$9:$O$1882,5,0)</f>
        <v>163889.59964500001</v>
      </c>
      <c r="I1343" s="54">
        <f>+VLOOKUP(C1343,'Anexo_GL '!$B$9:$O$1882,6,0)</f>
        <v>1152.5316599999999</v>
      </c>
      <c r="J1343" s="54">
        <f>+VLOOKUP(C1343,'Anexo_GL '!$B$9:$O$1882,7,0)</f>
        <v>0</v>
      </c>
      <c r="K1343" s="54"/>
      <c r="L1343" s="56">
        <f>+VLOOKUP(C1343,'Anexo_GL '!$B$9:$O$1882,8,0)</f>
        <v>260.03577061822529</v>
      </c>
      <c r="M1343" s="54"/>
      <c r="N1343" s="56" t="str">
        <f>+VLOOKUP(C1343,'Anexo_GL '!$B$9:$O$1882,9,0)</f>
        <v>No Cumple</v>
      </c>
      <c r="O1343" s="54"/>
      <c r="P1343" s="54">
        <f>+VLOOKUP(C1343,'Anexo_GL '!$B$9:$O$1882,11,0)</f>
        <v>156490.77169999998</v>
      </c>
      <c r="Q1343" s="54">
        <f>+VLOOKUP(C1343,'Anexo_GL '!$B$9:$O$1882,12,0)</f>
        <v>123015.99102000004</v>
      </c>
      <c r="R1343" s="54">
        <f>+VLOOKUP(C1343,'Anexo_GL '!$B$9:$O$1882,13,0)</f>
        <v>33474.780679999945</v>
      </c>
      <c r="S1343" s="54" t="str">
        <f>+VLOOKUP(C1343,'Anexo_GL '!$B$9:$O$1882,14,0)</f>
        <v>Si Cumple</v>
      </c>
    </row>
    <row r="1344" spans="1:19" x14ac:dyDescent="0.25">
      <c r="A1344" s="54" t="s">
        <v>5442</v>
      </c>
      <c r="B1344" s="54">
        <v>1317</v>
      </c>
      <c r="C1344" s="55" t="s">
        <v>2993</v>
      </c>
      <c r="D1344" s="55" t="s">
        <v>48</v>
      </c>
      <c r="E1344" s="55" t="s">
        <v>2994</v>
      </c>
      <c r="F1344" s="54">
        <f>+VLOOKUP(C1344,'Anexo_GL '!$B$9:$O$1882,4,0)</f>
        <v>99576.898649999988</v>
      </c>
      <c r="G1344" s="54"/>
      <c r="H1344" s="54">
        <f>+VLOOKUP(C1344,'Anexo_GL '!$B$9:$O$1882,5,0)</f>
        <v>100102.9930975</v>
      </c>
      <c r="I1344" s="54">
        <f>+VLOOKUP(C1344,'Anexo_GL '!$B$9:$O$1882,6,0)</f>
        <v>109.12104000000001</v>
      </c>
      <c r="J1344" s="54">
        <f>+VLOOKUP(C1344,'Anexo_GL '!$B$9:$O$1882,7,0)</f>
        <v>0</v>
      </c>
      <c r="K1344" s="54"/>
      <c r="L1344" s="56">
        <f>+VLOOKUP(C1344,'Anexo_GL '!$B$9:$O$1882,8,0)</f>
        <v>99.474446835982619</v>
      </c>
      <c r="M1344" s="54"/>
      <c r="N1344" s="56" t="str">
        <f>+VLOOKUP(C1344,'Anexo_GL '!$B$9:$O$1882,9,0)</f>
        <v>Si Cumple</v>
      </c>
      <c r="O1344" s="54"/>
      <c r="P1344" s="54">
        <f>+VLOOKUP(C1344,'Anexo_GL '!$B$9:$O$1882,11,0)</f>
        <v>88646.650949999981</v>
      </c>
      <c r="Q1344" s="54">
        <f>+VLOOKUP(C1344,'Anexo_GL '!$B$9:$O$1882,12,0)</f>
        <v>80772.408360000016</v>
      </c>
      <c r="R1344" s="54">
        <f>+VLOOKUP(C1344,'Anexo_GL '!$B$9:$O$1882,13,0)</f>
        <v>7874.2425899999735</v>
      </c>
      <c r="S1344" s="54" t="str">
        <f>+VLOOKUP(C1344,'Anexo_GL '!$B$9:$O$1882,14,0)</f>
        <v>Si Cumple</v>
      </c>
    </row>
    <row r="1345" spans="1:19" x14ac:dyDescent="0.25">
      <c r="A1345" s="54" t="s">
        <v>5443</v>
      </c>
      <c r="B1345" s="54">
        <v>1318</v>
      </c>
      <c r="C1345" s="55" t="s">
        <v>2995</v>
      </c>
      <c r="D1345" s="55" t="s">
        <v>48</v>
      </c>
      <c r="E1345" s="55" t="s">
        <v>2996</v>
      </c>
      <c r="F1345" s="54">
        <f>+VLOOKUP(C1345,'Anexo_GL '!$B$9:$O$1882,4,0)</f>
        <v>17933.161359999998</v>
      </c>
      <c r="G1345" s="54"/>
      <c r="H1345" s="54">
        <f>+VLOOKUP(C1345,'Anexo_GL '!$B$9:$O$1882,5,0)</f>
        <v>75650.744792500016</v>
      </c>
      <c r="I1345" s="54">
        <f>+VLOOKUP(C1345,'Anexo_GL '!$B$9:$O$1882,6,0)</f>
        <v>435.72168999999997</v>
      </c>
      <c r="J1345" s="54">
        <f>+VLOOKUP(C1345,'Anexo_GL '!$B$9:$O$1882,7,0)</f>
        <v>0</v>
      </c>
      <c r="K1345" s="54"/>
      <c r="L1345" s="56">
        <f>+VLOOKUP(C1345,'Anexo_GL '!$B$9:$O$1882,8,0)</f>
        <v>23.705201329065943</v>
      </c>
      <c r="M1345" s="54"/>
      <c r="N1345" s="56" t="str">
        <f>+VLOOKUP(C1345,'Anexo_GL '!$B$9:$O$1882,9,0)</f>
        <v>Si Cumple</v>
      </c>
      <c r="O1345" s="54"/>
      <c r="P1345" s="54">
        <f>+VLOOKUP(C1345,'Anexo_GL '!$B$9:$O$1882,11,0)</f>
        <v>63738.611819999998</v>
      </c>
      <c r="Q1345" s="54">
        <f>+VLOOKUP(C1345,'Anexo_GL '!$B$9:$O$1882,12,0)</f>
        <v>49709.135790000008</v>
      </c>
      <c r="R1345" s="54">
        <f>+VLOOKUP(C1345,'Anexo_GL '!$B$9:$O$1882,13,0)</f>
        <v>14029.476029999994</v>
      </c>
      <c r="S1345" s="54" t="str">
        <f>+VLOOKUP(C1345,'Anexo_GL '!$B$9:$O$1882,14,0)</f>
        <v>Si Cumple</v>
      </c>
    </row>
    <row r="1346" spans="1:19" x14ac:dyDescent="0.25">
      <c r="A1346" s="54" t="s">
        <v>5444</v>
      </c>
      <c r="B1346" s="54">
        <v>1319</v>
      </c>
      <c r="C1346" s="55" t="s">
        <v>2997</v>
      </c>
      <c r="D1346" s="55" t="s">
        <v>48</v>
      </c>
      <c r="E1346" s="55" t="s">
        <v>2998</v>
      </c>
      <c r="F1346" s="54">
        <f>+VLOOKUP(C1346,'Anexo_GL '!$B$9:$O$1882,4,0)</f>
        <v>2582.8670999999999</v>
      </c>
      <c r="G1346" s="54"/>
      <c r="H1346" s="54">
        <f>+VLOOKUP(C1346,'Anexo_GL '!$B$9:$O$1882,5,0)</f>
        <v>8693.8169199999993</v>
      </c>
      <c r="I1346" s="54">
        <f>+VLOOKUP(C1346,'Anexo_GL '!$B$9:$O$1882,6,0)</f>
        <v>0.95119000000000009</v>
      </c>
      <c r="J1346" s="54">
        <f>+VLOOKUP(C1346,'Anexo_GL '!$B$9:$O$1882,7,0)</f>
        <v>0</v>
      </c>
      <c r="K1346" s="54"/>
      <c r="L1346" s="56">
        <f>+VLOOKUP(C1346,'Anexo_GL '!$B$9:$O$1882,8,0)</f>
        <v>29.709241910283986</v>
      </c>
      <c r="M1346" s="54"/>
      <c r="N1346" s="56" t="str">
        <f>+VLOOKUP(C1346,'Anexo_GL '!$B$9:$O$1882,9,0)</f>
        <v>Si Cumple</v>
      </c>
      <c r="O1346" s="54"/>
      <c r="P1346" s="54">
        <f>+VLOOKUP(C1346,'Anexo_GL '!$B$9:$O$1882,11,0)</f>
        <v>7003.361170000001</v>
      </c>
      <c r="Q1346" s="54">
        <f>+VLOOKUP(C1346,'Anexo_GL '!$B$9:$O$1882,12,0)</f>
        <v>6531.3946300000007</v>
      </c>
      <c r="R1346" s="54">
        <f>+VLOOKUP(C1346,'Anexo_GL '!$B$9:$O$1882,13,0)</f>
        <v>471.96654000000001</v>
      </c>
      <c r="S1346" s="54" t="str">
        <f>+VLOOKUP(C1346,'Anexo_GL '!$B$9:$O$1882,14,0)</f>
        <v>Si Cumple</v>
      </c>
    </row>
    <row r="1347" spans="1:19" x14ac:dyDescent="0.25">
      <c r="A1347" s="54" t="s">
        <v>5445</v>
      </c>
      <c r="B1347" s="54">
        <v>1320</v>
      </c>
      <c r="C1347" s="55" t="s">
        <v>2999</v>
      </c>
      <c r="D1347" s="55" t="s">
        <v>48</v>
      </c>
      <c r="E1347" s="55" t="s">
        <v>653</v>
      </c>
      <c r="F1347" s="54">
        <f>+VLOOKUP(C1347,'Anexo_GL '!$B$9:$O$1882,4,0)</f>
        <v>6820.9235600000002</v>
      </c>
      <c r="G1347" s="54"/>
      <c r="H1347" s="54">
        <f>+VLOOKUP(C1347,'Anexo_GL '!$B$9:$O$1882,5,0)</f>
        <v>11544.789995000001</v>
      </c>
      <c r="I1347" s="54">
        <f>+VLOOKUP(C1347,'Anexo_GL '!$B$9:$O$1882,6,0)</f>
        <v>153.93608</v>
      </c>
      <c r="J1347" s="54">
        <f>+VLOOKUP(C1347,'Anexo_GL '!$B$9:$O$1882,7,0)</f>
        <v>0</v>
      </c>
      <c r="K1347" s="54"/>
      <c r="L1347" s="56">
        <f>+VLOOKUP(C1347,'Anexo_GL '!$B$9:$O$1882,8,0)</f>
        <v>59.082266225319934</v>
      </c>
      <c r="M1347" s="54"/>
      <c r="N1347" s="56" t="str">
        <f>+VLOOKUP(C1347,'Anexo_GL '!$B$9:$O$1882,9,0)</f>
        <v>Si Cumple</v>
      </c>
      <c r="O1347" s="54"/>
      <c r="P1347" s="54">
        <f>+VLOOKUP(C1347,'Anexo_GL '!$B$9:$O$1882,11,0)</f>
        <v>9009.8454299999994</v>
      </c>
      <c r="Q1347" s="54">
        <f>+VLOOKUP(C1347,'Anexo_GL '!$B$9:$O$1882,12,0)</f>
        <v>6287.1714699999984</v>
      </c>
      <c r="R1347" s="54">
        <f>+VLOOKUP(C1347,'Anexo_GL '!$B$9:$O$1882,13,0)</f>
        <v>2722.673960000001</v>
      </c>
      <c r="S1347" s="54" t="str">
        <f>+VLOOKUP(C1347,'Anexo_GL '!$B$9:$O$1882,14,0)</f>
        <v>Si Cumple</v>
      </c>
    </row>
    <row r="1348" spans="1:19" x14ac:dyDescent="0.25">
      <c r="A1348" s="54" t="s">
        <v>5446</v>
      </c>
      <c r="B1348" s="54">
        <v>1321</v>
      </c>
      <c r="C1348" s="55" t="s">
        <v>3000</v>
      </c>
      <c r="D1348" s="55" t="s">
        <v>48</v>
      </c>
      <c r="E1348" s="55" t="s">
        <v>3001</v>
      </c>
      <c r="F1348" s="54">
        <f>+VLOOKUP(C1348,'Anexo_GL '!$B$9:$O$1882,4,0)</f>
        <v>130812.77154000002</v>
      </c>
      <c r="G1348" s="54"/>
      <c r="H1348" s="54">
        <f>+VLOOKUP(C1348,'Anexo_GL '!$B$9:$O$1882,5,0)</f>
        <v>311757.02998249995</v>
      </c>
      <c r="I1348" s="54">
        <f>+VLOOKUP(C1348,'Anexo_GL '!$B$9:$O$1882,6,0)</f>
        <v>202.64704</v>
      </c>
      <c r="J1348" s="54">
        <f>+VLOOKUP(C1348,'Anexo_GL '!$B$9:$O$1882,7,0)</f>
        <v>0</v>
      </c>
      <c r="K1348" s="54"/>
      <c r="L1348" s="56">
        <f>+VLOOKUP(C1348,'Anexo_GL '!$B$9:$O$1882,8,0)</f>
        <v>41.959846598276549</v>
      </c>
      <c r="M1348" s="54"/>
      <c r="N1348" s="56" t="str">
        <f>+VLOOKUP(C1348,'Anexo_GL '!$B$9:$O$1882,9,0)</f>
        <v>Si Cumple</v>
      </c>
      <c r="O1348" s="54"/>
      <c r="P1348" s="54">
        <f>+VLOOKUP(C1348,'Anexo_GL '!$B$9:$O$1882,11,0)</f>
        <v>275378.51976999996</v>
      </c>
      <c r="Q1348" s="54">
        <f>+VLOOKUP(C1348,'Anexo_GL '!$B$9:$O$1882,12,0)</f>
        <v>241569.86741000001</v>
      </c>
      <c r="R1348" s="54">
        <f>+VLOOKUP(C1348,'Anexo_GL '!$B$9:$O$1882,13,0)</f>
        <v>33808.652359999985</v>
      </c>
      <c r="S1348" s="54" t="str">
        <f>+VLOOKUP(C1348,'Anexo_GL '!$B$9:$O$1882,14,0)</f>
        <v>Si Cumple</v>
      </c>
    </row>
    <row r="1349" spans="1:19" x14ac:dyDescent="0.25">
      <c r="A1349" s="54" t="s">
        <v>5447</v>
      </c>
      <c r="B1349" s="54">
        <v>1322</v>
      </c>
      <c r="C1349" s="55" t="s">
        <v>3002</v>
      </c>
      <c r="D1349" s="55" t="s">
        <v>48</v>
      </c>
      <c r="E1349" s="55" t="s">
        <v>3003</v>
      </c>
      <c r="F1349" s="54">
        <f>+VLOOKUP(C1349,'Anexo_GL '!$B$9:$O$1882,4,0)</f>
        <v>45714.767020000007</v>
      </c>
      <c r="G1349" s="54"/>
      <c r="H1349" s="54">
        <f>+VLOOKUP(C1349,'Anexo_GL '!$B$9:$O$1882,5,0)</f>
        <v>59096.317592499996</v>
      </c>
      <c r="I1349" s="54">
        <f>+VLOOKUP(C1349,'Anexo_GL '!$B$9:$O$1882,6,0)</f>
        <v>87.48396000000001</v>
      </c>
      <c r="J1349" s="54">
        <f>+VLOOKUP(C1349,'Anexo_GL '!$B$9:$O$1882,7,0)</f>
        <v>0</v>
      </c>
      <c r="K1349" s="54"/>
      <c r="L1349" s="56">
        <f>+VLOOKUP(C1349,'Anexo_GL '!$B$9:$O$1882,8,0)</f>
        <v>77.356371568237506</v>
      </c>
      <c r="M1349" s="54"/>
      <c r="N1349" s="56" t="str">
        <f>+VLOOKUP(C1349,'Anexo_GL '!$B$9:$O$1882,9,0)</f>
        <v>Si Cumple</v>
      </c>
      <c r="O1349" s="54"/>
      <c r="P1349" s="54">
        <f>+VLOOKUP(C1349,'Anexo_GL '!$B$9:$O$1882,11,0)</f>
        <v>50137.29969</v>
      </c>
      <c r="Q1349" s="54">
        <f>+VLOOKUP(C1349,'Anexo_GL '!$B$9:$O$1882,12,0)</f>
        <v>41375.380730000004</v>
      </c>
      <c r="R1349" s="54">
        <f>+VLOOKUP(C1349,'Anexo_GL '!$B$9:$O$1882,13,0)</f>
        <v>8761.9189599999936</v>
      </c>
      <c r="S1349" s="54" t="str">
        <f>+VLOOKUP(C1349,'Anexo_GL '!$B$9:$O$1882,14,0)</f>
        <v>Si Cumple</v>
      </c>
    </row>
    <row r="1350" spans="1:19" x14ac:dyDescent="0.25">
      <c r="A1350" s="54" t="s">
        <v>5448</v>
      </c>
      <c r="B1350" s="54">
        <v>1323</v>
      </c>
      <c r="C1350" s="55" t="s">
        <v>3004</v>
      </c>
      <c r="D1350" s="55" t="s">
        <v>48</v>
      </c>
      <c r="E1350" s="55" t="s">
        <v>3005</v>
      </c>
      <c r="F1350" s="54">
        <f>+VLOOKUP(C1350,'Anexo_GL '!$B$9:$O$1882,4,0)</f>
        <v>42132.261169999998</v>
      </c>
      <c r="G1350" s="54"/>
      <c r="H1350" s="54">
        <f>+VLOOKUP(C1350,'Anexo_GL '!$B$9:$O$1882,5,0)</f>
        <v>118573.29941499997</v>
      </c>
      <c r="I1350" s="54">
        <f>+VLOOKUP(C1350,'Anexo_GL '!$B$9:$O$1882,6,0)</f>
        <v>965.48183999999981</v>
      </c>
      <c r="J1350" s="54">
        <f>+VLOOKUP(C1350,'Anexo_GL '!$B$9:$O$1882,7,0)</f>
        <v>0</v>
      </c>
      <c r="K1350" s="54"/>
      <c r="L1350" s="56">
        <f>+VLOOKUP(C1350,'Anexo_GL '!$B$9:$O$1882,8,0)</f>
        <v>35.532671670490856</v>
      </c>
      <c r="M1350" s="54"/>
      <c r="N1350" s="56" t="str">
        <f>+VLOOKUP(C1350,'Anexo_GL '!$B$9:$O$1882,9,0)</f>
        <v>Si Cumple</v>
      </c>
      <c r="O1350" s="54"/>
      <c r="P1350" s="54">
        <f>+VLOOKUP(C1350,'Anexo_GL '!$B$9:$O$1882,11,0)</f>
        <v>97892.515739999988</v>
      </c>
      <c r="Q1350" s="54">
        <f>+VLOOKUP(C1350,'Anexo_GL '!$B$9:$O$1882,12,0)</f>
        <v>60107.377059999999</v>
      </c>
      <c r="R1350" s="54">
        <f>+VLOOKUP(C1350,'Anexo_GL '!$B$9:$O$1882,13,0)</f>
        <v>37785.138679999989</v>
      </c>
      <c r="S1350" s="54" t="str">
        <f>+VLOOKUP(C1350,'Anexo_GL '!$B$9:$O$1882,14,0)</f>
        <v>Si Cumple</v>
      </c>
    </row>
    <row r="1351" spans="1:19" x14ac:dyDescent="0.25">
      <c r="A1351" s="54" t="s">
        <v>5449</v>
      </c>
      <c r="B1351" s="54">
        <v>1324</v>
      </c>
      <c r="C1351" s="55" t="s">
        <v>3006</v>
      </c>
      <c r="D1351" s="55" t="s">
        <v>48</v>
      </c>
      <c r="E1351" s="55" t="s">
        <v>3007</v>
      </c>
      <c r="F1351" s="54">
        <f>+VLOOKUP(C1351,'Anexo_GL '!$B$9:$O$1882,4,0)</f>
        <v>91779.660969999997</v>
      </c>
      <c r="G1351" s="54"/>
      <c r="H1351" s="54">
        <f>+VLOOKUP(C1351,'Anexo_GL '!$B$9:$O$1882,5,0)</f>
        <v>114375.39908000002</v>
      </c>
      <c r="I1351" s="54">
        <f>+VLOOKUP(C1351,'Anexo_GL '!$B$9:$O$1882,6,0)</f>
        <v>2404.6147500000002</v>
      </c>
      <c r="J1351" s="54">
        <f>+VLOOKUP(C1351,'Anexo_GL '!$B$9:$O$1882,7,0)</f>
        <v>0</v>
      </c>
      <c r="K1351" s="54"/>
      <c r="L1351" s="56">
        <f>+VLOOKUP(C1351,'Anexo_GL '!$B$9:$O$1882,8,0)</f>
        <v>80.244232333392432</v>
      </c>
      <c r="M1351" s="54"/>
      <c r="N1351" s="56" t="str">
        <f>+VLOOKUP(C1351,'Anexo_GL '!$B$9:$O$1882,9,0)</f>
        <v>Si Cumple</v>
      </c>
      <c r="O1351" s="54"/>
      <c r="P1351" s="54">
        <f>+VLOOKUP(C1351,'Anexo_GL '!$B$9:$O$1882,11,0)</f>
        <v>82614.349359999978</v>
      </c>
      <c r="Q1351" s="54">
        <f>+VLOOKUP(C1351,'Anexo_GL '!$B$9:$O$1882,12,0)</f>
        <v>57247.293420000002</v>
      </c>
      <c r="R1351" s="54">
        <f>+VLOOKUP(C1351,'Anexo_GL '!$B$9:$O$1882,13,0)</f>
        <v>25367.055939999984</v>
      </c>
      <c r="S1351" s="54" t="str">
        <f>+VLOOKUP(C1351,'Anexo_GL '!$B$9:$O$1882,14,0)</f>
        <v>Si Cumple</v>
      </c>
    </row>
    <row r="1352" spans="1:19" x14ac:dyDescent="0.25">
      <c r="A1352" s="54" t="s">
        <v>5450</v>
      </c>
      <c r="B1352" s="54">
        <v>1325</v>
      </c>
      <c r="C1352" s="55" t="s">
        <v>3008</v>
      </c>
      <c r="D1352" s="55" t="s">
        <v>6080</v>
      </c>
      <c r="E1352" s="55" t="s">
        <v>3009</v>
      </c>
      <c r="F1352" s="54">
        <f>+VLOOKUP(C1352,'Anexo_GL '!$B$9:$O$1882,4,0)</f>
        <v>35991.527099999999</v>
      </c>
      <c r="G1352" s="54"/>
      <c r="H1352" s="54">
        <f>+VLOOKUP(C1352,'Anexo_GL '!$B$9:$O$1882,5,0)</f>
        <v>47487.786162500001</v>
      </c>
      <c r="I1352" s="54">
        <f>+VLOOKUP(C1352,'Anexo_GL '!$B$9:$O$1882,6,0)</f>
        <v>24505.766230000001</v>
      </c>
      <c r="J1352" s="54">
        <f>+VLOOKUP(C1352,'Anexo_GL '!$B$9:$O$1882,7,0)</f>
        <v>0</v>
      </c>
      <c r="K1352" s="54"/>
      <c r="L1352" s="56">
        <f>+VLOOKUP(C1352,'Anexo_GL '!$B$9:$O$1882,8,0)</f>
        <v>75.791124431110404</v>
      </c>
      <c r="M1352" s="54"/>
      <c r="N1352" s="56" t="str">
        <f>+VLOOKUP(C1352,'Anexo_GL '!$B$9:$O$1882,9,0)</f>
        <v>Si Cumple</v>
      </c>
      <c r="O1352" s="54"/>
      <c r="P1352" s="54">
        <f>+VLOOKUP(C1352,'Anexo_GL '!$B$9:$O$1882,11,0)</f>
        <v>40036.774420000002</v>
      </c>
      <c r="Q1352" s="54">
        <f>+VLOOKUP(C1352,'Anexo_GL '!$B$9:$O$1882,12,0)</f>
        <v>28442.887990000003</v>
      </c>
      <c r="R1352" s="54">
        <f>+VLOOKUP(C1352,'Anexo_GL '!$B$9:$O$1882,13,0)</f>
        <v>11593.88643</v>
      </c>
      <c r="S1352" s="54" t="str">
        <f>+VLOOKUP(C1352,'Anexo_GL '!$B$9:$O$1882,14,0)</f>
        <v>Si Cumple</v>
      </c>
    </row>
    <row r="1353" spans="1:19" x14ac:dyDescent="0.25">
      <c r="A1353" s="54" t="s">
        <v>5451</v>
      </c>
      <c r="B1353" s="54">
        <v>1326</v>
      </c>
      <c r="C1353" s="55" t="s">
        <v>3010</v>
      </c>
      <c r="D1353" s="55" t="s">
        <v>6080</v>
      </c>
      <c r="E1353" s="55" t="s">
        <v>3011</v>
      </c>
      <c r="F1353" s="54">
        <f>+VLOOKUP(C1353,'Anexo_GL '!$B$9:$O$1882,4,0)</f>
        <v>12867.117989999999</v>
      </c>
      <c r="G1353" s="54"/>
      <c r="H1353" s="54">
        <f>+VLOOKUP(C1353,'Anexo_GL '!$B$9:$O$1882,5,0)</f>
        <v>9639.3188924999995</v>
      </c>
      <c r="I1353" s="54">
        <f>+VLOOKUP(C1353,'Anexo_GL '!$B$9:$O$1882,6,0)</f>
        <v>3952.1947500000001</v>
      </c>
      <c r="J1353" s="54">
        <f>+VLOOKUP(C1353,'Anexo_GL '!$B$9:$O$1882,7,0)</f>
        <v>0</v>
      </c>
      <c r="K1353" s="54"/>
      <c r="L1353" s="56">
        <f>+VLOOKUP(C1353,'Anexo_GL '!$B$9:$O$1882,8,0)</f>
        <v>133.48575904062506</v>
      </c>
      <c r="M1353" s="54"/>
      <c r="N1353" s="56" t="str">
        <f>+VLOOKUP(C1353,'Anexo_GL '!$B$9:$O$1882,9,0)</f>
        <v>No Cumple</v>
      </c>
      <c r="O1353" s="54"/>
      <c r="P1353" s="54">
        <f>+VLOOKUP(C1353,'Anexo_GL '!$B$9:$O$1882,11,0)</f>
        <v>8204.1459500000001</v>
      </c>
      <c r="Q1353" s="54">
        <f>+VLOOKUP(C1353,'Anexo_GL '!$B$9:$O$1882,12,0)</f>
        <v>5588.30861</v>
      </c>
      <c r="R1353" s="54">
        <f>+VLOOKUP(C1353,'Anexo_GL '!$B$9:$O$1882,13,0)</f>
        <v>2615.8373399999991</v>
      </c>
      <c r="S1353" s="54" t="str">
        <f>+VLOOKUP(C1353,'Anexo_GL '!$B$9:$O$1882,14,0)</f>
        <v>Si Cumple</v>
      </c>
    </row>
    <row r="1354" spans="1:19" x14ac:dyDescent="0.25">
      <c r="A1354" s="54" t="s">
        <v>5452</v>
      </c>
      <c r="B1354" s="54">
        <v>1327</v>
      </c>
      <c r="C1354" s="55" t="s">
        <v>3012</v>
      </c>
      <c r="D1354" s="55" t="s">
        <v>6080</v>
      </c>
      <c r="E1354" s="55" t="s">
        <v>3013</v>
      </c>
      <c r="F1354" s="54">
        <f>+VLOOKUP(C1354,'Anexo_GL '!$B$9:$O$1882,4,0)</f>
        <v>6954.8024399999995</v>
      </c>
      <c r="G1354" s="54"/>
      <c r="H1354" s="54">
        <f>+VLOOKUP(C1354,'Anexo_GL '!$B$9:$O$1882,5,0)</f>
        <v>8047.210509999999</v>
      </c>
      <c r="I1354" s="54">
        <f>+VLOOKUP(C1354,'Anexo_GL '!$B$9:$O$1882,6,0)</f>
        <v>6347.45435</v>
      </c>
      <c r="J1354" s="54">
        <f>+VLOOKUP(C1354,'Anexo_GL '!$B$9:$O$1882,7,0)</f>
        <v>0</v>
      </c>
      <c r="K1354" s="54"/>
      <c r="L1354" s="56">
        <f>+VLOOKUP(C1354,'Anexo_GL '!$B$9:$O$1882,8,0)</f>
        <v>86.425009403662287</v>
      </c>
      <c r="M1354" s="54"/>
      <c r="N1354" s="56" t="str">
        <f>+VLOOKUP(C1354,'Anexo_GL '!$B$9:$O$1882,9,0)</f>
        <v>Si Cumple</v>
      </c>
      <c r="O1354" s="54"/>
      <c r="P1354" s="54">
        <f>+VLOOKUP(C1354,'Anexo_GL '!$B$9:$O$1882,11,0)</f>
        <v>5010.6610999999994</v>
      </c>
      <c r="Q1354" s="54">
        <f>+VLOOKUP(C1354,'Anexo_GL '!$B$9:$O$1882,12,0)</f>
        <v>3889.8576699999999</v>
      </c>
      <c r="R1354" s="54">
        <f>+VLOOKUP(C1354,'Anexo_GL '!$B$9:$O$1882,13,0)</f>
        <v>1120.8034299999997</v>
      </c>
      <c r="S1354" s="54" t="str">
        <f>+VLOOKUP(C1354,'Anexo_GL '!$B$9:$O$1882,14,0)</f>
        <v>Si Cumple</v>
      </c>
    </row>
    <row r="1355" spans="1:19" x14ac:dyDescent="0.25">
      <c r="A1355" s="54" t="s">
        <v>5453</v>
      </c>
      <c r="B1355" s="54">
        <v>1328</v>
      </c>
      <c r="C1355" s="55" t="s">
        <v>3014</v>
      </c>
      <c r="D1355" s="55" t="s">
        <v>6080</v>
      </c>
      <c r="E1355" s="55" t="s">
        <v>3015</v>
      </c>
      <c r="F1355" s="54">
        <f>+VLOOKUP(C1355,'Anexo_GL '!$B$9:$O$1882,4,0)</f>
        <v>3061.7879800000005</v>
      </c>
      <c r="G1355" s="54"/>
      <c r="H1355" s="54">
        <f>+VLOOKUP(C1355,'Anexo_GL '!$B$9:$O$1882,5,0)</f>
        <v>12312.215172500002</v>
      </c>
      <c r="I1355" s="54">
        <f>+VLOOKUP(C1355,'Anexo_GL '!$B$9:$O$1882,6,0)</f>
        <v>10364.858100000001</v>
      </c>
      <c r="J1355" s="54">
        <f>+VLOOKUP(C1355,'Anexo_GL '!$B$9:$O$1882,7,0)</f>
        <v>0</v>
      </c>
      <c r="K1355" s="54"/>
      <c r="L1355" s="56">
        <f>+VLOOKUP(C1355,'Anexo_GL '!$B$9:$O$1882,8,0)</f>
        <v>24.867888816942298</v>
      </c>
      <c r="M1355" s="54"/>
      <c r="N1355" s="56" t="str">
        <f>+VLOOKUP(C1355,'Anexo_GL '!$B$9:$O$1882,9,0)</f>
        <v>Si Cumple</v>
      </c>
      <c r="O1355" s="54"/>
      <c r="P1355" s="54">
        <f>+VLOOKUP(C1355,'Anexo_GL '!$B$9:$O$1882,11,0)</f>
        <v>6216.0279800000008</v>
      </c>
      <c r="Q1355" s="54">
        <f>+VLOOKUP(C1355,'Anexo_GL '!$B$9:$O$1882,12,0)</f>
        <v>6627.2368499999993</v>
      </c>
      <c r="R1355" s="54">
        <f>+VLOOKUP(C1355,'Anexo_GL '!$B$9:$O$1882,13,0)</f>
        <v>-411.20886999999919</v>
      </c>
      <c r="S1355" s="54" t="str">
        <f>+VLOOKUP(C1355,'Anexo_GL '!$B$9:$O$1882,14,0)</f>
        <v>No Cumple</v>
      </c>
    </row>
    <row r="1356" spans="1:19" x14ac:dyDescent="0.25">
      <c r="A1356" s="54" t="s">
        <v>5454</v>
      </c>
      <c r="B1356" s="54">
        <v>1329</v>
      </c>
      <c r="C1356" s="55" t="s">
        <v>3016</v>
      </c>
      <c r="D1356" s="55" t="s">
        <v>6080</v>
      </c>
      <c r="E1356" s="55" t="s">
        <v>3017</v>
      </c>
      <c r="F1356" s="54">
        <f>+VLOOKUP(C1356,'Anexo_GL '!$B$9:$O$1882,4,0)</f>
        <v>9875.3295700000017</v>
      </c>
      <c r="G1356" s="54"/>
      <c r="H1356" s="54">
        <f>+VLOOKUP(C1356,'Anexo_GL '!$B$9:$O$1882,5,0)</f>
        <v>6469.7015549999996</v>
      </c>
      <c r="I1356" s="54">
        <f>+VLOOKUP(C1356,'Anexo_GL '!$B$9:$O$1882,6,0)</f>
        <v>5817.6971499999991</v>
      </c>
      <c r="J1356" s="54">
        <f>+VLOOKUP(C1356,'Anexo_GL '!$B$9:$O$1882,7,0)</f>
        <v>0</v>
      </c>
      <c r="K1356" s="54"/>
      <c r="L1356" s="56">
        <f>+VLOOKUP(C1356,'Anexo_GL '!$B$9:$O$1882,8,0)</f>
        <v>152.63964629663667</v>
      </c>
      <c r="M1356" s="54"/>
      <c r="N1356" s="56" t="str">
        <f>+VLOOKUP(C1356,'Anexo_GL '!$B$9:$O$1882,9,0)</f>
        <v>No Cumple</v>
      </c>
      <c r="O1356" s="54"/>
      <c r="P1356" s="54">
        <f>+VLOOKUP(C1356,'Anexo_GL '!$B$9:$O$1882,11,0)</f>
        <v>4507.385760000001</v>
      </c>
      <c r="Q1356" s="54">
        <f>+VLOOKUP(C1356,'Anexo_GL '!$B$9:$O$1882,12,0)</f>
        <v>3371.8256399999996</v>
      </c>
      <c r="R1356" s="54">
        <f>+VLOOKUP(C1356,'Anexo_GL '!$B$9:$O$1882,13,0)</f>
        <v>1135.560120000001</v>
      </c>
      <c r="S1356" s="54" t="str">
        <f>+VLOOKUP(C1356,'Anexo_GL '!$B$9:$O$1882,14,0)</f>
        <v>Si Cumple</v>
      </c>
    </row>
    <row r="1357" spans="1:19" x14ac:dyDescent="0.25">
      <c r="A1357" s="54" t="s">
        <v>5455</v>
      </c>
      <c r="B1357" s="54">
        <v>1330</v>
      </c>
      <c r="C1357" s="55" t="s">
        <v>3018</v>
      </c>
      <c r="D1357" s="55" t="s">
        <v>6080</v>
      </c>
      <c r="E1357" s="55" t="s">
        <v>3019</v>
      </c>
      <c r="F1357" s="54">
        <f>+VLOOKUP(C1357,'Anexo_GL '!$B$9:$O$1882,4,0)</f>
        <v>260.23121000000003</v>
      </c>
      <c r="G1357" s="54"/>
      <c r="H1357" s="54">
        <f>+VLOOKUP(C1357,'Anexo_GL '!$B$9:$O$1882,5,0)</f>
        <v>5462.0686775000004</v>
      </c>
      <c r="I1357" s="54">
        <f>+VLOOKUP(C1357,'Anexo_GL '!$B$9:$O$1882,6,0)</f>
        <v>1610.48227</v>
      </c>
      <c r="J1357" s="54">
        <f>+VLOOKUP(C1357,'Anexo_GL '!$B$9:$O$1882,7,0)</f>
        <v>0</v>
      </c>
      <c r="K1357" s="54"/>
      <c r="L1357" s="56">
        <f>+VLOOKUP(C1357,'Anexo_GL '!$B$9:$O$1882,8,0)</f>
        <v>4.7643342726900375</v>
      </c>
      <c r="M1357" s="54"/>
      <c r="N1357" s="56" t="str">
        <f>+VLOOKUP(C1357,'Anexo_GL '!$B$9:$O$1882,9,0)</f>
        <v>Si Cumple</v>
      </c>
      <c r="O1357" s="54"/>
      <c r="P1357" s="54">
        <f>+VLOOKUP(C1357,'Anexo_GL '!$B$9:$O$1882,11,0)</f>
        <v>1941.5173099999997</v>
      </c>
      <c r="Q1357" s="54">
        <f>+VLOOKUP(C1357,'Anexo_GL '!$B$9:$O$1882,12,0)</f>
        <v>1517.2709699999998</v>
      </c>
      <c r="R1357" s="54">
        <f>+VLOOKUP(C1357,'Anexo_GL '!$B$9:$O$1882,13,0)</f>
        <v>424.24634000000009</v>
      </c>
      <c r="S1357" s="54" t="str">
        <f>+VLOOKUP(C1357,'Anexo_GL '!$B$9:$O$1882,14,0)</f>
        <v>Si Cumple</v>
      </c>
    </row>
    <row r="1358" spans="1:19" x14ac:dyDescent="0.25">
      <c r="A1358" s="54" t="s">
        <v>5456</v>
      </c>
      <c r="B1358" s="54">
        <v>1331</v>
      </c>
      <c r="C1358" s="55" t="s">
        <v>3020</v>
      </c>
      <c r="D1358" s="55" t="s">
        <v>6080</v>
      </c>
      <c r="E1358" s="55" t="s">
        <v>3021</v>
      </c>
      <c r="F1358" s="54">
        <f>+VLOOKUP(C1358,'Anexo_GL '!$B$9:$O$1882,4,0)</f>
        <v>59.497390000000003</v>
      </c>
      <c r="G1358" s="54"/>
      <c r="H1358" s="54">
        <f>+VLOOKUP(C1358,'Anexo_GL '!$B$9:$O$1882,5,0)</f>
        <v>1365.2312899999999</v>
      </c>
      <c r="I1358" s="54">
        <f>+VLOOKUP(C1358,'Anexo_GL '!$B$9:$O$1882,6,0)</f>
        <v>653.92402000000004</v>
      </c>
      <c r="J1358" s="54">
        <f>+VLOOKUP(C1358,'Anexo_GL '!$B$9:$O$1882,7,0)</f>
        <v>0</v>
      </c>
      <c r="K1358" s="54"/>
      <c r="L1358" s="56">
        <f>+VLOOKUP(C1358,'Anexo_GL '!$B$9:$O$1882,8,0)</f>
        <v>4.3580447090397403</v>
      </c>
      <c r="M1358" s="54"/>
      <c r="N1358" s="56" t="str">
        <f>+VLOOKUP(C1358,'Anexo_GL '!$B$9:$O$1882,9,0)</f>
        <v>Si Cumple</v>
      </c>
      <c r="O1358" s="54"/>
      <c r="P1358" s="54">
        <f>+VLOOKUP(C1358,'Anexo_GL '!$B$9:$O$1882,11,0)</f>
        <v>836.22924999999998</v>
      </c>
      <c r="Q1358" s="54">
        <f>+VLOOKUP(C1358,'Anexo_GL '!$B$9:$O$1882,12,0)</f>
        <v>407.22768000000008</v>
      </c>
      <c r="R1358" s="54">
        <f>+VLOOKUP(C1358,'Anexo_GL '!$B$9:$O$1882,13,0)</f>
        <v>429.00156999999996</v>
      </c>
      <c r="S1358" s="54" t="str">
        <f>+VLOOKUP(C1358,'Anexo_GL '!$B$9:$O$1882,14,0)</f>
        <v>Si Cumple</v>
      </c>
    </row>
    <row r="1359" spans="1:19" x14ac:dyDescent="0.25">
      <c r="A1359" s="54" t="s">
        <v>5457</v>
      </c>
      <c r="B1359" s="54">
        <v>1332</v>
      </c>
      <c r="C1359" s="55" t="s">
        <v>3022</v>
      </c>
      <c r="D1359" s="55" t="s">
        <v>6080</v>
      </c>
      <c r="E1359" s="55" t="s">
        <v>3023</v>
      </c>
      <c r="F1359" s="54">
        <f>+VLOOKUP(C1359,'Anexo_GL '!$B$9:$O$1882,4,0)</f>
        <v>298.95125999999999</v>
      </c>
      <c r="G1359" s="54"/>
      <c r="H1359" s="54">
        <f>+VLOOKUP(C1359,'Anexo_GL '!$B$9:$O$1882,5,0)</f>
        <v>2024.5043750000002</v>
      </c>
      <c r="I1359" s="54">
        <f>+VLOOKUP(C1359,'Anexo_GL '!$B$9:$O$1882,6,0)</f>
        <v>864.35974999999996</v>
      </c>
      <c r="J1359" s="54">
        <f>+VLOOKUP(C1359,'Anexo_GL '!$B$9:$O$1882,7,0)</f>
        <v>0</v>
      </c>
      <c r="K1359" s="54"/>
      <c r="L1359" s="56">
        <f>+VLOOKUP(C1359,'Anexo_GL '!$B$9:$O$1882,8,0)</f>
        <v>14.766639365745998</v>
      </c>
      <c r="M1359" s="54"/>
      <c r="N1359" s="56" t="str">
        <f>+VLOOKUP(C1359,'Anexo_GL '!$B$9:$O$1882,9,0)</f>
        <v>Si Cumple</v>
      </c>
      <c r="O1359" s="54"/>
      <c r="P1359" s="54">
        <f>+VLOOKUP(C1359,'Anexo_GL '!$B$9:$O$1882,11,0)</f>
        <v>1488.21505</v>
      </c>
      <c r="Q1359" s="54">
        <f>+VLOOKUP(C1359,'Anexo_GL '!$B$9:$O$1882,12,0)</f>
        <v>743.19433000000004</v>
      </c>
      <c r="R1359" s="54">
        <f>+VLOOKUP(C1359,'Anexo_GL '!$B$9:$O$1882,13,0)</f>
        <v>745.02071999999998</v>
      </c>
      <c r="S1359" s="54" t="str">
        <f>+VLOOKUP(C1359,'Anexo_GL '!$B$9:$O$1882,14,0)</f>
        <v>Si Cumple</v>
      </c>
    </row>
    <row r="1360" spans="1:19" x14ac:dyDescent="0.25">
      <c r="A1360" s="54" t="s">
        <v>5458</v>
      </c>
      <c r="B1360" s="54">
        <v>1333</v>
      </c>
      <c r="C1360" s="55" t="s">
        <v>3024</v>
      </c>
      <c r="D1360" s="55" t="s">
        <v>6080</v>
      </c>
      <c r="E1360" s="55" t="s">
        <v>3025</v>
      </c>
      <c r="F1360" s="54">
        <f>+VLOOKUP(C1360,'Anexo_GL '!$B$9:$O$1882,4,0)</f>
        <v>360.54749000000004</v>
      </c>
      <c r="G1360" s="54"/>
      <c r="H1360" s="54">
        <f>+VLOOKUP(C1360,'Anexo_GL '!$B$9:$O$1882,5,0)</f>
        <v>1325.2877574999998</v>
      </c>
      <c r="I1360" s="54">
        <f>+VLOOKUP(C1360,'Anexo_GL '!$B$9:$O$1882,6,0)</f>
        <v>607.73496</v>
      </c>
      <c r="J1360" s="54">
        <f>+VLOOKUP(C1360,'Anexo_GL '!$B$9:$O$1882,7,0)</f>
        <v>0</v>
      </c>
      <c r="K1360" s="54"/>
      <c r="L1360" s="56">
        <f>+VLOOKUP(C1360,'Anexo_GL '!$B$9:$O$1882,8,0)</f>
        <v>27.205223013614088</v>
      </c>
      <c r="M1360" s="54"/>
      <c r="N1360" s="56" t="str">
        <f>+VLOOKUP(C1360,'Anexo_GL '!$B$9:$O$1882,9,0)</f>
        <v>Si Cumple</v>
      </c>
      <c r="O1360" s="54"/>
      <c r="P1360" s="54">
        <f>+VLOOKUP(C1360,'Anexo_GL '!$B$9:$O$1882,11,0)</f>
        <v>735.57733000000007</v>
      </c>
      <c r="Q1360" s="54">
        <f>+VLOOKUP(C1360,'Anexo_GL '!$B$9:$O$1882,12,0)</f>
        <v>499.18475000000001</v>
      </c>
      <c r="R1360" s="54">
        <f>+VLOOKUP(C1360,'Anexo_GL '!$B$9:$O$1882,13,0)</f>
        <v>236.39258000000007</v>
      </c>
      <c r="S1360" s="54" t="str">
        <f>+VLOOKUP(C1360,'Anexo_GL '!$B$9:$O$1882,14,0)</f>
        <v>Si Cumple</v>
      </c>
    </row>
    <row r="1361" spans="1:19" x14ac:dyDescent="0.25">
      <c r="A1361" s="54" t="s">
        <v>5459</v>
      </c>
      <c r="B1361" s="54">
        <v>1334</v>
      </c>
      <c r="C1361" s="55" t="s">
        <v>3026</v>
      </c>
      <c r="D1361" s="55" t="s">
        <v>6080</v>
      </c>
      <c r="E1361" s="55" t="s">
        <v>3027</v>
      </c>
      <c r="F1361" s="54">
        <f>+VLOOKUP(C1361,'Anexo_GL '!$B$9:$O$1882,4,0)</f>
        <v>33.379119999999993</v>
      </c>
      <c r="G1361" s="54"/>
      <c r="H1361" s="54">
        <f>+VLOOKUP(C1361,'Anexo_GL '!$B$9:$O$1882,5,0)</f>
        <v>1590.9672849999997</v>
      </c>
      <c r="I1361" s="54">
        <f>+VLOOKUP(C1361,'Anexo_GL '!$B$9:$O$1882,6,0)</f>
        <v>564.63846000000001</v>
      </c>
      <c r="J1361" s="54">
        <f>+VLOOKUP(C1361,'Anexo_GL '!$B$9:$O$1882,7,0)</f>
        <v>0</v>
      </c>
      <c r="K1361" s="54"/>
      <c r="L1361" s="56">
        <f>+VLOOKUP(C1361,'Anexo_GL '!$B$9:$O$1882,8,0)</f>
        <v>2.0980393698038862</v>
      </c>
      <c r="M1361" s="54"/>
      <c r="N1361" s="56" t="str">
        <f>+VLOOKUP(C1361,'Anexo_GL '!$B$9:$O$1882,9,0)</f>
        <v>Si Cumple</v>
      </c>
      <c r="O1361" s="54"/>
      <c r="P1361" s="54">
        <f>+VLOOKUP(C1361,'Anexo_GL '!$B$9:$O$1882,11,0)</f>
        <v>1264.4157299999999</v>
      </c>
      <c r="Q1361" s="54">
        <f>+VLOOKUP(C1361,'Anexo_GL '!$B$9:$O$1882,12,0)</f>
        <v>712.04211000000009</v>
      </c>
      <c r="R1361" s="54">
        <f>+VLOOKUP(C1361,'Anexo_GL '!$B$9:$O$1882,13,0)</f>
        <v>552.37361999999985</v>
      </c>
      <c r="S1361" s="54" t="str">
        <f>+VLOOKUP(C1361,'Anexo_GL '!$B$9:$O$1882,14,0)</f>
        <v>Si Cumple</v>
      </c>
    </row>
    <row r="1362" spans="1:19" x14ac:dyDescent="0.25">
      <c r="A1362" s="54" t="s">
        <v>5460</v>
      </c>
      <c r="B1362" s="54">
        <v>1335</v>
      </c>
      <c r="C1362" s="55" t="s">
        <v>3028</v>
      </c>
      <c r="D1362" s="55" t="s">
        <v>6080</v>
      </c>
      <c r="E1362" s="55" t="s">
        <v>3029</v>
      </c>
      <c r="F1362" s="54">
        <f>+VLOOKUP(C1362,'Anexo_GL '!$B$9:$O$1882,4,0)</f>
        <v>2579.29369</v>
      </c>
      <c r="G1362" s="54"/>
      <c r="H1362" s="54">
        <f>+VLOOKUP(C1362,'Anexo_GL '!$B$9:$O$1882,5,0)</f>
        <v>5084.1345275000003</v>
      </c>
      <c r="I1362" s="54">
        <f>+VLOOKUP(C1362,'Anexo_GL '!$B$9:$O$1882,6,0)</f>
        <v>2043.38959</v>
      </c>
      <c r="J1362" s="54">
        <f>+VLOOKUP(C1362,'Anexo_GL '!$B$9:$O$1882,7,0)</f>
        <v>0</v>
      </c>
      <c r="K1362" s="54"/>
      <c r="L1362" s="56">
        <f>+VLOOKUP(C1362,'Anexo_GL '!$B$9:$O$1882,8,0)</f>
        <v>50.732207734642785</v>
      </c>
      <c r="M1362" s="54"/>
      <c r="N1362" s="56" t="str">
        <f>+VLOOKUP(C1362,'Anexo_GL '!$B$9:$O$1882,9,0)</f>
        <v>Si Cumple</v>
      </c>
      <c r="O1362" s="54"/>
      <c r="P1362" s="54">
        <f>+VLOOKUP(C1362,'Anexo_GL '!$B$9:$O$1882,11,0)</f>
        <v>1730.7735599999999</v>
      </c>
      <c r="Q1362" s="54">
        <f>+VLOOKUP(C1362,'Anexo_GL '!$B$9:$O$1882,12,0)</f>
        <v>1867.9178900000002</v>
      </c>
      <c r="R1362" s="54">
        <f>+VLOOKUP(C1362,'Anexo_GL '!$B$9:$O$1882,13,0)</f>
        <v>-137.14433000000031</v>
      </c>
      <c r="S1362" s="54" t="str">
        <f>+VLOOKUP(C1362,'Anexo_GL '!$B$9:$O$1882,14,0)</f>
        <v>No Cumple</v>
      </c>
    </row>
    <row r="1363" spans="1:19" x14ac:dyDescent="0.25">
      <c r="A1363" s="54" t="s">
        <v>5461</v>
      </c>
      <c r="B1363" s="54">
        <v>1336</v>
      </c>
      <c r="C1363" s="55" t="s">
        <v>3030</v>
      </c>
      <c r="D1363" s="55" t="s">
        <v>6080</v>
      </c>
      <c r="E1363" s="55" t="s">
        <v>3031</v>
      </c>
      <c r="F1363" s="54">
        <f>+VLOOKUP(C1363,'Anexo_GL '!$B$9:$O$1882,4,0)</f>
        <v>26.934999999999995</v>
      </c>
      <c r="G1363" s="54"/>
      <c r="H1363" s="54">
        <f>+VLOOKUP(C1363,'Anexo_GL '!$B$9:$O$1882,5,0)</f>
        <v>1002.091065</v>
      </c>
      <c r="I1363" s="54">
        <f>+VLOOKUP(C1363,'Anexo_GL '!$B$9:$O$1882,6,0)</f>
        <v>246.68770000000001</v>
      </c>
      <c r="J1363" s="54">
        <f>+VLOOKUP(C1363,'Anexo_GL '!$B$9:$O$1882,7,0)</f>
        <v>0</v>
      </c>
      <c r="K1363" s="54"/>
      <c r="L1363" s="56">
        <f>+VLOOKUP(C1363,'Anexo_GL '!$B$9:$O$1882,8,0)</f>
        <v>2.6878794693174912</v>
      </c>
      <c r="M1363" s="54"/>
      <c r="N1363" s="56" t="str">
        <f>+VLOOKUP(C1363,'Anexo_GL '!$B$9:$O$1882,9,0)</f>
        <v>Si Cumple</v>
      </c>
      <c r="O1363" s="54"/>
      <c r="P1363" s="54">
        <f>+VLOOKUP(C1363,'Anexo_GL '!$B$9:$O$1882,11,0)</f>
        <v>678.78132999999991</v>
      </c>
      <c r="Q1363" s="54">
        <f>+VLOOKUP(C1363,'Anexo_GL '!$B$9:$O$1882,12,0)</f>
        <v>552.3608200000001</v>
      </c>
      <c r="R1363" s="54">
        <f>+VLOOKUP(C1363,'Anexo_GL '!$B$9:$O$1882,13,0)</f>
        <v>126.42050999999989</v>
      </c>
      <c r="S1363" s="54" t="str">
        <f>+VLOOKUP(C1363,'Anexo_GL '!$B$9:$O$1882,14,0)</f>
        <v>Si Cumple</v>
      </c>
    </row>
    <row r="1364" spans="1:19" x14ac:dyDescent="0.25">
      <c r="A1364" s="54" t="s">
        <v>5462</v>
      </c>
      <c r="B1364" s="54">
        <v>1337</v>
      </c>
      <c r="C1364" s="55" t="s">
        <v>3032</v>
      </c>
      <c r="D1364" s="55" t="s">
        <v>6080</v>
      </c>
      <c r="E1364" s="55" t="s">
        <v>3033</v>
      </c>
      <c r="F1364" s="54">
        <f>+VLOOKUP(C1364,'Anexo_GL '!$B$9:$O$1882,4,0)</f>
        <v>39.588620000000006</v>
      </c>
      <c r="G1364" s="54"/>
      <c r="H1364" s="54">
        <f>+VLOOKUP(C1364,'Anexo_GL '!$B$9:$O$1882,5,0)</f>
        <v>1408.342355</v>
      </c>
      <c r="I1364" s="54">
        <f>+VLOOKUP(C1364,'Anexo_GL '!$B$9:$O$1882,6,0)</f>
        <v>200.68916999999999</v>
      </c>
      <c r="J1364" s="54">
        <f>+VLOOKUP(C1364,'Anexo_GL '!$B$9:$O$1882,7,0)</f>
        <v>0</v>
      </c>
      <c r="K1364" s="54"/>
      <c r="L1364" s="56">
        <f>+VLOOKUP(C1364,'Anexo_GL '!$B$9:$O$1882,8,0)</f>
        <v>2.8110082651032675</v>
      </c>
      <c r="M1364" s="54"/>
      <c r="N1364" s="56" t="str">
        <f>+VLOOKUP(C1364,'Anexo_GL '!$B$9:$O$1882,9,0)</f>
        <v>Si Cumple</v>
      </c>
      <c r="O1364" s="54"/>
      <c r="P1364" s="54">
        <f>+VLOOKUP(C1364,'Anexo_GL '!$B$9:$O$1882,11,0)</f>
        <v>1016.12863</v>
      </c>
      <c r="Q1364" s="54">
        <f>+VLOOKUP(C1364,'Anexo_GL '!$B$9:$O$1882,12,0)</f>
        <v>797.05592000000001</v>
      </c>
      <c r="R1364" s="54">
        <f>+VLOOKUP(C1364,'Anexo_GL '!$B$9:$O$1882,13,0)</f>
        <v>219.07270999999997</v>
      </c>
      <c r="S1364" s="54" t="str">
        <f>+VLOOKUP(C1364,'Anexo_GL '!$B$9:$O$1882,14,0)</f>
        <v>Si Cumple</v>
      </c>
    </row>
    <row r="1365" spans="1:19" x14ac:dyDescent="0.25">
      <c r="A1365" s="54" t="s">
        <v>5463</v>
      </c>
      <c r="B1365" s="54">
        <v>1338</v>
      </c>
      <c r="C1365" s="55" t="s">
        <v>3034</v>
      </c>
      <c r="D1365" s="55" t="s">
        <v>6080</v>
      </c>
      <c r="E1365" s="55" t="s">
        <v>3035</v>
      </c>
      <c r="F1365" s="54">
        <f>+VLOOKUP(C1365,'Anexo_GL '!$B$9:$O$1882,4,0)</f>
        <v>682.49706000000003</v>
      </c>
      <c r="G1365" s="54"/>
      <c r="H1365" s="54">
        <f>+VLOOKUP(C1365,'Anexo_GL '!$B$9:$O$1882,5,0)</f>
        <v>1433.7587775000002</v>
      </c>
      <c r="I1365" s="54">
        <f>+VLOOKUP(C1365,'Anexo_GL '!$B$9:$O$1882,6,0)</f>
        <v>357.41140000000001</v>
      </c>
      <c r="J1365" s="54">
        <f>+VLOOKUP(C1365,'Anexo_GL '!$B$9:$O$1882,7,0)</f>
        <v>0</v>
      </c>
      <c r="K1365" s="54"/>
      <c r="L1365" s="56">
        <f>+VLOOKUP(C1365,'Anexo_GL '!$B$9:$O$1882,8,0)</f>
        <v>47.60194467231431</v>
      </c>
      <c r="M1365" s="54"/>
      <c r="N1365" s="56" t="str">
        <f>+VLOOKUP(C1365,'Anexo_GL '!$B$9:$O$1882,9,0)</f>
        <v>Si Cumple</v>
      </c>
      <c r="O1365" s="54"/>
      <c r="P1365" s="54">
        <f>+VLOOKUP(C1365,'Anexo_GL '!$B$9:$O$1882,11,0)</f>
        <v>1055.0003000000002</v>
      </c>
      <c r="Q1365" s="54">
        <f>+VLOOKUP(C1365,'Anexo_GL '!$B$9:$O$1882,12,0)</f>
        <v>480.66924</v>
      </c>
      <c r="R1365" s="54">
        <f>+VLOOKUP(C1365,'Anexo_GL '!$B$9:$O$1882,13,0)</f>
        <v>574.33106000000009</v>
      </c>
      <c r="S1365" s="54" t="str">
        <f>+VLOOKUP(C1365,'Anexo_GL '!$B$9:$O$1882,14,0)</f>
        <v>Si Cumple</v>
      </c>
    </row>
    <row r="1366" spans="1:19" x14ac:dyDescent="0.25">
      <c r="A1366" s="54" t="s">
        <v>5464</v>
      </c>
      <c r="B1366" s="54">
        <v>1339</v>
      </c>
      <c r="C1366" s="55" t="s">
        <v>3036</v>
      </c>
      <c r="D1366" s="55" t="s">
        <v>6080</v>
      </c>
      <c r="E1366" s="55" t="s">
        <v>3037</v>
      </c>
      <c r="F1366" s="54">
        <f>+VLOOKUP(C1366,'Anexo_GL '!$B$9:$O$1882,4,0)</f>
        <v>138.50272000000001</v>
      </c>
      <c r="G1366" s="54"/>
      <c r="H1366" s="54">
        <f>+VLOOKUP(C1366,'Anexo_GL '!$B$9:$O$1882,5,0)</f>
        <v>1358.3863875</v>
      </c>
      <c r="I1366" s="54">
        <f>+VLOOKUP(C1366,'Anexo_GL '!$B$9:$O$1882,6,0)</f>
        <v>447.82289000000009</v>
      </c>
      <c r="J1366" s="54">
        <f>+VLOOKUP(C1366,'Anexo_GL '!$B$9:$O$1882,7,0)</f>
        <v>0</v>
      </c>
      <c r="K1366" s="54"/>
      <c r="L1366" s="56">
        <f>+VLOOKUP(C1366,'Anexo_GL '!$B$9:$O$1882,8,0)</f>
        <v>10.196121020831416</v>
      </c>
      <c r="M1366" s="54"/>
      <c r="N1366" s="56" t="str">
        <f>+VLOOKUP(C1366,'Anexo_GL '!$B$9:$O$1882,9,0)</f>
        <v>Si Cumple</v>
      </c>
      <c r="O1366" s="54"/>
      <c r="P1366" s="54">
        <f>+VLOOKUP(C1366,'Anexo_GL '!$B$9:$O$1882,11,0)</f>
        <v>930.85658000000012</v>
      </c>
      <c r="Q1366" s="54">
        <f>+VLOOKUP(C1366,'Anexo_GL '!$B$9:$O$1882,12,0)</f>
        <v>459.70769999999993</v>
      </c>
      <c r="R1366" s="54">
        <f>+VLOOKUP(C1366,'Anexo_GL '!$B$9:$O$1882,13,0)</f>
        <v>471.14888000000013</v>
      </c>
      <c r="S1366" s="54" t="str">
        <f>+VLOOKUP(C1366,'Anexo_GL '!$B$9:$O$1882,14,0)</f>
        <v>Si Cumple</v>
      </c>
    </row>
    <row r="1367" spans="1:19" x14ac:dyDescent="0.25">
      <c r="A1367" s="54" t="s">
        <v>5465</v>
      </c>
      <c r="B1367" s="54">
        <v>1340</v>
      </c>
      <c r="C1367" s="55" t="s">
        <v>3038</v>
      </c>
      <c r="D1367" s="55" t="s">
        <v>6080</v>
      </c>
      <c r="E1367" s="55" t="s">
        <v>2337</v>
      </c>
      <c r="F1367" s="54">
        <f>+VLOOKUP(C1367,'Anexo_GL '!$B$9:$O$1882,4,0)</f>
        <v>500.18306999999999</v>
      </c>
      <c r="G1367" s="54"/>
      <c r="H1367" s="54">
        <f>+VLOOKUP(C1367,'Anexo_GL '!$B$9:$O$1882,5,0)</f>
        <v>1048.4517225</v>
      </c>
      <c r="I1367" s="54">
        <f>+VLOOKUP(C1367,'Anexo_GL '!$B$9:$O$1882,6,0)</f>
        <v>157.15100000000004</v>
      </c>
      <c r="J1367" s="54">
        <f>+VLOOKUP(C1367,'Anexo_GL '!$B$9:$O$1882,7,0)</f>
        <v>0</v>
      </c>
      <c r="K1367" s="54"/>
      <c r="L1367" s="56">
        <f>+VLOOKUP(C1367,'Anexo_GL '!$B$9:$O$1882,8,0)</f>
        <v>47.706828961788467</v>
      </c>
      <c r="M1367" s="54"/>
      <c r="N1367" s="56" t="str">
        <f>+VLOOKUP(C1367,'Anexo_GL '!$B$9:$O$1882,9,0)</f>
        <v>Si Cumple</v>
      </c>
      <c r="O1367" s="54"/>
      <c r="P1367" s="54">
        <f>+VLOOKUP(C1367,'Anexo_GL '!$B$9:$O$1882,11,0)</f>
        <v>459.45984000000004</v>
      </c>
      <c r="Q1367" s="54">
        <f>+VLOOKUP(C1367,'Anexo_GL '!$B$9:$O$1882,12,0)</f>
        <v>345.05440000000004</v>
      </c>
      <c r="R1367" s="54">
        <f>+VLOOKUP(C1367,'Anexo_GL '!$B$9:$O$1882,13,0)</f>
        <v>114.40544</v>
      </c>
      <c r="S1367" s="54" t="str">
        <f>+VLOOKUP(C1367,'Anexo_GL '!$B$9:$O$1882,14,0)</f>
        <v>Si Cumple</v>
      </c>
    </row>
    <row r="1368" spans="1:19" x14ac:dyDescent="0.25">
      <c r="A1368" s="54" t="s">
        <v>5466</v>
      </c>
      <c r="B1368" s="54">
        <v>1341</v>
      </c>
      <c r="C1368" s="55" t="s">
        <v>3039</v>
      </c>
      <c r="D1368" s="55" t="s">
        <v>6080</v>
      </c>
      <c r="E1368" s="55" t="s">
        <v>3040</v>
      </c>
      <c r="F1368" s="54">
        <f>+VLOOKUP(C1368,'Anexo_GL '!$B$9:$O$1882,4,0)</f>
        <v>761.84668999999997</v>
      </c>
      <c r="G1368" s="54"/>
      <c r="H1368" s="54">
        <f>+VLOOKUP(C1368,'Anexo_GL '!$B$9:$O$1882,5,0)</f>
        <v>4943.6092899999994</v>
      </c>
      <c r="I1368" s="54">
        <f>+VLOOKUP(C1368,'Anexo_GL '!$B$9:$O$1882,6,0)</f>
        <v>1874.4957400000001</v>
      </c>
      <c r="J1368" s="54">
        <f>+VLOOKUP(C1368,'Anexo_GL '!$B$9:$O$1882,7,0)</f>
        <v>0</v>
      </c>
      <c r="K1368" s="54"/>
      <c r="L1368" s="56">
        <f>+VLOOKUP(C1368,'Anexo_GL '!$B$9:$O$1882,8,0)</f>
        <v>15.410738294813751</v>
      </c>
      <c r="M1368" s="54"/>
      <c r="N1368" s="56" t="str">
        <f>+VLOOKUP(C1368,'Anexo_GL '!$B$9:$O$1882,9,0)</f>
        <v>Si Cumple</v>
      </c>
      <c r="O1368" s="54"/>
      <c r="P1368" s="54">
        <f>+VLOOKUP(C1368,'Anexo_GL '!$B$9:$O$1882,11,0)</f>
        <v>3818.2141699999997</v>
      </c>
      <c r="Q1368" s="54">
        <f>+VLOOKUP(C1368,'Anexo_GL '!$B$9:$O$1882,12,0)</f>
        <v>2624.5870099999997</v>
      </c>
      <c r="R1368" s="54">
        <f>+VLOOKUP(C1368,'Anexo_GL '!$B$9:$O$1882,13,0)</f>
        <v>1193.6271600000002</v>
      </c>
      <c r="S1368" s="54" t="str">
        <f>+VLOOKUP(C1368,'Anexo_GL '!$B$9:$O$1882,14,0)</f>
        <v>Si Cumple</v>
      </c>
    </row>
    <row r="1369" spans="1:19" x14ac:dyDescent="0.25">
      <c r="A1369" s="54" t="s">
        <v>5467</v>
      </c>
      <c r="B1369" s="54">
        <v>1342</v>
      </c>
      <c r="C1369" s="55" t="s">
        <v>3041</v>
      </c>
      <c r="D1369" s="55" t="s">
        <v>6080</v>
      </c>
      <c r="E1369" s="55" t="s">
        <v>3042</v>
      </c>
      <c r="F1369" s="54">
        <f>+VLOOKUP(C1369,'Anexo_GL '!$B$9:$O$1882,4,0)</f>
        <v>75306.269930000009</v>
      </c>
      <c r="G1369" s="54"/>
      <c r="H1369" s="54">
        <f>+VLOOKUP(C1369,'Anexo_GL '!$B$9:$O$1882,5,0)</f>
        <v>65939.766034999993</v>
      </c>
      <c r="I1369" s="54">
        <f>+VLOOKUP(C1369,'Anexo_GL '!$B$9:$O$1882,6,0)</f>
        <v>36123.242039999997</v>
      </c>
      <c r="J1369" s="54">
        <f>+VLOOKUP(C1369,'Anexo_GL '!$B$9:$O$1882,7,0)</f>
        <v>0</v>
      </c>
      <c r="K1369" s="54"/>
      <c r="L1369" s="56">
        <f>+VLOOKUP(C1369,'Anexo_GL '!$B$9:$O$1882,8,0)</f>
        <v>114.20463622820316</v>
      </c>
      <c r="M1369" s="54"/>
      <c r="N1369" s="56" t="str">
        <f>+VLOOKUP(C1369,'Anexo_GL '!$B$9:$O$1882,9,0)</f>
        <v>No Cumple</v>
      </c>
      <c r="O1369" s="54"/>
      <c r="P1369" s="54">
        <f>+VLOOKUP(C1369,'Anexo_GL '!$B$9:$O$1882,11,0)</f>
        <v>51652.790429999994</v>
      </c>
      <c r="Q1369" s="54">
        <f>+VLOOKUP(C1369,'Anexo_GL '!$B$9:$O$1882,12,0)</f>
        <v>35926.181750000003</v>
      </c>
      <c r="R1369" s="54">
        <f>+VLOOKUP(C1369,'Anexo_GL '!$B$9:$O$1882,13,0)</f>
        <v>15726.608679999992</v>
      </c>
      <c r="S1369" s="54" t="str">
        <f>+VLOOKUP(C1369,'Anexo_GL '!$B$9:$O$1882,14,0)</f>
        <v>Si Cumple</v>
      </c>
    </row>
    <row r="1370" spans="1:19" x14ac:dyDescent="0.25">
      <c r="A1370" s="54" t="s">
        <v>5468</v>
      </c>
      <c r="B1370" s="54">
        <v>1343</v>
      </c>
      <c r="C1370" s="55" t="s">
        <v>3043</v>
      </c>
      <c r="D1370" s="55" t="s">
        <v>6080</v>
      </c>
      <c r="E1370" s="55" t="s">
        <v>3044</v>
      </c>
      <c r="F1370" s="54">
        <f>+VLOOKUP(C1370,'Anexo_GL '!$B$9:$O$1882,4,0)</f>
        <v>6014.1773000000012</v>
      </c>
      <c r="G1370" s="54"/>
      <c r="H1370" s="54">
        <f>+VLOOKUP(C1370,'Anexo_GL '!$B$9:$O$1882,5,0)</f>
        <v>31056.724819999999</v>
      </c>
      <c r="I1370" s="54">
        <f>+VLOOKUP(C1370,'Anexo_GL '!$B$9:$O$1882,6,0)</f>
        <v>7536.6395899999998</v>
      </c>
      <c r="J1370" s="54">
        <f>+VLOOKUP(C1370,'Anexo_GL '!$B$9:$O$1882,7,0)</f>
        <v>0</v>
      </c>
      <c r="K1370" s="54"/>
      <c r="L1370" s="56">
        <f>+VLOOKUP(C1370,'Anexo_GL '!$B$9:$O$1882,8,0)</f>
        <v>19.365136970679451</v>
      </c>
      <c r="M1370" s="54"/>
      <c r="N1370" s="56" t="str">
        <f>+VLOOKUP(C1370,'Anexo_GL '!$B$9:$O$1882,9,0)</f>
        <v>Si Cumple</v>
      </c>
      <c r="O1370" s="54"/>
      <c r="P1370" s="54">
        <f>+VLOOKUP(C1370,'Anexo_GL '!$B$9:$O$1882,11,0)</f>
        <v>27771.702660000003</v>
      </c>
      <c r="Q1370" s="54">
        <f>+VLOOKUP(C1370,'Anexo_GL '!$B$9:$O$1882,12,0)</f>
        <v>18349.990740000001</v>
      </c>
      <c r="R1370" s="54">
        <f>+VLOOKUP(C1370,'Anexo_GL '!$B$9:$O$1882,13,0)</f>
        <v>9421.7119200000016</v>
      </c>
      <c r="S1370" s="54" t="str">
        <f>+VLOOKUP(C1370,'Anexo_GL '!$B$9:$O$1882,14,0)</f>
        <v>Si Cumple</v>
      </c>
    </row>
    <row r="1371" spans="1:19" x14ac:dyDescent="0.25">
      <c r="A1371" s="54" t="s">
        <v>5469</v>
      </c>
      <c r="B1371" s="54">
        <v>1344</v>
      </c>
      <c r="C1371" s="55" t="s">
        <v>3045</v>
      </c>
      <c r="D1371" s="55" t="s">
        <v>6080</v>
      </c>
      <c r="E1371" s="55" t="s">
        <v>3046</v>
      </c>
      <c r="F1371" s="54">
        <f>+VLOOKUP(C1371,'Anexo_GL '!$B$9:$O$1882,4,0)</f>
        <v>2249.1866699999996</v>
      </c>
      <c r="G1371" s="54"/>
      <c r="H1371" s="54">
        <f>+VLOOKUP(C1371,'Anexo_GL '!$B$9:$O$1882,5,0)</f>
        <v>3617.5655649999999</v>
      </c>
      <c r="I1371" s="54">
        <f>+VLOOKUP(C1371,'Anexo_GL '!$B$9:$O$1882,6,0)</f>
        <v>1029.77331</v>
      </c>
      <c r="J1371" s="54">
        <f>+VLOOKUP(C1371,'Anexo_GL '!$B$9:$O$1882,7,0)</f>
        <v>0</v>
      </c>
      <c r="K1371" s="54"/>
      <c r="L1371" s="56">
        <f>+VLOOKUP(C1371,'Anexo_GL '!$B$9:$O$1882,8,0)</f>
        <v>62.174040237471118</v>
      </c>
      <c r="M1371" s="54"/>
      <c r="N1371" s="56" t="str">
        <f>+VLOOKUP(C1371,'Anexo_GL '!$B$9:$O$1882,9,0)</f>
        <v>Si Cumple</v>
      </c>
      <c r="O1371" s="54"/>
      <c r="P1371" s="54">
        <f>+VLOOKUP(C1371,'Anexo_GL '!$B$9:$O$1882,11,0)</f>
        <v>2878.9666900000002</v>
      </c>
      <c r="Q1371" s="54">
        <f>+VLOOKUP(C1371,'Anexo_GL '!$B$9:$O$1882,12,0)</f>
        <v>1513.3098900000002</v>
      </c>
      <c r="R1371" s="54">
        <f>+VLOOKUP(C1371,'Anexo_GL '!$B$9:$O$1882,13,0)</f>
        <v>1365.6568000000002</v>
      </c>
      <c r="S1371" s="54" t="str">
        <f>+VLOOKUP(C1371,'Anexo_GL '!$B$9:$O$1882,14,0)</f>
        <v>Si Cumple</v>
      </c>
    </row>
    <row r="1372" spans="1:19" x14ac:dyDescent="0.25">
      <c r="A1372" s="54" t="s">
        <v>5470</v>
      </c>
      <c r="B1372" s="54">
        <v>1345</v>
      </c>
      <c r="C1372" s="55" t="s">
        <v>3047</v>
      </c>
      <c r="D1372" s="55" t="s">
        <v>6080</v>
      </c>
      <c r="E1372" s="55" t="s">
        <v>3048</v>
      </c>
      <c r="F1372" s="54">
        <f>+VLOOKUP(C1372,'Anexo_GL '!$B$9:$O$1882,4,0)</f>
        <v>2674.2204299999999</v>
      </c>
      <c r="G1372" s="54"/>
      <c r="H1372" s="54">
        <f>+VLOOKUP(C1372,'Anexo_GL '!$B$9:$O$1882,5,0)</f>
        <v>14051.671802500001</v>
      </c>
      <c r="I1372" s="54">
        <f>+VLOOKUP(C1372,'Anexo_GL '!$B$9:$O$1882,6,0)</f>
        <v>6514.7808600000008</v>
      </c>
      <c r="J1372" s="54">
        <f>+VLOOKUP(C1372,'Anexo_GL '!$B$9:$O$1882,7,0)</f>
        <v>0</v>
      </c>
      <c r="K1372" s="54"/>
      <c r="L1372" s="56">
        <f>+VLOOKUP(C1372,'Anexo_GL '!$B$9:$O$1882,8,0)</f>
        <v>19.031332837735484</v>
      </c>
      <c r="M1372" s="54"/>
      <c r="N1372" s="56" t="str">
        <f>+VLOOKUP(C1372,'Anexo_GL '!$B$9:$O$1882,9,0)</f>
        <v>Si Cumple</v>
      </c>
      <c r="O1372" s="54"/>
      <c r="P1372" s="54">
        <f>+VLOOKUP(C1372,'Anexo_GL '!$B$9:$O$1882,11,0)</f>
        <v>13089.11946</v>
      </c>
      <c r="Q1372" s="54">
        <f>+VLOOKUP(C1372,'Anexo_GL '!$B$9:$O$1882,12,0)</f>
        <v>7430.1326300000001</v>
      </c>
      <c r="R1372" s="54">
        <f>+VLOOKUP(C1372,'Anexo_GL '!$B$9:$O$1882,13,0)</f>
        <v>5658.9868299999989</v>
      </c>
      <c r="S1372" s="54" t="str">
        <f>+VLOOKUP(C1372,'Anexo_GL '!$B$9:$O$1882,14,0)</f>
        <v>Si Cumple</v>
      </c>
    </row>
    <row r="1373" spans="1:19" x14ac:dyDescent="0.25">
      <c r="A1373" s="54" t="s">
        <v>5471</v>
      </c>
      <c r="B1373" s="54">
        <v>1346</v>
      </c>
      <c r="C1373" s="55" t="s">
        <v>3049</v>
      </c>
      <c r="D1373" s="55" t="s">
        <v>6080</v>
      </c>
      <c r="E1373" s="55" t="s">
        <v>2473</v>
      </c>
      <c r="F1373" s="54">
        <f>+VLOOKUP(C1373,'Anexo_GL '!$B$9:$O$1882,4,0)</f>
        <v>3895.2867000000001</v>
      </c>
      <c r="G1373" s="54"/>
      <c r="H1373" s="54">
        <f>+VLOOKUP(C1373,'Anexo_GL '!$B$9:$O$1882,5,0)</f>
        <v>32151.464434999998</v>
      </c>
      <c r="I1373" s="54">
        <f>+VLOOKUP(C1373,'Anexo_GL '!$B$9:$O$1882,6,0)</f>
        <v>12142.84757</v>
      </c>
      <c r="J1373" s="54">
        <f>+VLOOKUP(C1373,'Anexo_GL '!$B$9:$O$1882,7,0)</f>
        <v>0</v>
      </c>
      <c r="K1373" s="54"/>
      <c r="L1373" s="56">
        <f>+VLOOKUP(C1373,'Anexo_GL '!$B$9:$O$1882,8,0)</f>
        <v>12.115425435363999</v>
      </c>
      <c r="M1373" s="54"/>
      <c r="N1373" s="56" t="str">
        <f>+VLOOKUP(C1373,'Anexo_GL '!$B$9:$O$1882,9,0)</f>
        <v>Si Cumple</v>
      </c>
      <c r="O1373" s="54"/>
      <c r="P1373" s="54">
        <f>+VLOOKUP(C1373,'Anexo_GL '!$B$9:$O$1882,11,0)</f>
        <v>28192.209800000001</v>
      </c>
      <c r="Q1373" s="54">
        <f>+VLOOKUP(C1373,'Anexo_GL '!$B$9:$O$1882,12,0)</f>
        <v>25437.341960000002</v>
      </c>
      <c r="R1373" s="54">
        <f>+VLOOKUP(C1373,'Anexo_GL '!$B$9:$O$1882,13,0)</f>
        <v>2754.8678399999999</v>
      </c>
      <c r="S1373" s="54" t="str">
        <f>+VLOOKUP(C1373,'Anexo_GL '!$B$9:$O$1882,14,0)</f>
        <v>Si Cumple</v>
      </c>
    </row>
    <row r="1374" spans="1:19" x14ac:dyDescent="0.25">
      <c r="A1374" s="54" t="s">
        <v>5472</v>
      </c>
      <c r="B1374" s="54">
        <v>1347</v>
      </c>
      <c r="C1374" s="55" t="s">
        <v>3050</v>
      </c>
      <c r="D1374" s="55" t="s">
        <v>6080</v>
      </c>
      <c r="E1374" s="55" t="s">
        <v>3051</v>
      </c>
      <c r="F1374" s="54">
        <f>+VLOOKUP(C1374,'Anexo_GL '!$B$9:$O$1882,4,0)</f>
        <v>50.137759999999993</v>
      </c>
      <c r="G1374" s="54"/>
      <c r="H1374" s="54">
        <f>+VLOOKUP(C1374,'Anexo_GL '!$B$9:$O$1882,5,0)</f>
        <v>2992.7649799999999</v>
      </c>
      <c r="I1374" s="54">
        <f>+VLOOKUP(C1374,'Anexo_GL '!$B$9:$O$1882,6,0)</f>
        <v>926.92066</v>
      </c>
      <c r="J1374" s="54">
        <f>+VLOOKUP(C1374,'Anexo_GL '!$B$9:$O$1882,7,0)</f>
        <v>0</v>
      </c>
      <c r="K1374" s="54"/>
      <c r="L1374" s="56">
        <f>+VLOOKUP(C1374,'Anexo_GL '!$B$9:$O$1882,8,0)</f>
        <v>1.6752989404467036</v>
      </c>
      <c r="M1374" s="54"/>
      <c r="N1374" s="56" t="str">
        <f>+VLOOKUP(C1374,'Anexo_GL '!$B$9:$O$1882,9,0)</f>
        <v>Si Cumple</v>
      </c>
      <c r="O1374" s="54"/>
      <c r="P1374" s="54">
        <f>+VLOOKUP(C1374,'Anexo_GL '!$B$9:$O$1882,11,0)</f>
        <v>1568.00792</v>
      </c>
      <c r="Q1374" s="54">
        <f>+VLOOKUP(C1374,'Anexo_GL '!$B$9:$O$1882,12,0)</f>
        <v>1495.84249</v>
      </c>
      <c r="R1374" s="54">
        <f>+VLOOKUP(C1374,'Anexo_GL '!$B$9:$O$1882,13,0)</f>
        <v>72.16542999999993</v>
      </c>
      <c r="S1374" s="54" t="str">
        <f>+VLOOKUP(C1374,'Anexo_GL '!$B$9:$O$1882,14,0)</f>
        <v>Si Cumple</v>
      </c>
    </row>
    <row r="1375" spans="1:19" x14ac:dyDescent="0.25">
      <c r="A1375" s="54" t="s">
        <v>5473</v>
      </c>
      <c r="B1375" s="54">
        <v>1348</v>
      </c>
      <c r="C1375" s="55" t="s">
        <v>3052</v>
      </c>
      <c r="D1375" s="55" t="s">
        <v>6080</v>
      </c>
      <c r="E1375" s="55" t="s">
        <v>3053</v>
      </c>
      <c r="F1375" s="54">
        <f>+VLOOKUP(C1375,'Anexo_GL '!$B$9:$O$1882,4,0)</f>
        <v>10778.231080000001</v>
      </c>
      <c r="G1375" s="54"/>
      <c r="H1375" s="54">
        <f>+VLOOKUP(C1375,'Anexo_GL '!$B$9:$O$1882,5,0)</f>
        <v>18263.878570000004</v>
      </c>
      <c r="I1375" s="54">
        <f>+VLOOKUP(C1375,'Anexo_GL '!$B$9:$O$1882,6,0)</f>
        <v>9162.5643900000014</v>
      </c>
      <c r="J1375" s="54">
        <f>+VLOOKUP(C1375,'Anexo_GL '!$B$9:$O$1882,7,0)</f>
        <v>0</v>
      </c>
      <c r="K1375" s="54"/>
      <c r="L1375" s="56">
        <f>+VLOOKUP(C1375,'Anexo_GL '!$B$9:$O$1882,8,0)</f>
        <v>59.013922145234673</v>
      </c>
      <c r="M1375" s="54"/>
      <c r="N1375" s="56" t="str">
        <f>+VLOOKUP(C1375,'Anexo_GL '!$B$9:$O$1882,9,0)</f>
        <v>Si Cumple</v>
      </c>
      <c r="O1375" s="54"/>
      <c r="P1375" s="54">
        <f>+VLOOKUP(C1375,'Anexo_GL '!$B$9:$O$1882,11,0)</f>
        <v>14680.801939999999</v>
      </c>
      <c r="Q1375" s="54">
        <f>+VLOOKUP(C1375,'Anexo_GL '!$B$9:$O$1882,12,0)</f>
        <v>9992.7233000000015</v>
      </c>
      <c r="R1375" s="54">
        <f>+VLOOKUP(C1375,'Anexo_GL '!$B$9:$O$1882,13,0)</f>
        <v>4688.0786399999988</v>
      </c>
      <c r="S1375" s="54" t="str">
        <f>+VLOOKUP(C1375,'Anexo_GL '!$B$9:$O$1882,14,0)</f>
        <v>Si Cumple</v>
      </c>
    </row>
    <row r="1376" spans="1:19" x14ac:dyDescent="0.25">
      <c r="A1376" s="54" t="s">
        <v>5474</v>
      </c>
      <c r="B1376" s="54">
        <v>1349</v>
      </c>
      <c r="C1376" s="55" t="s">
        <v>3054</v>
      </c>
      <c r="D1376" s="55" t="s">
        <v>6080</v>
      </c>
      <c r="E1376" s="55" t="s">
        <v>3055</v>
      </c>
      <c r="F1376" s="54">
        <f>+VLOOKUP(C1376,'Anexo_GL '!$B$9:$O$1882,4,0)</f>
        <v>170.36673999999999</v>
      </c>
      <c r="G1376" s="54"/>
      <c r="H1376" s="54">
        <f>+VLOOKUP(C1376,'Anexo_GL '!$B$9:$O$1882,5,0)</f>
        <v>4593.4190875000013</v>
      </c>
      <c r="I1376" s="54">
        <f>+VLOOKUP(C1376,'Anexo_GL '!$B$9:$O$1882,6,0)</f>
        <v>1673.46514</v>
      </c>
      <c r="J1376" s="54">
        <f>+VLOOKUP(C1376,'Anexo_GL '!$B$9:$O$1882,7,0)</f>
        <v>0</v>
      </c>
      <c r="K1376" s="54"/>
      <c r="L1376" s="56">
        <f>+VLOOKUP(C1376,'Anexo_GL '!$B$9:$O$1882,8,0)</f>
        <v>3.7089309021163843</v>
      </c>
      <c r="M1376" s="54"/>
      <c r="N1376" s="56" t="str">
        <f>+VLOOKUP(C1376,'Anexo_GL '!$B$9:$O$1882,9,0)</f>
        <v>Si Cumple</v>
      </c>
      <c r="O1376" s="54"/>
      <c r="P1376" s="54">
        <f>+VLOOKUP(C1376,'Anexo_GL '!$B$9:$O$1882,11,0)</f>
        <v>4005.3633300000001</v>
      </c>
      <c r="Q1376" s="54">
        <f>+VLOOKUP(C1376,'Anexo_GL '!$B$9:$O$1882,12,0)</f>
        <v>2490.6542199999999</v>
      </c>
      <c r="R1376" s="54">
        <f>+VLOOKUP(C1376,'Anexo_GL '!$B$9:$O$1882,13,0)</f>
        <v>1514.7091100000002</v>
      </c>
      <c r="S1376" s="54" t="str">
        <f>+VLOOKUP(C1376,'Anexo_GL '!$B$9:$O$1882,14,0)</f>
        <v>Si Cumple</v>
      </c>
    </row>
    <row r="1377" spans="1:19" x14ac:dyDescent="0.25">
      <c r="A1377" s="54" t="s">
        <v>5475</v>
      </c>
      <c r="B1377" s="54">
        <v>1350</v>
      </c>
      <c r="C1377" s="55" t="s">
        <v>3056</v>
      </c>
      <c r="D1377" s="55" t="s">
        <v>6080</v>
      </c>
      <c r="E1377" s="55" t="s">
        <v>3057</v>
      </c>
      <c r="F1377" s="54">
        <f>+VLOOKUP(C1377,'Anexo_GL '!$B$9:$O$1882,4,0)</f>
        <v>1057.9679000000001</v>
      </c>
      <c r="G1377" s="54"/>
      <c r="H1377" s="54">
        <f>+VLOOKUP(C1377,'Anexo_GL '!$B$9:$O$1882,5,0)</f>
        <v>28785.365257499998</v>
      </c>
      <c r="I1377" s="54">
        <f>+VLOOKUP(C1377,'Anexo_GL '!$B$9:$O$1882,6,0)</f>
        <v>16189.159420000002</v>
      </c>
      <c r="J1377" s="54">
        <f>+VLOOKUP(C1377,'Anexo_GL '!$B$9:$O$1882,7,0)</f>
        <v>0</v>
      </c>
      <c r="K1377" s="54"/>
      <c r="L1377" s="56">
        <f>+VLOOKUP(C1377,'Anexo_GL '!$B$9:$O$1882,8,0)</f>
        <v>3.6753672935393715</v>
      </c>
      <c r="M1377" s="54"/>
      <c r="N1377" s="56" t="str">
        <f>+VLOOKUP(C1377,'Anexo_GL '!$B$9:$O$1882,9,0)</f>
        <v>Si Cumple</v>
      </c>
      <c r="O1377" s="54"/>
      <c r="P1377" s="54">
        <f>+VLOOKUP(C1377,'Anexo_GL '!$B$9:$O$1882,11,0)</f>
        <v>19409.412479999999</v>
      </c>
      <c r="Q1377" s="54">
        <f>+VLOOKUP(C1377,'Anexo_GL '!$B$9:$O$1882,12,0)</f>
        <v>11756.662739999998</v>
      </c>
      <c r="R1377" s="54">
        <f>+VLOOKUP(C1377,'Anexo_GL '!$B$9:$O$1882,13,0)</f>
        <v>7652.749740000002</v>
      </c>
      <c r="S1377" s="54" t="str">
        <f>+VLOOKUP(C1377,'Anexo_GL '!$B$9:$O$1882,14,0)</f>
        <v>Si Cumple</v>
      </c>
    </row>
    <row r="1378" spans="1:19" x14ac:dyDescent="0.25">
      <c r="A1378" s="54" t="s">
        <v>5476</v>
      </c>
      <c r="B1378" s="54">
        <v>1351</v>
      </c>
      <c r="C1378" s="55" t="s">
        <v>3058</v>
      </c>
      <c r="D1378" s="55" t="s">
        <v>6080</v>
      </c>
      <c r="E1378" s="55" t="s">
        <v>3059</v>
      </c>
      <c r="F1378" s="54">
        <f>+VLOOKUP(C1378,'Anexo_GL '!$B$9:$O$1882,4,0)</f>
        <v>10638.457040000001</v>
      </c>
      <c r="G1378" s="54"/>
      <c r="H1378" s="54">
        <f>+VLOOKUP(C1378,'Anexo_GL '!$B$9:$O$1882,5,0)</f>
        <v>14233.323175</v>
      </c>
      <c r="I1378" s="54">
        <f>+VLOOKUP(C1378,'Anexo_GL '!$B$9:$O$1882,6,0)</f>
        <v>10071.877600000002</v>
      </c>
      <c r="J1378" s="54">
        <f>+VLOOKUP(C1378,'Anexo_GL '!$B$9:$O$1882,7,0)</f>
        <v>0</v>
      </c>
      <c r="K1378" s="54"/>
      <c r="L1378" s="56">
        <f>+VLOOKUP(C1378,'Anexo_GL '!$B$9:$O$1882,8,0)</f>
        <v>74.743311236590401</v>
      </c>
      <c r="M1378" s="54"/>
      <c r="N1378" s="56" t="str">
        <f>+VLOOKUP(C1378,'Anexo_GL '!$B$9:$O$1882,9,0)</f>
        <v>Si Cumple</v>
      </c>
      <c r="O1378" s="54"/>
      <c r="P1378" s="54">
        <f>+VLOOKUP(C1378,'Anexo_GL '!$B$9:$O$1882,11,0)</f>
        <v>11423.729499999999</v>
      </c>
      <c r="Q1378" s="54">
        <f>+VLOOKUP(C1378,'Anexo_GL '!$B$9:$O$1882,12,0)</f>
        <v>6449.7783000000009</v>
      </c>
      <c r="R1378" s="54">
        <f>+VLOOKUP(C1378,'Anexo_GL '!$B$9:$O$1882,13,0)</f>
        <v>4973.9511999999995</v>
      </c>
      <c r="S1378" s="54" t="str">
        <f>+VLOOKUP(C1378,'Anexo_GL '!$B$9:$O$1882,14,0)</f>
        <v>Si Cumple</v>
      </c>
    </row>
    <row r="1379" spans="1:19" x14ac:dyDescent="0.25">
      <c r="A1379" s="54" t="s">
        <v>5477</v>
      </c>
      <c r="B1379" s="54">
        <v>1352</v>
      </c>
      <c r="C1379" s="55" t="s">
        <v>3060</v>
      </c>
      <c r="D1379" s="55" t="s">
        <v>6080</v>
      </c>
      <c r="E1379" s="55" t="s">
        <v>3061</v>
      </c>
      <c r="F1379" s="54">
        <f>+VLOOKUP(C1379,'Anexo_GL '!$B$9:$O$1882,4,0)</f>
        <v>494.42846000000009</v>
      </c>
      <c r="G1379" s="54"/>
      <c r="H1379" s="54">
        <f>+VLOOKUP(C1379,'Anexo_GL '!$B$9:$O$1882,5,0)</f>
        <v>1927.3676325000001</v>
      </c>
      <c r="I1379" s="54">
        <f>+VLOOKUP(C1379,'Anexo_GL '!$B$9:$O$1882,6,0)</f>
        <v>583.25080000000003</v>
      </c>
      <c r="J1379" s="54">
        <f>+VLOOKUP(C1379,'Anexo_GL '!$B$9:$O$1882,7,0)</f>
        <v>0</v>
      </c>
      <c r="K1379" s="54"/>
      <c r="L1379" s="56">
        <f>+VLOOKUP(C1379,'Anexo_GL '!$B$9:$O$1882,8,0)</f>
        <v>25.653043646824862</v>
      </c>
      <c r="M1379" s="54"/>
      <c r="N1379" s="56" t="str">
        <f>+VLOOKUP(C1379,'Anexo_GL '!$B$9:$O$1882,9,0)</f>
        <v>Si Cumple</v>
      </c>
      <c r="O1379" s="54"/>
      <c r="P1379" s="54">
        <f>+VLOOKUP(C1379,'Anexo_GL '!$B$9:$O$1882,11,0)</f>
        <v>1386.7472399999999</v>
      </c>
      <c r="Q1379" s="54">
        <f>+VLOOKUP(C1379,'Anexo_GL '!$B$9:$O$1882,12,0)</f>
        <v>981.87292999999988</v>
      </c>
      <c r="R1379" s="54">
        <f>+VLOOKUP(C1379,'Anexo_GL '!$B$9:$O$1882,13,0)</f>
        <v>404.87431000000004</v>
      </c>
      <c r="S1379" s="54" t="str">
        <f>+VLOOKUP(C1379,'Anexo_GL '!$B$9:$O$1882,14,0)</f>
        <v>Si Cumple</v>
      </c>
    </row>
    <row r="1380" spans="1:19" x14ac:dyDescent="0.25">
      <c r="A1380" s="54" t="s">
        <v>5478</v>
      </c>
      <c r="B1380" s="54">
        <v>1353</v>
      </c>
      <c r="C1380" s="55" t="s">
        <v>3062</v>
      </c>
      <c r="D1380" s="55" t="s">
        <v>6080</v>
      </c>
      <c r="E1380" s="55" t="s">
        <v>3063</v>
      </c>
      <c r="F1380" s="54">
        <f>+VLOOKUP(C1380,'Anexo_GL '!$B$9:$O$1882,4,0)</f>
        <v>2987.6816600000006</v>
      </c>
      <c r="G1380" s="54"/>
      <c r="H1380" s="54">
        <f>+VLOOKUP(C1380,'Anexo_GL '!$B$9:$O$1882,5,0)</f>
        <v>10871.750205000002</v>
      </c>
      <c r="I1380" s="54">
        <f>+VLOOKUP(C1380,'Anexo_GL '!$B$9:$O$1882,6,0)</f>
        <v>3966.6460999999995</v>
      </c>
      <c r="J1380" s="54">
        <f>+VLOOKUP(C1380,'Anexo_GL '!$B$9:$O$1882,7,0)</f>
        <v>0</v>
      </c>
      <c r="K1380" s="54"/>
      <c r="L1380" s="56">
        <f>+VLOOKUP(C1380,'Anexo_GL '!$B$9:$O$1882,8,0)</f>
        <v>27.481147043149896</v>
      </c>
      <c r="M1380" s="54"/>
      <c r="N1380" s="56" t="str">
        <f>+VLOOKUP(C1380,'Anexo_GL '!$B$9:$O$1882,9,0)</f>
        <v>Si Cumple</v>
      </c>
      <c r="O1380" s="54"/>
      <c r="P1380" s="54">
        <f>+VLOOKUP(C1380,'Anexo_GL '!$B$9:$O$1882,11,0)</f>
        <v>8611.8314000000009</v>
      </c>
      <c r="Q1380" s="54">
        <f>+VLOOKUP(C1380,'Anexo_GL '!$B$9:$O$1882,12,0)</f>
        <v>5549.7755799999995</v>
      </c>
      <c r="R1380" s="54">
        <f>+VLOOKUP(C1380,'Anexo_GL '!$B$9:$O$1882,13,0)</f>
        <v>3062.0558200000014</v>
      </c>
      <c r="S1380" s="54" t="str">
        <f>+VLOOKUP(C1380,'Anexo_GL '!$B$9:$O$1882,14,0)</f>
        <v>Si Cumple</v>
      </c>
    </row>
    <row r="1381" spans="1:19" x14ac:dyDescent="0.25">
      <c r="A1381" s="54" t="s">
        <v>5479</v>
      </c>
      <c r="B1381" s="54">
        <v>1354</v>
      </c>
      <c r="C1381" s="55" t="s">
        <v>3064</v>
      </c>
      <c r="D1381" s="55" t="s">
        <v>6080</v>
      </c>
      <c r="E1381" s="55" t="s">
        <v>1148</v>
      </c>
      <c r="F1381" s="54">
        <f>+VLOOKUP(C1381,'Anexo_GL '!$B$9:$O$1882,4,0)</f>
        <v>629.61066999999991</v>
      </c>
      <c r="G1381" s="54"/>
      <c r="H1381" s="54">
        <f>+VLOOKUP(C1381,'Anexo_GL '!$B$9:$O$1882,5,0)</f>
        <v>14562.686067500001</v>
      </c>
      <c r="I1381" s="54">
        <f>+VLOOKUP(C1381,'Anexo_GL '!$B$9:$O$1882,6,0)</f>
        <v>2813.0716799999996</v>
      </c>
      <c r="J1381" s="54">
        <f>+VLOOKUP(C1381,'Anexo_GL '!$B$9:$O$1882,7,0)</f>
        <v>0</v>
      </c>
      <c r="K1381" s="54"/>
      <c r="L1381" s="56">
        <f>+VLOOKUP(C1381,'Anexo_GL '!$B$9:$O$1882,8,0)</f>
        <v>4.3234515053175642</v>
      </c>
      <c r="M1381" s="54"/>
      <c r="N1381" s="56" t="str">
        <f>+VLOOKUP(C1381,'Anexo_GL '!$B$9:$O$1882,9,0)</f>
        <v>Si Cumple</v>
      </c>
      <c r="O1381" s="54"/>
      <c r="P1381" s="54">
        <f>+VLOOKUP(C1381,'Anexo_GL '!$B$9:$O$1882,11,0)</f>
        <v>11981.933999999999</v>
      </c>
      <c r="Q1381" s="54">
        <f>+VLOOKUP(C1381,'Anexo_GL '!$B$9:$O$1882,12,0)</f>
        <v>7533.9851699999999</v>
      </c>
      <c r="R1381" s="54">
        <f>+VLOOKUP(C1381,'Anexo_GL '!$B$9:$O$1882,13,0)</f>
        <v>4447.9488300000003</v>
      </c>
      <c r="S1381" s="54" t="str">
        <f>+VLOOKUP(C1381,'Anexo_GL '!$B$9:$O$1882,14,0)</f>
        <v>Si Cumple</v>
      </c>
    </row>
    <row r="1382" spans="1:19" x14ac:dyDescent="0.25">
      <c r="A1382" s="54" t="s">
        <v>5480</v>
      </c>
      <c r="B1382" s="54">
        <v>1355</v>
      </c>
      <c r="C1382" s="55" t="s">
        <v>3065</v>
      </c>
      <c r="D1382" s="55" t="s">
        <v>6080</v>
      </c>
      <c r="E1382" s="55" t="s">
        <v>1813</v>
      </c>
      <c r="F1382" s="54">
        <f>+VLOOKUP(C1382,'Anexo_GL '!$B$9:$O$1882,4,0)</f>
        <v>4847.3733500000008</v>
      </c>
      <c r="G1382" s="54"/>
      <c r="H1382" s="54">
        <f>+VLOOKUP(C1382,'Anexo_GL '!$B$9:$O$1882,5,0)</f>
        <v>8197.9320475000004</v>
      </c>
      <c r="I1382" s="54">
        <f>+VLOOKUP(C1382,'Anexo_GL '!$B$9:$O$1882,6,0)</f>
        <v>5278.9484399999992</v>
      </c>
      <c r="J1382" s="54">
        <f>+VLOOKUP(C1382,'Anexo_GL '!$B$9:$O$1882,7,0)</f>
        <v>0</v>
      </c>
      <c r="K1382" s="54"/>
      <c r="L1382" s="56">
        <f>+VLOOKUP(C1382,'Anexo_GL '!$B$9:$O$1882,8,0)</f>
        <v>59.129220904901636</v>
      </c>
      <c r="M1382" s="54"/>
      <c r="N1382" s="56" t="str">
        <f>+VLOOKUP(C1382,'Anexo_GL '!$B$9:$O$1882,9,0)</f>
        <v>Si Cumple</v>
      </c>
      <c r="O1382" s="54"/>
      <c r="P1382" s="54">
        <f>+VLOOKUP(C1382,'Anexo_GL '!$B$9:$O$1882,11,0)</f>
        <v>7050.0343499999999</v>
      </c>
      <c r="Q1382" s="54">
        <f>+VLOOKUP(C1382,'Anexo_GL '!$B$9:$O$1882,12,0)</f>
        <v>3471.41804</v>
      </c>
      <c r="R1382" s="54">
        <f>+VLOOKUP(C1382,'Anexo_GL '!$B$9:$O$1882,13,0)</f>
        <v>3578.6163099999994</v>
      </c>
      <c r="S1382" s="54" t="str">
        <f>+VLOOKUP(C1382,'Anexo_GL '!$B$9:$O$1882,14,0)</f>
        <v>Si Cumple</v>
      </c>
    </row>
    <row r="1383" spans="1:19" x14ac:dyDescent="0.25">
      <c r="A1383" s="54" t="s">
        <v>5481</v>
      </c>
      <c r="B1383" s="54">
        <v>1356</v>
      </c>
      <c r="C1383" s="55" t="s">
        <v>3066</v>
      </c>
      <c r="D1383" s="55" t="s">
        <v>6080</v>
      </c>
      <c r="E1383" s="55" t="s">
        <v>3067</v>
      </c>
      <c r="F1383" s="54">
        <f>+VLOOKUP(C1383,'Anexo_GL '!$B$9:$O$1882,4,0)</f>
        <v>2826.52981</v>
      </c>
      <c r="G1383" s="54"/>
      <c r="H1383" s="54">
        <f>+VLOOKUP(C1383,'Anexo_GL '!$B$9:$O$1882,5,0)</f>
        <v>6325.8322249999983</v>
      </c>
      <c r="I1383" s="54">
        <f>+VLOOKUP(C1383,'Anexo_GL '!$B$9:$O$1882,6,0)</f>
        <v>2455.2850800000001</v>
      </c>
      <c r="J1383" s="54">
        <f>+VLOOKUP(C1383,'Anexo_GL '!$B$9:$O$1882,7,0)</f>
        <v>0</v>
      </c>
      <c r="K1383" s="54"/>
      <c r="L1383" s="56">
        <f>+VLOOKUP(C1383,'Anexo_GL '!$B$9:$O$1882,8,0)</f>
        <v>44.682339168424605</v>
      </c>
      <c r="M1383" s="54"/>
      <c r="N1383" s="56" t="str">
        <f>+VLOOKUP(C1383,'Anexo_GL '!$B$9:$O$1882,9,0)</f>
        <v>Si Cumple</v>
      </c>
      <c r="O1383" s="54"/>
      <c r="P1383" s="54">
        <f>+VLOOKUP(C1383,'Anexo_GL '!$B$9:$O$1882,11,0)</f>
        <v>4345.9047899999996</v>
      </c>
      <c r="Q1383" s="54">
        <f>+VLOOKUP(C1383,'Anexo_GL '!$B$9:$O$1882,12,0)</f>
        <v>2248.3329700000004</v>
      </c>
      <c r="R1383" s="54">
        <f>+VLOOKUP(C1383,'Anexo_GL '!$B$9:$O$1882,13,0)</f>
        <v>2097.5718199999997</v>
      </c>
      <c r="S1383" s="54" t="str">
        <f>+VLOOKUP(C1383,'Anexo_GL '!$B$9:$O$1882,14,0)</f>
        <v>Si Cumple</v>
      </c>
    </row>
    <row r="1384" spans="1:19" x14ac:dyDescent="0.25">
      <c r="A1384" s="54" t="s">
        <v>5482</v>
      </c>
      <c r="B1384" s="54">
        <v>1357</v>
      </c>
      <c r="C1384" s="55" t="s">
        <v>3068</v>
      </c>
      <c r="D1384" s="55" t="s">
        <v>6080</v>
      </c>
      <c r="E1384" s="55" t="s">
        <v>3069</v>
      </c>
      <c r="F1384" s="54">
        <f>+VLOOKUP(C1384,'Anexo_GL '!$B$9:$O$1882,4,0)</f>
        <v>473.55144000000007</v>
      </c>
      <c r="G1384" s="54"/>
      <c r="H1384" s="54">
        <f>+VLOOKUP(C1384,'Anexo_GL '!$B$9:$O$1882,5,0)</f>
        <v>3411.7168649999999</v>
      </c>
      <c r="I1384" s="54">
        <f>+VLOOKUP(C1384,'Anexo_GL '!$B$9:$O$1882,6,0)</f>
        <v>680.54295000000002</v>
      </c>
      <c r="J1384" s="54">
        <f>+VLOOKUP(C1384,'Anexo_GL '!$B$9:$O$1882,7,0)</f>
        <v>0</v>
      </c>
      <c r="K1384" s="54"/>
      <c r="L1384" s="56">
        <f>+VLOOKUP(C1384,'Anexo_GL '!$B$9:$O$1882,8,0)</f>
        <v>13.880150632019111</v>
      </c>
      <c r="M1384" s="54"/>
      <c r="N1384" s="56" t="str">
        <f>+VLOOKUP(C1384,'Anexo_GL '!$B$9:$O$1882,9,0)</f>
        <v>Si Cumple</v>
      </c>
      <c r="O1384" s="54"/>
      <c r="P1384" s="54">
        <f>+VLOOKUP(C1384,'Anexo_GL '!$B$9:$O$1882,11,0)</f>
        <v>2501.1814900000004</v>
      </c>
      <c r="Q1384" s="54">
        <f>+VLOOKUP(C1384,'Anexo_GL '!$B$9:$O$1882,12,0)</f>
        <v>868.40559000000007</v>
      </c>
      <c r="R1384" s="54">
        <f>+VLOOKUP(C1384,'Anexo_GL '!$B$9:$O$1882,13,0)</f>
        <v>1632.7759000000001</v>
      </c>
      <c r="S1384" s="54" t="str">
        <f>+VLOOKUP(C1384,'Anexo_GL '!$B$9:$O$1882,14,0)</f>
        <v>Si Cumple</v>
      </c>
    </row>
    <row r="1385" spans="1:19" x14ac:dyDescent="0.25">
      <c r="A1385" s="54" t="s">
        <v>5483</v>
      </c>
      <c r="B1385" s="54">
        <v>1358</v>
      </c>
      <c r="C1385" s="55" t="s">
        <v>3070</v>
      </c>
      <c r="D1385" s="55" t="s">
        <v>6080</v>
      </c>
      <c r="E1385" s="55" t="s">
        <v>3071</v>
      </c>
      <c r="F1385" s="54">
        <f>+VLOOKUP(C1385,'Anexo_GL '!$B$9:$O$1882,4,0)</f>
        <v>52064.732370000005</v>
      </c>
      <c r="G1385" s="54"/>
      <c r="H1385" s="54">
        <f>+VLOOKUP(C1385,'Anexo_GL '!$B$9:$O$1882,5,0)</f>
        <v>81783.75450499999</v>
      </c>
      <c r="I1385" s="54">
        <f>+VLOOKUP(C1385,'Anexo_GL '!$B$9:$O$1882,6,0)</f>
        <v>56498.134510000004</v>
      </c>
      <c r="J1385" s="54">
        <f>+VLOOKUP(C1385,'Anexo_GL '!$B$9:$O$1882,7,0)</f>
        <v>0</v>
      </c>
      <c r="K1385" s="54"/>
      <c r="L1385" s="56">
        <f>+VLOOKUP(C1385,'Anexo_GL '!$B$9:$O$1882,8,0)</f>
        <v>63.661460255920311</v>
      </c>
      <c r="M1385" s="54"/>
      <c r="N1385" s="56" t="str">
        <f>+VLOOKUP(C1385,'Anexo_GL '!$B$9:$O$1882,9,0)</f>
        <v>Si Cumple</v>
      </c>
      <c r="O1385" s="54"/>
      <c r="P1385" s="54">
        <f>+VLOOKUP(C1385,'Anexo_GL '!$B$9:$O$1882,11,0)</f>
        <v>69934.277139999991</v>
      </c>
      <c r="Q1385" s="54">
        <f>+VLOOKUP(C1385,'Anexo_GL '!$B$9:$O$1882,12,0)</f>
        <v>34454.023790000007</v>
      </c>
      <c r="R1385" s="54">
        <f>+VLOOKUP(C1385,'Anexo_GL '!$B$9:$O$1882,13,0)</f>
        <v>35480.253349999977</v>
      </c>
      <c r="S1385" s="54" t="str">
        <f>+VLOOKUP(C1385,'Anexo_GL '!$B$9:$O$1882,14,0)</f>
        <v>Si Cumple</v>
      </c>
    </row>
    <row r="1386" spans="1:19" x14ac:dyDescent="0.25">
      <c r="A1386" s="54" t="s">
        <v>5484</v>
      </c>
      <c r="B1386" s="54">
        <v>1359</v>
      </c>
      <c r="C1386" s="55" t="s">
        <v>3072</v>
      </c>
      <c r="D1386" s="55" t="s">
        <v>6080</v>
      </c>
      <c r="E1386" s="55" t="s">
        <v>3073</v>
      </c>
      <c r="F1386" s="54">
        <f>+VLOOKUP(C1386,'Anexo_GL '!$B$9:$O$1882,4,0)</f>
        <v>117.23996</v>
      </c>
      <c r="G1386" s="54"/>
      <c r="H1386" s="54">
        <f>+VLOOKUP(C1386,'Anexo_GL '!$B$9:$O$1882,5,0)</f>
        <v>1668.3864399999998</v>
      </c>
      <c r="I1386" s="54">
        <f>+VLOOKUP(C1386,'Anexo_GL '!$B$9:$O$1882,6,0)</f>
        <v>732.92055000000005</v>
      </c>
      <c r="J1386" s="54">
        <f>+VLOOKUP(C1386,'Anexo_GL '!$B$9:$O$1882,7,0)</f>
        <v>0</v>
      </c>
      <c r="K1386" s="54"/>
      <c r="L1386" s="56">
        <f>+VLOOKUP(C1386,'Anexo_GL '!$B$9:$O$1882,8,0)</f>
        <v>7.0271465404621729</v>
      </c>
      <c r="M1386" s="54"/>
      <c r="N1386" s="56" t="str">
        <f>+VLOOKUP(C1386,'Anexo_GL '!$B$9:$O$1882,9,0)</f>
        <v>Si Cumple</v>
      </c>
      <c r="O1386" s="54"/>
      <c r="P1386" s="54">
        <f>+VLOOKUP(C1386,'Anexo_GL '!$B$9:$O$1882,11,0)</f>
        <v>920.03345999999999</v>
      </c>
      <c r="Q1386" s="54">
        <f>+VLOOKUP(C1386,'Anexo_GL '!$B$9:$O$1882,12,0)</f>
        <v>615.59645999999998</v>
      </c>
      <c r="R1386" s="54">
        <f>+VLOOKUP(C1386,'Anexo_GL '!$B$9:$O$1882,13,0)</f>
        <v>304.43700000000001</v>
      </c>
      <c r="S1386" s="54" t="str">
        <f>+VLOOKUP(C1386,'Anexo_GL '!$B$9:$O$1882,14,0)</f>
        <v>Si Cumple</v>
      </c>
    </row>
    <row r="1387" spans="1:19" x14ac:dyDescent="0.25">
      <c r="A1387" s="54" t="s">
        <v>5485</v>
      </c>
      <c r="B1387" s="54">
        <v>1360</v>
      </c>
      <c r="C1387" s="55" t="s">
        <v>3074</v>
      </c>
      <c r="D1387" s="55" t="s">
        <v>6080</v>
      </c>
      <c r="E1387" s="55" t="s">
        <v>3075</v>
      </c>
      <c r="F1387" s="54">
        <f>+VLOOKUP(C1387,'Anexo_GL '!$B$9:$O$1882,4,0)</f>
        <v>142.98116999999999</v>
      </c>
      <c r="G1387" s="54"/>
      <c r="H1387" s="54">
        <f>+VLOOKUP(C1387,'Anexo_GL '!$B$9:$O$1882,5,0)</f>
        <v>1188.79819</v>
      </c>
      <c r="I1387" s="54">
        <f>+VLOOKUP(C1387,'Anexo_GL '!$B$9:$O$1882,6,0)</f>
        <v>506.51974999999999</v>
      </c>
      <c r="J1387" s="54">
        <f>+VLOOKUP(C1387,'Anexo_GL '!$B$9:$O$1882,7,0)</f>
        <v>0</v>
      </c>
      <c r="K1387" s="54"/>
      <c r="L1387" s="56">
        <f>+VLOOKUP(C1387,'Anexo_GL '!$B$9:$O$1882,8,0)</f>
        <v>12.02737110493077</v>
      </c>
      <c r="M1387" s="54"/>
      <c r="N1387" s="56" t="str">
        <f>+VLOOKUP(C1387,'Anexo_GL '!$B$9:$O$1882,9,0)</f>
        <v>Si Cumple</v>
      </c>
      <c r="O1387" s="54"/>
      <c r="P1387" s="54">
        <f>+VLOOKUP(C1387,'Anexo_GL '!$B$9:$O$1882,11,0)</f>
        <v>962.20038999999997</v>
      </c>
      <c r="Q1387" s="54">
        <f>+VLOOKUP(C1387,'Anexo_GL '!$B$9:$O$1882,12,0)</f>
        <v>519.77999</v>
      </c>
      <c r="R1387" s="54">
        <f>+VLOOKUP(C1387,'Anexo_GL '!$B$9:$O$1882,13,0)</f>
        <v>442.42040000000003</v>
      </c>
      <c r="S1387" s="54" t="str">
        <f>+VLOOKUP(C1387,'Anexo_GL '!$B$9:$O$1882,14,0)</f>
        <v>Si Cumple</v>
      </c>
    </row>
    <row r="1388" spans="1:19" x14ac:dyDescent="0.25">
      <c r="A1388" s="54" t="s">
        <v>5486</v>
      </c>
      <c r="B1388" s="54">
        <v>1361</v>
      </c>
      <c r="C1388" s="55" t="s">
        <v>3076</v>
      </c>
      <c r="D1388" s="55" t="s">
        <v>6080</v>
      </c>
      <c r="E1388" s="55" t="s">
        <v>3077</v>
      </c>
      <c r="F1388" s="54">
        <f>+VLOOKUP(C1388,'Anexo_GL '!$B$9:$O$1882,4,0)</f>
        <v>944.40275000000008</v>
      </c>
      <c r="G1388" s="54"/>
      <c r="H1388" s="54">
        <f>+VLOOKUP(C1388,'Anexo_GL '!$B$9:$O$1882,5,0)</f>
        <v>15869.023682499999</v>
      </c>
      <c r="I1388" s="54">
        <f>+VLOOKUP(C1388,'Anexo_GL '!$B$9:$O$1882,6,0)</f>
        <v>13869.866539999999</v>
      </c>
      <c r="J1388" s="54">
        <f>+VLOOKUP(C1388,'Anexo_GL '!$B$9:$O$1882,7,0)</f>
        <v>0</v>
      </c>
      <c r="K1388" s="54"/>
      <c r="L1388" s="56">
        <f>+VLOOKUP(C1388,'Anexo_GL '!$B$9:$O$1882,8,0)</f>
        <v>5.9512341080029145</v>
      </c>
      <c r="M1388" s="54"/>
      <c r="N1388" s="56" t="str">
        <f>+VLOOKUP(C1388,'Anexo_GL '!$B$9:$O$1882,9,0)</f>
        <v>Si Cumple</v>
      </c>
      <c r="O1388" s="54"/>
      <c r="P1388" s="54">
        <f>+VLOOKUP(C1388,'Anexo_GL '!$B$9:$O$1882,11,0)</f>
        <v>13728.850080000002</v>
      </c>
      <c r="Q1388" s="54">
        <f>+VLOOKUP(C1388,'Anexo_GL '!$B$9:$O$1882,12,0)</f>
        <v>7303.80375</v>
      </c>
      <c r="R1388" s="54">
        <f>+VLOOKUP(C1388,'Anexo_GL '!$B$9:$O$1882,13,0)</f>
        <v>6425.0463300000019</v>
      </c>
      <c r="S1388" s="54" t="str">
        <f>+VLOOKUP(C1388,'Anexo_GL '!$B$9:$O$1882,14,0)</f>
        <v>Si Cumple</v>
      </c>
    </row>
    <row r="1389" spans="1:19" x14ac:dyDescent="0.25">
      <c r="A1389" s="54" t="s">
        <v>5487</v>
      </c>
      <c r="B1389" s="54">
        <v>1362</v>
      </c>
      <c r="C1389" s="55" t="s">
        <v>3078</v>
      </c>
      <c r="D1389" s="55" t="s">
        <v>6080</v>
      </c>
      <c r="E1389" s="55" t="s">
        <v>1771</v>
      </c>
      <c r="F1389" s="54">
        <f>+VLOOKUP(C1389,'Anexo_GL '!$B$9:$O$1882,4,0)</f>
        <v>13785.68836</v>
      </c>
      <c r="G1389" s="54"/>
      <c r="H1389" s="54">
        <f>+VLOOKUP(C1389,'Anexo_GL '!$B$9:$O$1882,5,0)</f>
        <v>39610.169392499993</v>
      </c>
      <c r="I1389" s="54">
        <f>+VLOOKUP(C1389,'Anexo_GL '!$B$9:$O$1882,6,0)</f>
        <v>26023.674899999998</v>
      </c>
      <c r="J1389" s="54">
        <f>+VLOOKUP(C1389,'Anexo_GL '!$B$9:$O$1882,7,0)</f>
        <v>0</v>
      </c>
      <c r="K1389" s="54"/>
      <c r="L1389" s="56">
        <f>+VLOOKUP(C1389,'Anexo_GL '!$B$9:$O$1882,8,0)</f>
        <v>34.80340672971284</v>
      </c>
      <c r="M1389" s="54"/>
      <c r="N1389" s="56" t="str">
        <f>+VLOOKUP(C1389,'Anexo_GL '!$B$9:$O$1882,9,0)</f>
        <v>Si Cumple</v>
      </c>
      <c r="O1389" s="54"/>
      <c r="P1389" s="54">
        <f>+VLOOKUP(C1389,'Anexo_GL '!$B$9:$O$1882,11,0)</f>
        <v>36276.998369999994</v>
      </c>
      <c r="Q1389" s="54">
        <f>+VLOOKUP(C1389,'Anexo_GL '!$B$9:$O$1882,12,0)</f>
        <v>20043.82332</v>
      </c>
      <c r="R1389" s="54">
        <f>+VLOOKUP(C1389,'Anexo_GL '!$B$9:$O$1882,13,0)</f>
        <v>16233.175049999996</v>
      </c>
      <c r="S1389" s="54" t="str">
        <f>+VLOOKUP(C1389,'Anexo_GL '!$B$9:$O$1882,14,0)</f>
        <v>Si Cumple</v>
      </c>
    </row>
    <row r="1390" spans="1:19" x14ac:dyDescent="0.25">
      <c r="A1390" s="54" t="s">
        <v>5488</v>
      </c>
      <c r="B1390" s="54">
        <v>1363</v>
      </c>
      <c r="C1390" s="55" t="s">
        <v>3079</v>
      </c>
      <c r="D1390" s="55" t="s">
        <v>6080</v>
      </c>
      <c r="E1390" s="55" t="s">
        <v>3080</v>
      </c>
      <c r="F1390" s="54">
        <f>+VLOOKUP(C1390,'Anexo_GL '!$B$9:$O$1882,4,0)</f>
        <v>962.02012999999999</v>
      </c>
      <c r="G1390" s="54"/>
      <c r="H1390" s="54">
        <f>+VLOOKUP(C1390,'Anexo_GL '!$B$9:$O$1882,5,0)</f>
        <v>3230.7855224999998</v>
      </c>
      <c r="I1390" s="54">
        <f>+VLOOKUP(C1390,'Anexo_GL '!$B$9:$O$1882,6,0)</f>
        <v>2491.1716800000004</v>
      </c>
      <c r="J1390" s="54">
        <f>+VLOOKUP(C1390,'Anexo_GL '!$B$9:$O$1882,7,0)</f>
        <v>0</v>
      </c>
      <c r="K1390" s="54"/>
      <c r="L1390" s="56">
        <f>+VLOOKUP(C1390,'Anexo_GL '!$B$9:$O$1882,8,0)</f>
        <v>29.776663393476628</v>
      </c>
      <c r="M1390" s="54"/>
      <c r="N1390" s="56" t="str">
        <f>+VLOOKUP(C1390,'Anexo_GL '!$B$9:$O$1882,9,0)</f>
        <v>Si Cumple</v>
      </c>
      <c r="O1390" s="54"/>
      <c r="P1390" s="54">
        <f>+VLOOKUP(C1390,'Anexo_GL '!$B$9:$O$1882,11,0)</f>
        <v>1982.65218</v>
      </c>
      <c r="Q1390" s="54">
        <f>+VLOOKUP(C1390,'Anexo_GL '!$B$9:$O$1882,12,0)</f>
        <v>1030.86616</v>
      </c>
      <c r="R1390" s="54">
        <f>+VLOOKUP(C1390,'Anexo_GL '!$B$9:$O$1882,13,0)</f>
        <v>951.78601999999989</v>
      </c>
      <c r="S1390" s="54" t="str">
        <f>+VLOOKUP(C1390,'Anexo_GL '!$B$9:$O$1882,14,0)</f>
        <v>Si Cumple</v>
      </c>
    </row>
    <row r="1391" spans="1:19" x14ac:dyDescent="0.25">
      <c r="A1391" s="54" t="s">
        <v>5489</v>
      </c>
      <c r="B1391" s="54">
        <v>1364</v>
      </c>
      <c r="C1391" s="55" t="s">
        <v>3081</v>
      </c>
      <c r="D1391" s="55" t="s">
        <v>6080</v>
      </c>
      <c r="E1391" s="55" t="s">
        <v>3082</v>
      </c>
      <c r="F1391" s="54">
        <f>+VLOOKUP(C1391,'Anexo_GL '!$B$9:$O$1882,4,0)</f>
        <v>142.24125000000001</v>
      </c>
      <c r="G1391" s="54"/>
      <c r="H1391" s="54">
        <f>+VLOOKUP(C1391,'Anexo_GL '!$B$9:$O$1882,5,0)</f>
        <v>943.78198750000001</v>
      </c>
      <c r="I1391" s="54">
        <f>+VLOOKUP(C1391,'Anexo_GL '!$B$9:$O$1882,6,0)</f>
        <v>92.156199999999998</v>
      </c>
      <c r="J1391" s="54">
        <f>+VLOOKUP(C1391,'Anexo_GL '!$B$9:$O$1882,7,0)</f>
        <v>0</v>
      </c>
      <c r="K1391" s="54"/>
      <c r="L1391" s="56">
        <f>+VLOOKUP(C1391,'Anexo_GL '!$B$9:$O$1882,8,0)</f>
        <v>15.071409698842128</v>
      </c>
      <c r="M1391" s="54"/>
      <c r="N1391" s="56" t="str">
        <f>+VLOOKUP(C1391,'Anexo_GL '!$B$9:$O$1882,9,0)</f>
        <v>Si Cumple</v>
      </c>
      <c r="O1391" s="54"/>
      <c r="P1391" s="54">
        <f>+VLOOKUP(C1391,'Anexo_GL '!$B$9:$O$1882,11,0)</f>
        <v>450.01265000000006</v>
      </c>
      <c r="Q1391" s="54">
        <f>+VLOOKUP(C1391,'Anexo_GL '!$B$9:$O$1882,12,0)</f>
        <v>428.82122999999996</v>
      </c>
      <c r="R1391" s="54">
        <f>+VLOOKUP(C1391,'Anexo_GL '!$B$9:$O$1882,13,0)</f>
        <v>21.1914200000001</v>
      </c>
      <c r="S1391" s="54" t="str">
        <f>+VLOOKUP(C1391,'Anexo_GL '!$B$9:$O$1882,14,0)</f>
        <v>Si Cumple</v>
      </c>
    </row>
    <row r="1392" spans="1:19" x14ac:dyDescent="0.25">
      <c r="A1392" s="54" t="s">
        <v>5490</v>
      </c>
      <c r="B1392" s="54">
        <v>1365</v>
      </c>
      <c r="C1392" s="55" t="s">
        <v>3083</v>
      </c>
      <c r="D1392" s="55" t="s">
        <v>6080</v>
      </c>
      <c r="E1392" s="55" t="s">
        <v>3084</v>
      </c>
      <c r="F1392" s="54">
        <f>+VLOOKUP(C1392,'Anexo_GL '!$B$9:$O$1882,4,0)</f>
        <v>238.65876999999998</v>
      </c>
      <c r="G1392" s="54"/>
      <c r="H1392" s="54">
        <f>+VLOOKUP(C1392,'Anexo_GL '!$B$9:$O$1882,5,0)</f>
        <v>2329.9918825</v>
      </c>
      <c r="I1392" s="54">
        <f>+VLOOKUP(C1392,'Anexo_GL '!$B$9:$O$1882,6,0)</f>
        <v>1623.1784700000001</v>
      </c>
      <c r="J1392" s="54">
        <f>+VLOOKUP(C1392,'Anexo_GL '!$B$9:$O$1882,7,0)</f>
        <v>0</v>
      </c>
      <c r="K1392" s="54"/>
      <c r="L1392" s="56">
        <f>+VLOOKUP(C1392,'Anexo_GL '!$B$9:$O$1882,8,0)</f>
        <v>10.242901350537217</v>
      </c>
      <c r="M1392" s="54"/>
      <c r="N1392" s="56" t="str">
        <f>+VLOOKUP(C1392,'Anexo_GL '!$B$9:$O$1882,9,0)</f>
        <v>Si Cumple</v>
      </c>
      <c r="O1392" s="54"/>
      <c r="P1392" s="54">
        <f>+VLOOKUP(C1392,'Anexo_GL '!$B$9:$O$1882,11,0)</f>
        <v>1968.2028699999998</v>
      </c>
      <c r="Q1392" s="54">
        <f>+VLOOKUP(C1392,'Anexo_GL '!$B$9:$O$1882,12,0)</f>
        <v>1118.0151400000002</v>
      </c>
      <c r="R1392" s="54">
        <f>+VLOOKUP(C1392,'Anexo_GL '!$B$9:$O$1882,13,0)</f>
        <v>850.18772999999976</v>
      </c>
      <c r="S1392" s="54" t="str">
        <f>+VLOOKUP(C1392,'Anexo_GL '!$B$9:$O$1882,14,0)</f>
        <v>Si Cumple</v>
      </c>
    </row>
    <row r="1393" spans="1:19" x14ac:dyDescent="0.25">
      <c r="A1393" s="54" t="s">
        <v>5491</v>
      </c>
      <c r="B1393" s="54">
        <v>1366</v>
      </c>
      <c r="C1393" s="55" t="s">
        <v>3085</v>
      </c>
      <c r="D1393" s="55" t="s">
        <v>6080</v>
      </c>
      <c r="E1393" s="55" t="s">
        <v>3086</v>
      </c>
      <c r="F1393" s="54">
        <f>+VLOOKUP(C1393,'Anexo_GL '!$B$9:$O$1882,4,0)</f>
        <v>49.155209999999997</v>
      </c>
      <c r="G1393" s="54"/>
      <c r="H1393" s="54">
        <f>+VLOOKUP(C1393,'Anexo_GL '!$B$9:$O$1882,5,0)</f>
        <v>1132.4905000000001</v>
      </c>
      <c r="I1393" s="54">
        <f>+VLOOKUP(C1393,'Anexo_GL '!$B$9:$O$1882,6,0)</f>
        <v>418.55975999999998</v>
      </c>
      <c r="J1393" s="54">
        <f>+VLOOKUP(C1393,'Anexo_GL '!$B$9:$O$1882,7,0)</f>
        <v>0</v>
      </c>
      <c r="K1393" s="54"/>
      <c r="L1393" s="56">
        <f>+VLOOKUP(C1393,'Anexo_GL '!$B$9:$O$1882,8,0)</f>
        <v>4.3404523040149119</v>
      </c>
      <c r="M1393" s="54"/>
      <c r="N1393" s="56" t="str">
        <f>+VLOOKUP(C1393,'Anexo_GL '!$B$9:$O$1882,9,0)</f>
        <v>Si Cumple</v>
      </c>
      <c r="O1393" s="54"/>
      <c r="P1393" s="54">
        <f>+VLOOKUP(C1393,'Anexo_GL '!$B$9:$O$1882,11,0)</f>
        <v>734.34004000000004</v>
      </c>
      <c r="Q1393" s="54">
        <f>+VLOOKUP(C1393,'Anexo_GL '!$B$9:$O$1882,12,0)</f>
        <v>516.47802999999999</v>
      </c>
      <c r="R1393" s="54">
        <f>+VLOOKUP(C1393,'Anexo_GL '!$B$9:$O$1882,13,0)</f>
        <v>217.86201</v>
      </c>
      <c r="S1393" s="54" t="str">
        <f>+VLOOKUP(C1393,'Anexo_GL '!$B$9:$O$1882,14,0)</f>
        <v>Si Cumple</v>
      </c>
    </row>
    <row r="1394" spans="1:19" x14ac:dyDescent="0.25">
      <c r="A1394" s="54" t="s">
        <v>5492</v>
      </c>
      <c r="B1394" s="54">
        <v>1367</v>
      </c>
      <c r="C1394" s="55" t="s">
        <v>3087</v>
      </c>
      <c r="D1394" s="55" t="s">
        <v>6080</v>
      </c>
      <c r="E1394" s="55" t="s">
        <v>3088</v>
      </c>
      <c r="F1394" s="54">
        <f>+VLOOKUP(C1394,'Anexo_GL '!$B$9:$O$1882,4,0)</f>
        <v>188.84783000000002</v>
      </c>
      <c r="G1394" s="54"/>
      <c r="H1394" s="54">
        <f>+VLOOKUP(C1394,'Anexo_GL '!$B$9:$O$1882,5,0)</f>
        <v>2182.9876800000002</v>
      </c>
      <c r="I1394" s="54">
        <f>+VLOOKUP(C1394,'Anexo_GL '!$B$9:$O$1882,6,0)</f>
        <v>1628.6102200000003</v>
      </c>
      <c r="J1394" s="54">
        <f>+VLOOKUP(C1394,'Anexo_GL '!$B$9:$O$1882,7,0)</f>
        <v>0</v>
      </c>
      <c r="K1394" s="54"/>
      <c r="L1394" s="56">
        <f>+VLOOKUP(C1394,'Anexo_GL '!$B$9:$O$1882,8,0)</f>
        <v>8.6508884924169607</v>
      </c>
      <c r="M1394" s="54"/>
      <c r="N1394" s="56" t="str">
        <f>+VLOOKUP(C1394,'Anexo_GL '!$B$9:$O$1882,9,0)</f>
        <v>Si Cumple</v>
      </c>
      <c r="O1394" s="54"/>
      <c r="P1394" s="54">
        <f>+VLOOKUP(C1394,'Anexo_GL '!$B$9:$O$1882,11,0)</f>
        <v>1104.8515500000001</v>
      </c>
      <c r="Q1394" s="54">
        <f>+VLOOKUP(C1394,'Anexo_GL '!$B$9:$O$1882,12,0)</f>
        <v>1025.7249300000001</v>
      </c>
      <c r="R1394" s="54">
        <f>+VLOOKUP(C1394,'Anexo_GL '!$B$9:$O$1882,13,0)</f>
        <v>79.126619999999988</v>
      </c>
      <c r="S1394" s="54" t="str">
        <f>+VLOOKUP(C1394,'Anexo_GL '!$B$9:$O$1882,14,0)</f>
        <v>Si Cumple</v>
      </c>
    </row>
    <row r="1395" spans="1:19" x14ac:dyDescent="0.25">
      <c r="A1395" s="54" t="s">
        <v>5493</v>
      </c>
      <c r="B1395" s="54">
        <v>1368</v>
      </c>
      <c r="C1395" s="55" t="s">
        <v>3089</v>
      </c>
      <c r="D1395" s="55" t="s">
        <v>6080</v>
      </c>
      <c r="E1395" s="55" t="s">
        <v>3090</v>
      </c>
      <c r="F1395" s="54">
        <f>+VLOOKUP(C1395,'Anexo_GL '!$B$9:$O$1882,4,0)</f>
        <v>96.884629999999987</v>
      </c>
      <c r="G1395" s="54"/>
      <c r="H1395" s="54">
        <f>+VLOOKUP(C1395,'Anexo_GL '!$B$9:$O$1882,5,0)</f>
        <v>1486.1822124999999</v>
      </c>
      <c r="I1395" s="54">
        <f>+VLOOKUP(C1395,'Anexo_GL '!$B$9:$O$1882,6,0)</f>
        <v>903.77060000000006</v>
      </c>
      <c r="J1395" s="54">
        <f>+VLOOKUP(C1395,'Anexo_GL '!$B$9:$O$1882,7,0)</f>
        <v>0</v>
      </c>
      <c r="K1395" s="54"/>
      <c r="L1395" s="56">
        <f>+VLOOKUP(C1395,'Anexo_GL '!$B$9:$O$1882,8,0)</f>
        <v>6.5190276929115107</v>
      </c>
      <c r="M1395" s="54"/>
      <c r="N1395" s="56" t="str">
        <f>+VLOOKUP(C1395,'Anexo_GL '!$B$9:$O$1882,9,0)</f>
        <v>Si Cumple</v>
      </c>
      <c r="O1395" s="54"/>
      <c r="P1395" s="54">
        <f>+VLOOKUP(C1395,'Anexo_GL '!$B$9:$O$1882,11,0)</f>
        <v>949.3277599999999</v>
      </c>
      <c r="Q1395" s="54">
        <f>+VLOOKUP(C1395,'Anexo_GL '!$B$9:$O$1882,12,0)</f>
        <v>511.18468000000001</v>
      </c>
      <c r="R1395" s="54">
        <f>+VLOOKUP(C1395,'Anexo_GL '!$B$9:$O$1882,13,0)</f>
        <v>438.14307999999988</v>
      </c>
      <c r="S1395" s="54" t="str">
        <f>+VLOOKUP(C1395,'Anexo_GL '!$B$9:$O$1882,14,0)</f>
        <v>Si Cumple</v>
      </c>
    </row>
    <row r="1396" spans="1:19" x14ac:dyDescent="0.25">
      <c r="A1396" s="54" t="s">
        <v>5494</v>
      </c>
      <c r="B1396" s="54">
        <v>1369</v>
      </c>
      <c r="C1396" s="55" t="s">
        <v>3091</v>
      </c>
      <c r="D1396" s="55" t="s">
        <v>6080</v>
      </c>
      <c r="E1396" s="55" t="s">
        <v>3092</v>
      </c>
      <c r="F1396" s="54">
        <f>+VLOOKUP(C1396,'Anexo_GL '!$B$9:$O$1882,4,0)</f>
        <v>52.265350000000005</v>
      </c>
      <c r="G1396" s="54"/>
      <c r="H1396" s="54">
        <f>+VLOOKUP(C1396,'Anexo_GL '!$B$9:$O$1882,5,0)</f>
        <v>1165.1390449999999</v>
      </c>
      <c r="I1396" s="54">
        <f>+VLOOKUP(C1396,'Anexo_GL '!$B$9:$O$1882,6,0)</f>
        <v>259.01168000000001</v>
      </c>
      <c r="J1396" s="54">
        <f>+VLOOKUP(C1396,'Anexo_GL '!$B$9:$O$1882,7,0)</f>
        <v>0</v>
      </c>
      <c r="K1396" s="54"/>
      <c r="L1396" s="56">
        <f>+VLOOKUP(C1396,'Anexo_GL '!$B$9:$O$1882,8,0)</f>
        <v>4.4857607531296839</v>
      </c>
      <c r="M1396" s="54"/>
      <c r="N1396" s="56" t="str">
        <f>+VLOOKUP(C1396,'Anexo_GL '!$B$9:$O$1882,9,0)</f>
        <v>Si Cumple</v>
      </c>
      <c r="O1396" s="54"/>
      <c r="P1396" s="54">
        <f>+VLOOKUP(C1396,'Anexo_GL '!$B$9:$O$1882,11,0)</f>
        <v>617.48937999999998</v>
      </c>
      <c r="Q1396" s="54">
        <f>+VLOOKUP(C1396,'Anexo_GL '!$B$9:$O$1882,12,0)</f>
        <v>463.51327000000003</v>
      </c>
      <c r="R1396" s="54">
        <f>+VLOOKUP(C1396,'Anexo_GL '!$B$9:$O$1882,13,0)</f>
        <v>153.97610999999998</v>
      </c>
      <c r="S1396" s="54" t="str">
        <f>+VLOOKUP(C1396,'Anexo_GL '!$B$9:$O$1882,14,0)</f>
        <v>Si Cumple</v>
      </c>
    </row>
    <row r="1397" spans="1:19" x14ac:dyDescent="0.25">
      <c r="A1397" s="54" t="s">
        <v>5495</v>
      </c>
      <c r="B1397" s="54">
        <v>1370</v>
      </c>
      <c r="C1397" s="55" t="s">
        <v>3093</v>
      </c>
      <c r="D1397" s="55" t="s">
        <v>6080</v>
      </c>
      <c r="E1397" s="55" t="s">
        <v>3094</v>
      </c>
      <c r="F1397" s="54">
        <f>+VLOOKUP(C1397,'Anexo_GL '!$B$9:$O$1882,4,0)</f>
        <v>12498.757100000001</v>
      </c>
      <c r="G1397" s="54"/>
      <c r="H1397" s="54">
        <f>+VLOOKUP(C1397,'Anexo_GL '!$B$9:$O$1882,5,0)</f>
        <v>23043.641584999994</v>
      </c>
      <c r="I1397" s="54">
        <f>+VLOOKUP(C1397,'Anexo_GL '!$B$9:$O$1882,6,0)</f>
        <v>12161.996279999998</v>
      </c>
      <c r="J1397" s="54">
        <f>+VLOOKUP(C1397,'Anexo_GL '!$B$9:$O$1882,7,0)</f>
        <v>0</v>
      </c>
      <c r="K1397" s="54"/>
      <c r="L1397" s="56">
        <f>+VLOOKUP(C1397,'Anexo_GL '!$B$9:$O$1882,8,0)</f>
        <v>54.239504871208943</v>
      </c>
      <c r="M1397" s="54"/>
      <c r="N1397" s="56" t="str">
        <f>+VLOOKUP(C1397,'Anexo_GL '!$B$9:$O$1882,9,0)</f>
        <v>Si Cumple</v>
      </c>
      <c r="O1397" s="54"/>
      <c r="P1397" s="54">
        <f>+VLOOKUP(C1397,'Anexo_GL '!$B$9:$O$1882,11,0)</f>
        <v>12919.383690000001</v>
      </c>
      <c r="Q1397" s="54">
        <f>+VLOOKUP(C1397,'Anexo_GL '!$B$9:$O$1882,12,0)</f>
        <v>8789.3314300000002</v>
      </c>
      <c r="R1397" s="54">
        <f>+VLOOKUP(C1397,'Anexo_GL '!$B$9:$O$1882,13,0)</f>
        <v>4130.0522600000013</v>
      </c>
      <c r="S1397" s="54" t="str">
        <f>+VLOOKUP(C1397,'Anexo_GL '!$B$9:$O$1882,14,0)</f>
        <v>Si Cumple</v>
      </c>
    </row>
    <row r="1398" spans="1:19" x14ac:dyDescent="0.25">
      <c r="A1398" s="54" t="s">
        <v>5496</v>
      </c>
      <c r="B1398" s="54">
        <v>1371</v>
      </c>
      <c r="C1398" s="55" t="s">
        <v>3095</v>
      </c>
      <c r="D1398" s="55" t="s">
        <v>6080</v>
      </c>
      <c r="E1398" s="55" t="s">
        <v>3096</v>
      </c>
      <c r="F1398" s="54">
        <f>+VLOOKUP(C1398,'Anexo_GL '!$B$9:$O$1882,4,0)</f>
        <v>187.14919</v>
      </c>
      <c r="G1398" s="54"/>
      <c r="H1398" s="54">
        <f>+VLOOKUP(C1398,'Anexo_GL '!$B$9:$O$1882,5,0)</f>
        <v>2199.3198774999996</v>
      </c>
      <c r="I1398" s="54">
        <f>+VLOOKUP(C1398,'Anexo_GL '!$B$9:$O$1882,6,0)</f>
        <v>930.23208000000011</v>
      </c>
      <c r="J1398" s="54">
        <f>+VLOOKUP(C1398,'Anexo_GL '!$B$9:$O$1882,7,0)</f>
        <v>0</v>
      </c>
      <c r="K1398" s="54"/>
      <c r="L1398" s="56">
        <f>+VLOOKUP(C1398,'Anexo_GL '!$B$9:$O$1882,8,0)</f>
        <v>8.5094120193527889</v>
      </c>
      <c r="M1398" s="54"/>
      <c r="N1398" s="56" t="str">
        <f>+VLOOKUP(C1398,'Anexo_GL '!$B$9:$O$1882,9,0)</f>
        <v>Si Cumple</v>
      </c>
      <c r="O1398" s="54"/>
      <c r="P1398" s="54">
        <f>+VLOOKUP(C1398,'Anexo_GL '!$B$9:$O$1882,11,0)</f>
        <v>1456.3302699999999</v>
      </c>
      <c r="Q1398" s="54">
        <f>+VLOOKUP(C1398,'Anexo_GL '!$B$9:$O$1882,12,0)</f>
        <v>931.87643000000003</v>
      </c>
      <c r="R1398" s="54">
        <f>+VLOOKUP(C1398,'Anexo_GL '!$B$9:$O$1882,13,0)</f>
        <v>524.45384000000001</v>
      </c>
      <c r="S1398" s="54" t="str">
        <f>+VLOOKUP(C1398,'Anexo_GL '!$B$9:$O$1882,14,0)</f>
        <v>Si Cumple</v>
      </c>
    </row>
    <row r="1399" spans="1:19" x14ac:dyDescent="0.25">
      <c r="A1399" s="54" t="s">
        <v>5497</v>
      </c>
      <c r="B1399" s="54">
        <v>1372</v>
      </c>
      <c r="C1399" s="55" t="s">
        <v>3097</v>
      </c>
      <c r="D1399" s="55" t="s">
        <v>6080</v>
      </c>
      <c r="E1399" s="55" t="s">
        <v>3098</v>
      </c>
      <c r="F1399" s="54">
        <f>+VLOOKUP(C1399,'Anexo_GL '!$B$9:$O$1882,4,0)</f>
        <v>222.64716999999999</v>
      </c>
      <c r="G1399" s="54"/>
      <c r="H1399" s="54">
        <f>+VLOOKUP(C1399,'Anexo_GL '!$B$9:$O$1882,5,0)</f>
        <v>2537.8327074999997</v>
      </c>
      <c r="I1399" s="54">
        <f>+VLOOKUP(C1399,'Anexo_GL '!$B$9:$O$1882,6,0)</f>
        <v>1401.20703</v>
      </c>
      <c r="J1399" s="54">
        <f>+VLOOKUP(C1399,'Anexo_GL '!$B$9:$O$1882,7,0)</f>
        <v>0</v>
      </c>
      <c r="K1399" s="54"/>
      <c r="L1399" s="56">
        <f>+VLOOKUP(C1399,'Anexo_GL '!$B$9:$O$1882,8,0)</f>
        <v>8.7731224103943433</v>
      </c>
      <c r="M1399" s="54"/>
      <c r="N1399" s="56" t="str">
        <f>+VLOOKUP(C1399,'Anexo_GL '!$B$9:$O$1882,9,0)</f>
        <v>Si Cumple</v>
      </c>
      <c r="O1399" s="54"/>
      <c r="P1399" s="54">
        <f>+VLOOKUP(C1399,'Anexo_GL '!$B$9:$O$1882,11,0)</f>
        <v>1481.2847400000001</v>
      </c>
      <c r="Q1399" s="54">
        <f>+VLOOKUP(C1399,'Anexo_GL '!$B$9:$O$1882,12,0)</f>
        <v>1016.68372</v>
      </c>
      <c r="R1399" s="54">
        <f>+VLOOKUP(C1399,'Anexo_GL '!$B$9:$O$1882,13,0)</f>
        <v>464.60102000000001</v>
      </c>
      <c r="S1399" s="54" t="str">
        <f>+VLOOKUP(C1399,'Anexo_GL '!$B$9:$O$1882,14,0)</f>
        <v>Si Cumple</v>
      </c>
    </row>
    <row r="1400" spans="1:19" x14ac:dyDescent="0.25">
      <c r="A1400" s="54" t="s">
        <v>5498</v>
      </c>
      <c r="B1400" s="54">
        <v>1373</v>
      </c>
      <c r="C1400" s="55" t="s">
        <v>3099</v>
      </c>
      <c r="D1400" s="55" t="s">
        <v>6080</v>
      </c>
      <c r="E1400" s="55" t="s">
        <v>3100</v>
      </c>
      <c r="F1400" s="54">
        <f>+VLOOKUP(C1400,'Anexo_GL '!$B$9:$O$1882,4,0)</f>
        <v>775.27506999999991</v>
      </c>
      <c r="G1400" s="54"/>
      <c r="H1400" s="54">
        <f>+VLOOKUP(C1400,'Anexo_GL '!$B$9:$O$1882,5,0)</f>
        <v>2192.3407175000002</v>
      </c>
      <c r="I1400" s="54">
        <f>+VLOOKUP(C1400,'Anexo_GL '!$B$9:$O$1882,6,0)</f>
        <v>876.45126999999991</v>
      </c>
      <c r="J1400" s="54">
        <f>+VLOOKUP(C1400,'Anexo_GL '!$B$9:$O$1882,7,0)</f>
        <v>0</v>
      </c>
      <c r="K1400" s="54"/>
      <c r="L1400" s="56">
        <f>+VLOOKUP(C1400,'Anexo_GL '!$B$9:$O$1882,8,0)</f>
        <v>35.362891534673139</v>
      </c>
      <c r="M1400" s="54"/>
      <c r="N1400" s="56" t="str">
        <f>+VLOOKUP(C1400,'Anexo_GL '!$B$9:$O$1882,9,0)</f>
        <v>Si Cumple</v>
      </c>
      <c r="O1400" s="54"/>
      <c r="P1400" s="54">
        <f>+VLOOKUP(C1400,'Anexo_GL '!$B$9:$O$1882,11,0)</f>
        <v>1229.6687299999999</v>
      </c>
      <c r="Q1400" s="54">
        <f>+VLOOKUP(C1400,'Anexo_GL '!$B$9:$O$1882,12,0)</f>
        <v>991.13044000000002</v>
      </c>
      <c r="R1400" s="54">
        <f>+VLOOKUP(C1400,'Anexo_GL '!$B$9:$O$1882,13,0)</f>
        <v>238.53828999999993</v>
      </c>
      <c r="S1400" s="54" t="str">
        <f>+VLOOKUP(C1400,'Anexo_GL '!$B$9:$O$1882,14,0)</f>
        <v>Si Cumple</v>
      </c>
    </row>
    <row r="1401" spans="1:19" x14ac:dyDescent="0.25">
      <c r="A1401" s="54" t="s">
        <v>5499</v>
      </c>
      <c r="B1401" s="54">
        <v>1374</v>
      </c>
      <c r="C1401" s="55" t="s">
        <v>3101</v>
      </c>
      <c r="D1401" s="55" t="s">
        <v>6080</v>
      </c>
      <c r="E1401" s="55" t="s">
        <v>3102</v>
      </c>
      <c r="F1401" s="54">
        <f>+VLOOKUP(C1401,'Anexo_GL '!$B$9:$O$1882,4,0)</f>
        <v>1136.4525999999998</v>
      </c>
      <c r="G1401" s="54"/>
      <c r="H1401" s="54">
        <f>+VLOOKUP(C1401,'Anexo_GL '!$B$9:$O$1882,5,0)</f>
        <v>6673.4347850000004</v>
      </c>
      <c r="I1401" s="54">
        <f>+VLOOKUP(C1401,'Anexo_GL '!$B$9:$O$1882,6,0)</f>
        <v>9919.6598599999998</v>
      </c>
      <c r="J1401" s="54">
        <f>+VLOOKUP(C1401,'Anexo_GL '!$B$9:$O$1882,7,0)</f>
        <v>0</v>
      </c>
      <c r="K1401" s="54"/>
      <c r="L1401" s="56">
        <f>+VLOOKUP(C1401,'Anexo_GL '!$B$9:$O$1882,8,0)</f>
        <v>11.456568229548145</v>
      </c>
      <c r="M1401" s="54"/>
      <c r="N1401" s="56" t="str">
        <f>+VLOOKUP(C1401,'Anexo_GL '!$B$9:$O$1882,9,0)</f>
        <v>Si Cumple</v>
      </c>
      <c r="O1401" s="54"/>
      <c r="P1401" s="54">
        <f>+VLOOKUP(C1401,'Anexo_GL '!$B$9:$O$1882,11,0)</f>
        <v>2896.1756800000007</v>
      </c>
      <c r="Q1401" s="54">
        <f>+VLOOKUP(C1401,'Anexo_GL '!$B$9:$O$1882,12,0)</f>
        <v>1851.9487100000001</v>
      </c>
      <c r="R1401" s="54">
        <f>+VLOOKUP(C1401,'Anexo_GL '!$B$9:$O$1882,13,0)</f>
        <v>1044.2269700000004</v>
      </c>
      <c r="S1401" s="54" t="str">
        <f>+VLOOKUP(C1401,'Anexo_GL '!$B$9:$O$1882,14,0)</f>
        <v>Si Cumple</v>
      </c>
    </row>
    <row r="1402" spans="1:19" x14ac:dyDescent="0.25">
      <c r="A1402" s="54" t="s">
        <v>5500</v>
      </c>
      <c r="B1402" s="54">
        <v>1375</v>
      </c>
      <c r="C1402" s="55" t="s">
        <v>3103</v>
      </c>
      <c r="D1402" s="55" t="s">
        <v>6080</v>
      </c>
      <c r="E1402" s="55" t="s">
        <v>2065</v>
      </c>
      <c r="F1402" s="54">
        <f>+VLOOKUP(C1402,'Anexo_GL '!$B$9:$O$1882,4,0)</f>
        <v>192.22906</v>
      </c>
      <c r="G1402" s="54"/>
      <c r="H1402" s="54">
        <f>+VLOOKUP(C1402,'Anexo_GL '!$B$9:$O$1882,5,0)</f>
        <v>1533.8026624999998</v>
      </c>
      <c r="I1402" s="54">
        <f>+VLOOKUP(C1402,'Anexo_GL '!$B$9:$O$1882,6,0)</f>
        <v>544.71775000000002</v>
      </c>
      <c r="J1402" s="54">
        <f>+VLOOKUP(C1402,'Anexo_GL '!$B$9:$O$1882,7,0)</f>
        <v>0</v>
      </c>
      <c r="K1402" s="54"/>
      <c r="L1402" s="56">
        <f>+VLOOKUP(C1402,'Anexo_GL '!$B$9:$O$1882,8,0)</f>
        <v>12.532841720764715</v>
      </c>
      <c r="M1402" s="54"/>
      <c r="N1402" s="56" t="str">
        <f>+VLOOKUP(C1402,'Anexo_GL '!$B$9:$O$1882,9,0)</f>
        <v>Si Cumple</v>
      </c>
      <c r="O1402" s="54"/>
      <c r="P1402" s="54">
        <f>+VLOOKUP(C1402,'Anexo_GL '!$B$9:$O$1882,11,0)</f>
        <v>1255.2148500000001</v>
      </c>
      <c r="Q1402" s="54">
        <f>+VLOOKUP(C1402,'Anexo_GL '!$B$9:$O$1882,12,0)</f>
        <v>763.51402000000007</v>
      </c>
      <c r="R1402" s="54">
        <f>+VLOOKUP(C1402,'Anexo_GL '!$B$9:$O$1882,13,0)</f>
        <v>491.70083000000005</v>
      </c>
      <c r="S1402" s="54" t="str">
        <f>+VLOOKUP(C1402,'Anexo_GL '!$B$9:$O$1882,14,0)</f>
        <v>Si Cumple</v>
      </c>
    </row>
    <row r="1403" spans="1:19" x14ac:dyDescent="0.25">
      <c r="A1403" s="54" t="s">
        <v>5501</v>
      </c>
      <c r="B1403" s="54">
        <v>1376</v>
      </c>
      <c r="C1403" s="55" t="s">
        <v>3104</v>
      </c>
      <c r="D1403" s="55" t="s">
        <v>6080</v>
      </c>
      <c r="E1403" s="55" t="s">
        <v>3105</v>
      </c>
      <c r="F1403" s="54">
        <f>+VLOOKUP(C1403,'Anexo_GL '!$B$9:$O$1882,4,0)</f>
        <v>262.25441000000001</v>
      </c>
      <c r="G1403" s="54"/>
      <c r="H1403" s="54">
        <f>+VLOOKUP(C1403,'Anexo_GL '!$B$9:$O$1882,5,0)</f>
        <v>2343.3486650000004</v>
      </c>
      <c r="I1403" s="54">
        <f>+VLOOKUP(C1403,'Anexo_GL '!$B$9:$O$1882,6,0)</f>
        <v>1303.24621</v>
      </c>
      <c r="J1403" s="54">
        <f>+VLOOKUP(C1403,'Anexo_GL '!$B$9:$O$1882,7,0)</f>
        <v>0</v>
      </c>
      <c r="K1403" s="54"/>
      <c r="L1403" s="56">
        <f>+VLOOKUP(C1403,'Anexo_GL '!$B$9:$O$1882,8,0)</f>
        <v>11.191437873373401</v>
      </c>
      <c r="M1403" s="54"/>
      <c r="N1403" s="56" t="str">
        <f>+VLOOKUP(C1403,'Anexo_GL '!$B$9:$O$1882,9,0)</f>
        <v>Si Cumple</v>
      </c>
      <c r="O1403" s="54"/>
      <c r="P1403" s="54">
        <f>+VLOOKUP(C1403,'Anexo_GL '!$B$9:$O$1882,11,0)</f>
        <v>1355.2760800000001</v>
      </c>
      <c r="Q1403" s="54">
        <f>+VLOOKUP(C1403,'Anexo_GL '!$B$9:$O$1882,12,0)</f>
        <v>1172.2592500000001</v>
      </c>
      <c r="R1403" s="54">
        <f>+VLOOKUP(C1403,'Anexo_GL '!$B$9:$O$1882,13,0)</f>
        <v>183.01683000000008</v>
      </c>
      <c r="S1403" s="54" t="str">
        <f>+VLOOKUP(C1403,'Anexo_GL '!$B$9:$O$1882,14,0)</f>
        <v>Si Cumple</v>
      </c>
    </row>
    <row r="1404" spans="1:19" x14ac:dyDescent="0.25">
      <c r="A1404" s="54" t="s">
        <v>5502</v>
      </c>
      <c r="B1404" s="54">
        <v>1377</v>
      </c>
      <c r="C1404" s="55" t="s">
        <v>3106</v>
      </c>
      <c r="D1404" s="55" t="s">
        <v>6080</v>
      </c>
      <c r="E1404" s="55" t="s">
        <v>3107</v>
      </c>
      <c r="F1404" s="54">
        <f>+VLOOKUP(C1404,'Anexo_GL '!$B$9:$O$1882,4,0)</f>
        <v>153.98409000000001</v>
      </c>
      <c r="G1404" s="54"/>
      <c r="H1404" s="54">
        <f>+VLOOKUP(C1404,'Anexo_GL '!$B$9:$O$1882,5,0)</f>
        <v>2998.5167200000001</v>
      </c>
      <c r="I1404" s="54">
        <f>+VLOOKUP(C1404,'Anexo_GL '!$B$9:$O$1882,6,0)</f>
        <v>2188.6594699999996</v>
      </c>
      <c r="J1404" s="54">
        <f>+VLOOKUP(C1404,'Anexo_GL '!$B$9:$O$1882,7,0)</f>
        <v>0</v>
      </c>
      <c r="K1404" s="54"/>
      <c r="L1404" s="56">
        <f>+VLOOKUP(C1404,'Anexo_GL '!$B$9:$O$1882,8,0)</f>
        <v>5.1353420500519995</v>
      </c>
      <c r="M1404" s="54"/>
      <c r="N1404" s="56" t="str">
        <f>+VLOOKUP(C1404,'Anexo_GL '!$B$9:$O$1882,9,0)</f>
        <v>Si Cumple</v>
      </c>
      <c r="O1404" s="54"/>
      <c r="P1404" s="54">
        <f>+VLOOKUP(C1404,'Anexo_GL '!$B$9:$O$1882,11,0)</f>
        <v>1530.5482500000001</v>
      </c>
      <c r="Q1404" s="54">
        <f>+VLOOKUP(C1404,'Anexo_GL '!$B$9:$O$1882,12,0)</f>
        <v>1120.8999699999999</v>
      </c>
      <c r="R1404" s="54">
        <f>+VLOOKUP(C1404,'Anexo_GL '!$B$9:$O$1882,13,0)</f>
        <v>409.64828</v>
      </c>
      <c r="S1404" s="54" t="str">
        <f>+VLOOKUP(C1404,'Anexo_GL '!$B$9:$O$1882,14,0)</f>
        <v>Si Cumple</v>
      </c>
    </row>
    <row r="1405" spans="1:19" x14ac:dyDescent="0.25">
      <c r="A1405" s="54" t="s">
        <v>5503</v>
      </c>
      <c r="B1405" s="54">
        <v>1378</v>
      </c>
      <c r="C1405" s="55" t="s">
        <v>3108</v>
      </c>
      <c r="D1405" s="55" t="s">
        <v>6080</v>
      </c>
      <c r="E1405" s="55" t="s">
        <v>3109</v>
      </c>
      <c r="F1405" s="54">
        <f>+VLOOKUP(C1405,'Anexo_GL '!$B$9:$O$1882,4,0)</f>
        <v>407.59962999999999</v>
      </c>
      <c r="G1405" s="54"/>
      <c r="H1405" s="54">
        <f>+VLOOKUP(C1405,'Anexo_GL '!$B$9:$O$1882,5,0)</f>
        <v>1217.3429975000001</v>
      </c>
      <c r="I1405" s="54">
        <f>+VLOOKUP(C1405,'Anexo_GL '!$B$9:$O$1882,6,0)</f>
        <v>1058.88643</v>
      </c>
      <c r="J1405" s="54">
        <f>+VLOOKUP(C1405,'Anexo_GL '!$B$9:$O$1882,7,0)</f>
        <v>0</v>
      </c>
      <c r="K1405" s="54"/>
      <c r="L1405" s="56">
        <f>+VLOOKUP(C1405,'Anexo_GL '!$B$9:$O$1882,8,0)</f>
        <v>33.482726794097324</v>
      </c>
      <c r="M1405" s="54"/>
      <c r="N1405" s="56" t="str">
        <f>+VLOOKUP(C1405,'Anexo_GL '!$B$9:$O$1882,9,0)</f>
        <v>Si Cumple</v>
      </c>
      <c r="O1405" s="54"/>
      <c r="P1405" s="54">
        <f>+VLOOKUP(C1405,'Anexo_GL '!$B$9:$O$1882,11,0)</f>
        <v>311.64481000000001</v>
      </c>
      <c r="Q1405" s="54">
        <f>+VLOOKUP(C1405,'Anexo_GL '!$B$9:$O$1882,12,0)</f>
        <v>461.54414000000003</v>
      </c>
      <c r="R1405" s="54">
        <f>+VLOOKUP(C1405,'Anexo_GL '!$B$9:$O$1882,13,0)</f>
        <v>-149.89933000000002</v>
      </c>
      <c r="S1405" s="54" t="str">
        <f>+VLOOKUP(C1405,'Anexo_GL '!$B$9:$O$1882,14,0)</f>
        <v>No Cumple</v>
      </c>
    </row>
    <row r="1406" spans="1:19" x14ac:dyDescent="0.25">
      <c r="A1406" s="54" t="s">
        <v>5504</v>
      </c>
      <c r="B1406" s="54">
        <v>1379</v>
      </c>
      <c r="C1406" s="55" t="s">
        <v>3110</v>
      </c>
      <c r="D1406" s="55" t="s">
        <v>6080</v>
      </c>
      <c r="E1406" s="55" t="s">
        <v>3111</v>
      </c>
      <c r="F1406" s="54">
        <f>+VLOOKUP(C1406,'Anexo_GL '!$B$9:$O$1882,4,0)</f>
        <v>721.98170999999991</v>
      </c>
      <c r="G1406" s="54"/>
      <c r="H1406" s="54">
        <f>+VLOOKUP(C1406,'Anexo_GL '!$B$9:$O$1882,5,0)</f>
        <v>1314.6330324999999</v>
      </c>
      <c r="I1406" s="54">
        <f>+VLOOKUP(C1406,'Anexo_GL '!$B$9:$O$1882,6,0)</f>
        <v>813.21855000000005</v>
      </c>
      <c r="J1406" s="54">
        <f>+VLOOKUP(C1406,'Anexo_GL '!$B$9:$O$1882,7,0)</f>
        <v>0</v>
      </c>
      <c r="K1406" s="54"/>
      <c r="L1406" s="56">
        <f>+VLOOKUP(C1406,'Anexo_GL '!$B$9:$O$1882,8,0)</f>
        <v>54.918877903670804</v>
      </c>
      <c r="M1406" s="54"/>
      <c r="N1406" s="56" t="str">
        <f>+VLOOKUP(C1406,'Anexo_GL '!$B$9:$O$1882,9,0)</f>
        <v>Si Cumple</v>
      </c>
      <c r="O1406" s="54"/>
      <c r="P1406" s="54">
        <f>+VLOOKUP(C1406,'Anexo_GL '!$B$9:$O$1882,11,0)</f>
        <v>882.9828500000001</v>
      </c>
      <c r="Q1406" s="54">
        <f>+VLOOKUP(C1406,'Anexo_GL '!$B$9:$O$1882,12,0)</f>
        <v>354.89281999999997</v>
      </c>
      <c r="R1406" s="54">
        <f>+VLOOKUP(C1406,'Anexo_GL '!$B$9:$O$1882,13,0)</f>
        <v>528.09003000000018</v>
      </c>
      <c r="S1406" s="54" t="str">
        <f>+VLOOKUP(C1406,'Anexo_GL '!$B$9:$O$1882,14,0)</f>
        <v>Si Cumple</v>
      </c>
    </row>
    <row r="1407" spans="1:19" x14ac:dyDescent="0.25">
      <c r="A1407" s="54" t="s">
        <v>5505</v>
      </c>
      <c r="B1407" s="54">
        <v>1380</v>
      </c>
      <c r="C1407" s="55" t="s">
        <v>3112</v>
      </c>
      <c r="D1407" s="55" t="s">
        <v>6080</v>
      </c>
      <c r="E1407" s="55" t="s">
        <v>3113</v>
      </c>
      <c r="F1407" s="54">
        <f>+VLOOKUP(C1407,'Anexo_GL '!$B$9:$O$1882,4,0)</f>
        <v>57.753949999999996</v>
      </c>
      <c r="G1407" s="54"/>
      <c r="H1407" s="54">
        <f>+VLOOKUP(C1407,'Anexo_GL '!$B$9:$O$1882,5,0)</f>
        <v>1339.3593875000001</v>
      </c>
      <c r="I1407" s="54">
        <f>+VLOOKUP(C1407,'Anexo_GL '!$B$9:$O$1882,6,0)</f>
        <v>978.83241999999996</v>
      </c>
      <c r="J1407" s="54">
        <f>+VLOOKUP(C1407,'Anexo_GL '!$B$9:$O$1882,7,0)</f>
        <v>0</v>
      </c>
      <c r="K1407" s="54"/>
      <c r="L1407" s="56">
        <f>+VLOOKUP(C1407,'Anexo_GL '!$B$9:$O$1882,8,0)</f>
        <v>4.3120577299123148</v>
      </c>
      <c r="M1407" s="54"/>
      <c r="N1407" s="56" t="str">
        <f>+VLOOKUP(C1407,'Anexo_GL '!$B$9:$O$1882,9,0)</f>
        <v>Si Cumple</v>
      </c>
      <c r="O1407" s="54"/>
      <c r="P1407" s="54">
        <f>+VLOOKUP(C1407,'Anexo_GL '!$B$9:$O$1882,11,0)</f>
        <v>845.72954000000004</v>
      </c>
      <c r="Q1407" s="54">
        <f>+VLOOKUP(C1407,'Anexo_GL '!$B$9:$O$1882,12,0)</f>
        <v>507.13670999999999</v>
      </c>
      <c r="R1407" s="54">
        <f>+VLOOKUP(C1407,'Anexo_GL '!$B$9:$O$1882,13,0)</f>
        <v>338.59282999999999</v>
      </c>
      <c r="S1407" s="54" t="str">
        <f>+VLOOKUP(C1407,'Anexo_GL '!$B$9:$O$1882,14,0)</f>
        <v>Si Cumple</v>
      </c>
    </row>
    <row r="1408" spans="1:19" x14ac:dyDescent="0.25">
      <c r="A1408" s="54" t="s">
        <v>5506</v>
      </c>
      <c r="B1408" s="54">
        <v>1381</v>
      </c>
      <c r="C1408" s="55" t="s">
        <v>3114</v>
      </c>
      <c r="D1408" s="55" t="s">
        <v>6080</v>
      </c>
      <c r="E1408" s="55" t="s">
        <v>3115</v>
      </c>
      <c r="F1408" s="54">
        <f>+VLOOKUP(C1408,'Anexo_GL '!$B$9:$O$1882,4,0)</f>
        <v>58.232910000000004</v>
      </c>
      <c r="G1408" s="54"/>
      <c r="H1408" s="54">
        <f>+VLOOKUP(C1408,'Anexo_GL '!$B$9:$O$1882,5,0)</f>
        <v>1563.2949224999998</v>
      </c>
      <c r="I1408" s="54">
        <f>+VLOOKUP(C1408,'Anexo_GL '!$B$9:$O$1882,6,0)</f>
        <v>1431.9146000000001</v>
      </c>
      <c r="J1408" s="54">
        <f>+VLOOKUP(C1408,'Anexo_GL '!$B$9:$O$1882,7,0)</f>
        <v>0</v>
      </c>
      <c r="K1408" s="54"/>
      <c r="L1408" s="56">
        <f>+VLOOKUP(C1408,'Anexo_GL '!$B$9:$O$1882,8,0)</f>
        <v>3.7250111390929828</v>
      </c>
      <c r="M1408" s="54"/>
      <c r="N1408" s="56" t="str">
        <f>+VLOOKUP(C1408,'Anexo_GL '!$B$9:$O$1882,9,0)</f>
        <v>Si Cumple</v>
      </c>
      <c r="O1408" s="54"/>
      <c r="P1408" s="54">
        <f>+VLOOKUP(C1408,'Anexo_GL '!$B$9:$O$1882,11,0)</f>
        <v>895.81167000000005</v>
      </c>
      <c r="Q1408" s="54">
        <f>+VLOOKUP(C1408,'Anexo_GL '!$B$9:$O$1882,12,0)</f>
        <v>467.10347999999999</v>
      </c>
      <c r="R1408" s="54">
        <f>+VLOOKUP(C1408,'Anexo_GL '!$B$9:$O$1882,13,0)</f>
        <v>428.70819000000006</v>
      </c>
      <c r="S1408" s="54" t="str">
        <f>+VLOOKUP(C1408,'Anexo_GL '!$B$9:$O$1882,14,0)</f>
        <v>Si Cumple</v>
      </c>
    </row>
    <row r="1409" spans="1:19" x14ac:dyDescent="0.25">
      <c r="A1409" s="54" t="s">
        <v>5507</v>
      </c>
      <c r="B1409" s="54">
        <v>1382</v>
      </c>
      <c r="C1409" s="55" t="s">
        <v>3116</v>
      </c>
      <c r="D1409" s="55" t="s">
        <v>6080</v>
      </c>
      <c r="E1409" s="55" t="s">
        <v>3117</v>
      </c>
      <c r="F1409" s="54">
        <f>+VLOOKUP(C1409,'Anexo_GL '!$B$9:$O$1882,4,0)</f>
        <v>62.877029999999998</v>
      </c>
      <c r="G1409" s="54"/>
      <c r="H1409" s="54">
        <f>+VLOOKUP(C1409,'Anexo_GL '!$B$9:$O$1882,5,0)</f>
        <v>1852.8603574999997</v>
      </c>
      <c r="I1409" s="54">
        <f>+VLOOKUP(C1409,'Anexo_GL '!$B$9:$O$1882,6,0)</f>
        <v>2065.0472599999998</v>
      </c>
      <c r="J1409" s="54">
        <f>+VLOOKUP(C1409,'Anexo_GL '!$B$9:$O$1882,7,0)</f>
        <v>0</v>
      </c>
      <c r="K1409" s="54"/>
      <c r="L1409" s="56">
        <f>+VLOOKUP(C1409,'Anexo_GL '!$B$9:$O$1882,8,0)</f>
        <v>3.0448228095273717</v>
      </c>
      <c r="M1409" s="54"/>
      <c r="N1409" s="56" t="str">
        <f>+VLOOKUP(C1409,'Anexo_GL '!$B$9:$O$1882,9,0)</f>
        <v>Si Cumple</v>
      </c>
      <c r="O1409" s="54"/>
      <c r="P1409" s="54">
        <f>+VLOOKUP(C1409,'Anexo_GL '!$B$9:$O$1882,11,0)</f>
        <v>1222.0623000000003</v>
      </c>
      <c r="Q1409" s="54">
        <f>+VLOOKUP(C1409,'Anexo_GL '!$B$9:$O$1882,12,0)</f>
        <v>522.87699000000009</v>
      </c>
      <c r="R1409" s="54">
        <f>+VLOOKUP(C1409,'Anexo_GL '!$B$9:$O$1882,13,0)</f>
        <v>699.1853100000003</v>
      </c>
      <c r="S1409" s="54" t="str">
        <f>+VLOOKUP(C1409,'Anexo_GL '!$B$9:$O$1882,14,0)</f>
        <v>Si Cumple</v>
      </c>
    </row>
    <row r="1410" spans="1:19" x14ac:dyDescent="0.25">
      <c r="A1410" s="54" t="s">
        <v>5508</v>
      </c>
      <c r="B1410" s="54">
        <v>1383</v>
      </c>
      <c r="C1410" s="55" t="s">
        <v>3118</v>
      </c>
      <c r="D1410" s="55" t="s">
        <v>6080</v>
      </c>
      <c r="E1410" s="55" t="s">
        <v>3119</v>
      </c>
      <c r="F1410" s="54">
        <f>+VLOOKUP(C1410,'Anexo_GL '!$B$9:$O$1882,4,0)</f>
        <v>1955.8734299999999</v>
      </c>
      <c r="G1410" s="54"/>
      <c r="H1410" s="54">
        <f>+VLOOKUP(C1410,'Anexo_GL '!$B$9:$O$1882,5,0)</f>
        <v>5192.4558700000007</v>
      </c>
      <c r="I1410" s="54">
        <f>+VLOOKUP(C1410,'Anexo_GL '!$B$9:$O$1882,6,0)</f>
        <v>4109.7058200000001</v>
      </c>
      <c r="J1410" s="54">
        <f>+VLOOKUP(C1410,'Anexo_GL '!$B$9:$O$1882,7,0)</f>
        <v>0</v>
      </c>
      <c r="K1410" s="54"/>
      <c r="L1410" s="56">
        <f>+VLOOKUP(C1410,'Anexo_GL '!$B$9:$O$1882,8,0)</f>
        <v>37.667598511530528</v>
      </c>
      <c r="M1410" s="54"/>
      <c r="N1410" s="56" t="str">
        <f>+VLOOKUP(C1410,'Anexo_GL '!$B$9:$O$1882,9,0)</f>
        <v>Si Cumple</v>
      </c>
      <c r="O1410" s="54"/>
      <c r="P1410" s="54">
        <f>+VLOOKUP(C1410,'Anexo_GL '!$B$9:$O$1882,11,0)</f>
        <v>4238.6577500000003</v>
      </c>
      <c r="Q1410" s="54">
        <f>+VLOOKUP(C1410,'Anexo_GL '!$B$9:$O$1882,12,0)</f>
        <v>1766.4197800000002</v>
      </c>
      <c r="R1410" s="54">
        <f>+VLOOKUP(C1410,'Anexo_GL '!$B$9:$O$1882,13,0)</f>
        <v>2472.2379699999997</v>
      </c>
      <c r="S1410" s="54" t="str">
        <f>+VLOOKUP(C1410,'Anexo_GL '!$B$9:$O$1882,14,0)</f>
        <v>Si Cumple</v>
      </c>
    </row>
    <row r="1411" spans="1:19" x14ac:dyDescent="0.25">
      <c r="A1411" s="54" t="s">
        <v>5509</v>
      </c>
      <c r="B1411" s="54">
        <v>1384</v>
      </c>
      <c r="C1411" s="55" t="s">
        <v>3120</v>
      </c>
      <c r="D1411" s="55" t="s">
        <v>6080</v>
      </c>
      <c r="E1411" s="55" t="s">
        <v>3121</v>
      </c>
      <c r="F1411" s="54">
        <f>+VLOOKUP(C1411,'Anexo_GL '!$B$9:$O$1882,4,0)</f>
        <v>448.22807999999998</v>
      </c>
      <c r="G1411" s="54"/>
      <c r="H1411" s="54">
        <f>+VLOOKUP(C1411,'Anexo_GL '!$B$9:$O$1882,5,0)</f>
        <v>1823.6205375000004</v>
      </c>
      <c r="I1411" s="54">
        <f>+VLOOKUP(C1411,'Anexo_GL '!$B$9:$O$1882,6,0)</f>
        <v>1536.1772299999998</v>
      </c>
      <c r="J1411" s="54">
        <f>+VLOOKUP(C1411,'Anexo_GL '!$B$9:$O$1882,7,0)</f>
        <v>0</v>
      </c>
      <c r="K1411" s="54"/>
      <c r="L1411" s="56">
        <f>+VLOOKUP(C1411,'Anexo_GL '!$B$9:$O$1882,8,0)</f>
        <v>24.579021281174835</v>
      </c>
      <c r="M1411" s="54"/>
      <c r="N1411" s="56" t="str">
        <f>+VLOOKUP(C1411,'Anexo_GL '!$B$9:$O$1882,9,0)</f>
        <v>Si Cumple</v>
      </c>
      <c r="O1411" s="54"/>
      <c r="P1411" s="54">
        <f>+VLOOKUP(C1411,'Anexo_GL '!$B$9:$O$1882,11,0)</f>
        <v>1158.4151400000001</v>
      </c>
      <c r="Q1411" s="54">
        <f>+VLOOKUP(C1411,'Anexo_GL '!$B$9:$O$1882,12,0)</f>
        <v>525.85660999999993</v>
      </c>
      <c r="R1411" s="54">
        <f>+VLOOKUP(C1411,'Anexo_GL '!$B$9:$O$1882,13,0)</f>
        <v>632.55853000000013</v>
      </c>
      <c r="S1411" s="54" t="str">
        <f>+VLOOKUP(C1411,'Anexo_GL '!$B$9:$O$1882,14,0)</f>
        <v>Si Cumple</v>
      </c>
    </row>
    <row r="1412" spans="1:19" x14ac:dyDescent="0.25">
      <c r="A1412" s="54" t="s">
        <v>5510</v>
      </c>
      <c r="B1412" s="54">
        <v>1385</v>
      </c>
      <c r="C1412" s="55" t="s">
        <v>3122</v>
      </c>
      <c r="D1412" s="55" t="s">
        <v>6080</v>
      </c>
      <c r="E1412" s="55" t="s">
        <v>1148</v>
      </c>
      <c r="F1412" s="54">
        <f>+VLOOKUP(C1412,'Anexo_GL '!$B$9:$O$1882,4,0)</f>
        <v>8004.8328999999994</v>
      </c>
      <c r="G1412" s="54"/>
      <c r="H1412" s="54">
        <f>+VLOOKUP(C1412,'Anexo_GL '!$B$9:$O$1882,5,0)</f>
        <v>20386.679782500003</v>
      </c>
      <c r="I1412" s="54">
        <f>+VLOOKUP(C1412,'Anexo_GL '!$B$9:$O$1882,6,0)</f>
        <v>14637.474749999999</v>
      </c>
      <c r="J1412" s="54">
        <f>+VLOOKUP(C1412,'Anexo_GL '!$B$9:$O$1882,7,0)</f>
        <v>0</v>
      </c>
      <c r="K1412" s="54"/>
      <c r="L1412" s="56">
        <f>+VLOOKUP(C1412,'Anexo_GL '!$B$9:$O$1882,8,0)</f>
        <v>39.265015124588245</v>
      </c>
      <c r="M1412" s="54"/>
      <c r="N1412" s="56" t="str">
        <f>+VLOOKUP(C1412,'Anexo_GL '!$B$9:$O$1882,9,0)</f>
        <v>Si Cumple</v>
      </c>
      <c r="O1412" s="54"/>
      <c r="P1412" s="54">
        <f>+VLOOKUP(C1412,'Anexo_GL '!$B$9:$O$1882,11,0)</f>
        <v>16431.326709999998</v>
      </c>
      <c r="Q1412" s="54">
        <f>+VLOOKUP(C1412,'Anexo_GL '!$B$9:$O$1882,12,0)</f>
        <v>11167.320040000001</v>
      </c>
      <c r="R1412" s="54">
        <f>+VLOOKUP(C1412,'Anexo_GL '!$B$9:$O$1882,13,0)</f>
        <v>5264.0066699999979</v>
      </c>
      <c r="S1412" s="54" t="str">
        <f>+VLOOKUP(C1412,'Anexo_GL '!$B$9:$O$1882,14,0)</f>
        <v>Si Cumple</v>
      </c>
    </row>
    <row r="1413" spans="1:19" x14ac:dyDescent="0.25">
      <c r="A1413" s="54" t="s">
        <v>5511</v>
      </c>
      <c r="B1413" s="54">
        <v>1386</v>
      </c>
      <c r="C1413" s="55" t="s">
        <v>3123</v>
      </c>
      <c r="D1413" s="55" t="s">
        <v>6080</v>
      </c>
      <c r="E1413" s="55" t="s">
        <v>3124</v>
      </c>
      <c r="F1413" s="54">
        <f>+VLOOKUP(C1413,'Anexo_GL '!$B$9:$O$1882,4,0)</f>
        <v>211.95804000000001</v>
      </c>
      <c r="G1413" s="54"/>
      <c r="H1413" s="54">
        <f>+VLOOKUP(C1413,'Anexo_GL '!$B$9:$O$1882,5,0)</f>
        <v>1633.6570024999999</v>
      </c>
      <c r="I1413" s="54">
        <f>+VLOOKUP(C1413,'Anexo_GL '!$B$9:$O$1882,6,0)</f>
        <v>1155.94471</v>
      </c>
      <c r="J1413" s="54">
        <f>+VLOOKUP(C1413,'Anexo_GL '!$B$9:$O$1882,7,0)</f>
        <v>0</v>
      </c>
      <c r="K1413" s="54"/>
      <c r="L1413" s="56">
        <f>+VLOOKUP(C1413,'Anexo_GL '!$B$9:$O$1882,8,0)</f>
        <v>12.974451777554204</v>
      </c>
      <c r="M1413" s="54"/>
      <c r="N1413" s="56" t="str">
        <f>+VLOOKUP(C1413,'Anexo_GL '!$B$9:$O$1882,9,0)</f>
        <v>Si Cumple</v>
      </c>
      <c r="O1413" s="54"/>
      <c r="P1413" s="54">
        <f>+VLOOKUP(C1413,'Anexo_GL '!$B$9:$O$1882,11,0)</f>
        <v>1076.0989999999999</v>
      </c>
      <c r="Q1413" s="54">
        <f>+VLOOKUP(C1413,'Anexo_GL '!$B$9:$O$1882,12,0)</f>
        <v>701.00252</v>
      </c>
      <c r="R1413" s="54">
        <f>+VLOOKUP(C1413,'Anexo_GL '!$B$9:$O$1882,13,0)</f>
        <v>375.09647999999999</v>
      </c>
      <c r="S1413" s="54" t="str">
        <f>+VLOOKUP(C1413,'Anexo_GL '!$B$9:$O$1882,14,0)</f>
        <v>Si Cumple</v>
      </c>
    </row>
    <row r="1414" spans="1:19" x14ac:dyDescent="0.25">
      <c r="A1414" s="54" t="s">
        <v>5512</v>
      </c>
      <c r="B1414" s="54">
        <v>1387</v>
      </c>
      <c r="C1414" s="55" t="s">
        <v>3125</v>
      </c>
      <c r="D1414" s="55" t="s">
        <v>6080</v>
      </c>
      <c r="E1414" s="55" t="s">
        <v>3126</v>
      </c>
      <c r="F1414" s="54">
        <f>+VLOOKUP(C1414,'Anexo_GL '!$B$9:$O$1882,4,0)</f>
        <v>80.952520000000007</v>
      </c>
      <c r="G1414" s="54"/>
      <c r="H1414" s="54">
        <f>+VLOOKUP(C1414,'Anexo_GL '!$B$9:$O$1882,5,0)</f>
        <v>1924.3863025000003</v>
      </c>
      <c r="I1414" s="54">
        <f>+VLOOKUP(C1414,'Anexo_GL '!$B$9:$O$1882,6,0)</f>
        <v>1515.6835499999997</v>
      </c>
      <c r="J1414" s="54">
        <f>+VLOOKUP(C1414,'Anexo_GL '!$B$9:$O$1882,7,0)</f>
        <v>0</v>
      </c>
      <c r="K1414" s="54"/>
      <c r="L1414" s="56">
        <f>+VLOOKUP(C1414,'Anexo_GL '!$B$9:$O$1882,8,0)</f>
        <v>4.2066668160562832</v>
      </c>
      <c r="M1414" s="54"/>
      <c r="N1414" s="56" t="str">
        <f>+VLOOKUP(C1414,'Anexo_GL '!$B$9:$O$1882,9,0)</f>
        <v>Si Cumple</v>
      </c>
      <c r="O1414" s="54"/>
      <c r="P1414" s="54">
        <f>+VLOOKUP(C1414,'Anexo_GL '!$B$9:$O$1882,11,0)</f>
        <v>1127.8863100000001</v>
      </c>
      <c r="Q1414" s="54">
        <f>+VLOOKUP(C1414,'Anexo_GL '!$B$9:$O$1882,12,0)</f>
        <v>455.24137999999999</v>
      </c>
      <c r="R1414" s="54">
        <f>+VLOOKUP(C1414,'Anexo_GL '!$B$9:$O$1882,13,0)</f>
        <v>672.64493000000004</v>
      </c>
      <c r="S1414" s="54" t="str">
        <f>+VLOOKUP(C1414,'Anexo_GL '!$B$9:$O$1882,14,0)</f>
        <v>Si Cumple</v>
      </c>
    </row>
    <row r="1415" spans="1:19" x14ac:dyDescent="0.25">
      <c r="A1415" s="54" t="s">
        <v>5513</v>
      </c>
      <c r="B1415" s="54">
        <v>1388</v>
      </c>
      <c r="C1415" s="55" t="s">
        <v>3127</v>
      </c>
      <c r="D1415" s="55" t="s">
        <v>6080</v>
      </c>
      <c r="E1415" s="55" t="s">
        <v>3128</v>
      </c>
      <c r="F1415" s="54">
        <f>+VLOOKUP(C1415,'Anexo_GL '!$B$9:$O$1882,4,0)</f>
        <v>32.914630000000002</v>
      </c>
      <c r="G1415" s="54"/>
      <c r="H1415" s="54">
        <f>+VLOOKUP(C1415,'Anexo_GL '!$B$9:$O$1882,5,0)</f>
        <v>1640.7280350000001</v>
      </c>
      <c r="I1415" s="54">
        <f>+VLOOKUP(C1415,'Anexo_GL '!$B$9:$O$1882,6,0)</f>
        <v>1704.3603799999996</v>
      </c>
      <c r="J1415" s="54">
        <f>+VLOOKUP(C1415,'Anexo_GL '!$B$9:$O$1882,7,0)</f>
        <v>0</v>
      </c>
      <c r="K1415" s="54"/>
      <c r="L1415" s="56">
        <f>+VLOOKUP(C1415,'Anexo_GL '!$B$9:$O$1882,8,0)</f>
        <v>1.9312013108401411</v>
      </c>
      <c r="M1415" s="54"/>
      <c r="N1415" s="56" t="str">
        <f>+VLOOKUP(C1415,'Anexo_GL '!$B$9:$O$1882,9,0)</f>
        <v>Si Cumple</v>
      </c>
      <c r="O1415" s="54"/>
      <c r="P1415" s="54">
        <f>+VLOOKUP(C1415,'Anexo_GL '!$B$9:$O$1882,11,0)</f>
        <v>1233.2522200000001</v>
      </c>
      <c r="Q1415" s="54">
        <f>+VLOOKUP(C1415,'Anexo_GL '!$B$9:$O$1882,12,0)</f>
        <v>598.21549000000005</v>
      </c>
      <c r="R1415" s="54">
        <f>+VLOOKUP(C1415,'Anexo_GL '!$B$9:$O$1882,13,0)</f>
        <v>635.03673000000003</v>
      </c>
      <c r="S1415" s="54" t="str">
        <f>+VLOOKUP(C1415,'Anexo_GL '!$B$9:$O$1882,14,0)</f>
        <v>Si Cumple</v>
      </c>
    </row>
    <row r="1416" spans="1:19" x14ac:dyDescent="0.25">
      <c r="A1416" s="54" t="s">
        <v>5514</v>
      </c>
      <c r="B1416" s="54">
        <v>1389</v>
      </c>
      <c r="C1416" s="55" t="s">
        <v>3129</v>
      </c>
      <c r="D1416" s="55" t="s">
        <v>6080</v>
      </c>
      <c r="E1416" s="55" t="s">
        <v>3130</v>
      </c>
      <c r="F1416" s="54">
        <f>+VLOOKUP(C1416,'Anexo_GL '!$B$9:$O$1882,4,0)</f>
        <v>126.43247000000001</v>
      </c>
      <c r="G1416" s="54"/>
      <c r="H1416" s="54">
        <f>+VLOOKUP(C1416,'Anexo_GL '!$B$9:$O$1882,5,0)</f>
        <v>1146.2964575000001</v>
      </c>
      <c r="I1416" s="54">
        <f>+VLOOKUP(C1416,'Anexo_GL '!$B$9:$O$1882,6,0)</f>
        <v>392.57868000000002</v>
      </c>
      <c r="J1416" s="54">
        <f>+VLOOKUP(C1416,'Anexo_GL '!$B$9:$O$1882,7,0)</f>
        <v>0</v>
      </c>
      <c r="K1416" s="54"/>
      <c r="L1416" s="56">
        <f>+VLOOKUP(C1416,'Anexo_GL '!$B$9:$O$1882,8,0)</f>
        <v>11.029648497365265</v>
      </c>
      <c r="M1416" s="54"/>
      <c r="N1416" s="56" t="str">
        <f>+VLOOKUP(C1416,'Anexo_GL '!$B$9:$O$1882,9,0)</f>
        <v>Si Cumple</v>
      </c>
      <c r="O1416" s="54"/>
      <c r="P1416" s="54">
        <f>+VLOOKUP(C1416,'Anexo_GL '!$B$9:$O$1882,11,0)</f>
        <v>538.44066999999995</v>
      </c>
      <c r="Q1416" s="54">
        <f>+VLOOKUP(C1416,'Anexo_GL '!$B$9:$O$1882,12,0)</f>
        <v>473.96956</v>
      </c>
      <c r="R1416" s="54">
        <f>+VLOOKUP(C1416,'Anexo_GL '!$B$9:$O$1882,13,0)</f>
        <v>64.471109999999925</v>
      </c>
      <c r="S1416" s="54" t="str">
        <f>+VLOOKUP(C1416,'Anexo_GL '!$B$9:$O$1882,14,0)</f>
        <v>Si Cumple</v>
      </c>
    </row>
    <row r="1417" spans="1:19" x14ac:dyDescent="0.25">
      <c r="A1417" s="54" t="s">
        <v>5515</v>
      </c>
      <c r="B1417" s="54">
        <v>1390</v>
      </c>
      <c r="C1417" s="55" t="s">
        <v>3131</v>
      </c>
      <c r="D1417" s="55" t="s">
        <v>6080</v>
      </c>
      <c r="E1417" s="55" t="s">
        <v>3132</v>
      </c>
      <c r="F1417" s="54">
        <f>+VLOOKUP(C1417,'Anexo_GL '!$B$9:$O$1882,4,0)</f>
        <v>42.161060000000006</v>
      </c>
      <c r="G1417" s="54"/>
      <c r="H1417" s="54">
        <f>+VLOOKUP(C1417,'Anexo_GL '!$B$9:$O$1882,5,0)</f>
        <v>1619.6760749999999</v>
      </c>
      <c r="I1417" s="54">
        <f>+VLOOKUP(C1417,'Anexo_GL '!$B$9:$O$1882,6,0)</f>
        <v>1197.3999300000003</v>
      </c>
      <c r="J1417" s="54">
        <f>+VLOOKUP(C1417,'Anexo_GL '!$B$9:$O$1882,7,0)</f>
        <v>0</v>
      </c>
      <c r="K1417" s="54"/>
      <c r="L1417" s="56">
        <f>+VLOOKUP(C1417,'Anexo_GL '!$B$9:$O$1882,8,0)</f>
        <v>2.603055058401107</v>
      </c>
      <c r="M1417" s="54"/>
      <c r="N1417" s="56" t="str">
        <f>+VLOOKUP(C1417,'Anexo_GL '!$B$9:$O$1882,9,0)</f>
        <v>Si Cumple</v>
      </c>
      <c r="O1417" s="54"/>
      <c r="P1417" s="54">
        <f>+VLOOKUP(C1417,'Anexo_GL '!$B$9:$O$1882,11,0)</f>
        <v>703.49471999999992</v>
      </c>
      <c r="Q1417" s="54">
        <f>+VLOOKUP(C1417,'Anexo_GL '!$B$9:$O$1882,12,0)</f>
        <v>542.49538999999993</v>
      </c>
      <c r="R1417" s="54">
        <f>+VLOOKUP(C1417,'Anexo_GL '!$B$9:$O$1882,13,0)</f>
        <v>160.99933000000007</v>
      </c>
      <c r="S1417" s="54" t="str">
        <f>+VLOOKUP(C1417,'Anexo_GL '!$B$9:$O$1882,14,0)</f>
        <v>Si Cumple</v>
      </c>
    </row>
    <row r="1418" spans="1:19" x14ac:dyDescent="0.25">
      <c r="A1418" s="54" t="s">
        <v>5516</v>
      </c>
      <c r="B1418" s="54">
        <v>1391</v>
      </c>
      <c r="C1418" s="55" t="s">
        <v>3133</v>
      </c>
      <c r="D1418" s="55" t="s">
        <v>6080</v>
      </c>
      <c r="E1418" s="55" t="s">
        <v>3134</v>
      </c>
      <c r="F1418" s="54">
        <f>+VLOOKUP(C1418,'Anexo_GL '!$B$9:$O$1882,4,0)</f>
        <v>1978.8883499999999</v>
      </c>
      <c r="G1418" s="54"/>
      <c r="H1418" s="54">
        <f>+VLOOKUP(C1418,'Anexo_GL '!$B$9:$O$1882,5,0)</f>
        <v>6133.7564299999995</v>
      </c>
      <c r="I1418" s="54">
        <f>+VLOOKUP(C1418,'Anexo_GL '!$B$9:$O$1882,6,0)</f>
        <v>5015.6501300000009</v>
      </c>
      <c r="J1418" s="54">
        <f>+VLOOKUP(C1418,'Anexo_GL '!$B$9:$O$1882,7,0)</f>
        <v>0</v>
      </c>
      <c r="K1418" s="54"/>
      <c r="L1418" s="56">
        <f>+VLOOKUP(C1418,'Anexo_GL '!$B$9:$O$1882,8,0)</f>
        <v>32.262258415109578</v>
      </c>
      <c r="M1418" s="54"/>
      <c r="N1418" s="56" t="str">
        <f>+VLOOKUP(C1418,'Anexo_GL '!$B$9:$O$1882,9,0)</f>
        <v>Si Cumple</v>
      </c>
      <c r="O1418" s="54"/>
      <c r="P1418" s="54">
        <f>+VLOOKUP(C1418,'Anexo_GL '!$B$9:$O$1882,11,0)</f>
        <v>4065.4974600000005</v>
      </c>
      <c r="Q1418" s="54">
        <f>+VLOOKUP(C1418,'Anexo_GL '!$B$9:$O$1882,12,0)</f>
        <v>2596.3795100000002</v>
      </c>
      <c r="R1418" s="54">
        <f>+VLOOKUP(C1418,'Anexo_GL '!$B$9:$O$1882,13,0)</f>
        <v>1469.1179500000003</v>
      </c>
      <c r="S1418" s="54" t="str">
        <f>+VLOOKUP(C1418,'Anexo_GL '!$B$9:$O$1882,14,0)</f>
        <v>Si Cumple</v>
      </c>
    </row>
    <row r="1419" spans="1:19" x14ac:dyDescent="0.25">
      <c r="A1419" s="54" t="s">
        <v>5517</v>
      </c>
      <c r="B1419" s="54">
        <v>1392</v>
      </c>
      <c r="C1419" s="55" t="s">
        <v>3135</v>
      </c>
      <c r="D1419" s="55" t="s">
        <v>6080</v>
      </c>
      <c r="E1419" s="55" t="s">
        <v>3136</v>
      </c>
      <c r="F1419" s="54">
        <f>+VLOOKUP(C1419,'Anexo_GL '!$B$9:$O$1882,4,0)</f>
        <v>702.15095000000008</v>
      </c>
      <c r="G1419" s="54"/>
      <c r="H1419" s="54">
        <f>+VLOOKUP(C1419,'Anexo_GL '!$B$9:$O$1882,5,0)</f>
        <v>2573.6597725000001</v>
      </c>
      <c r="I1419" s="54">
        <f>+VLOOKUP(C1419,'Anexo_GL '!$B$9:$O$1882,6,0)</f>
        <v>2165.7457999999997</v>
      </c>
      <c r="J1419" s="54">
        <f>+VLOOKUP(C1419,'Anexo_GL '!$B$9:$O$1882,7,0)</f>
        <v>0</v>
      </c>
      <c r="K1419" s="54"/>
      <c r="L1419" s="56">
        <f>+VLOOKUP(C1419,'Anexo_GL '!$B$9:$O$1882,8,0)</f>
        <v>27.282197806509025</v>
      </c>
      <c r="M1419" s="54"/>
      <c r="N1419" s="56" t="str">
        <f>+VLOOKUP(C1419,'Anexo_GL '!$B$9:$O$1882,9,0)</f>
        <v>Si Cumple</v>
      </c>
      <c r="O1419" s="54"/>
      <c r="P1419" s="54">
        <f>+VLOOKUP(C1419,'Anexo_GL '!$B$9:$O$1882,11,0)</f>
        <v>2058.5441099999998</v>
      </c>
      <c r="Q1419" s="54">
        <f>+VLOOKUP(C1419,'Anexo_GL '!$B$9:$O$1882,12,0)</f>
        <v>759.14232000000004</v>
      </c>
      <c r="R1419" s="54">
        <f>+VLOOKUP(C1419,'Anexo_GL '!$B$9:$O$1882,13,0)</f>
        <v>1299.4017899999997</v>
      </c>
      <c r="S1419" s="54" t="str">
        <f>+VLOOKUP(C1419,'Anexo_GL '!$B$9:$O$1882,14,0)</f>
        <v>Si Cumple</v>
      </c>
    </row>
    <row r="1420" spans="1:19" x14ac:dyDescent="0.25">
      <c r="A1420" s="54" t="s">
        <v>5518</v>
      </c>
      <c r="B1420" s="54">
        <v>1393</v>
      </c>
      <c r="C1420" s="55" t="s">
        <v>3137</v>
      </c>
      <c r="D1420" s="55" t="s">
        <v>6080</v>
      </c>
      <c r="E1420" s="55" t="s">
        <v>3138</v>
      </c>
      <c r="F1420" s="54">
        <f>+VLOOKUP(C1420,'Anexo_GL '!$B$9:$O$1882,4,0)</f>
        <v>196.70392999999999</v>
      </c>
      <c r="G1420" s="54"/>
      <c r="H1420" s="54">
        <f>+VLOOKUP(C1420,'Anexo_GL '!$B$9:$O$1882,5,0)</f>
        <v>1955.7941675</v>
      </c>
      <c r="I1420" s="54">
        <f>+VLOOKUP(C1420,'Anexo_GL '!$B$9:$O$1882,6,0)</f>
        <v>1862.21594</v>
      </c>
      <c r="J1420" s="54">
        <f>+VLOOKUP(C1420,'Anexo_GL '!$B$9:$O$1882,7,0)</f>
        <v>0</v>
      </c>
      <c r="K1420" s="54"/>
      <c r="L1420" s="56">
        <f>+VLOOKUP(C1420,'Anexo_GL '!$B$9:$O$1882,8,0)</f>
        <v>10.057496502888002</v>
      </c>
      <c r="M1420" s="54"/>
      <c r="N1420" s="56" t="str">
        <f>+VLOOKUP(C1420,'Anexo_GL '!$B$9:$O$1882,9,0)</f>
        <v>Si Cumple</v>
      </c>
      <c r="O1420" s="54"/>
      <c r="P1420" s="54">
        <f>+VLOOKUP(C1420,'Anexo_GL '!$B$9:$O$1882,11,0)</f>
        <v>1328.8383900000001</v>
      </c>
      <c r="Q1420" s="54">
        <f>+VLOOKUP(C1420,'Anexo_GL '!$B$9:$O$1882,12,0)</f>
        <v>848.98924</v>
      </c>
      <c r="R1420" s="54">
        <f>+VLOOKUP(C1420,'Anexo_GL '!$B$9:$O$1882,13,0)</f>
        <v>479.84915000000012</v>
      </c>
      <c r="S1420" s="54" t="str">
        <f>+VLOOKUP(C1420,'Anexo_GL '!$B$9:$O$1882,14,0)</f>
        <v>Si Cumple</v>
      </c>
    </row>
    <row r="1421" spans="1:19" x14ac:dyDescent="0.25">
      <c r="A1421" s="54" t="s">
        <v>5519</v>
      </c>
      <c r="B1421" s="54">
        <v>1394</v>
      </c>
      <c r="C1421" s="55" t="s">
        <v>3139</v>
      </c>
      <c r="D1421" s="55" t="s">
        <v>6080</v>
      </c>
      <c r="E1421" s="55" t="s">
        <v>3140</v>
      </c>
      <c r="F1421" s="54">
        <f>+VLOOKUP(C1421,'Anexo_GL '!$B$9:$O$1882,4,0)</f>
        <v>84.201820000000012</v>
      </c>
      <c r="G1421" s="54"/>
      <c r="H1421" s="54">
        <f>+VLOOKUP(C1421,'Anexo_GL '!$B$9:$O$1882,5,0)</f>
        <v>866.16598749999991</v>
      </c>
      <c r="I1421" s="54">
        <f>+VLOOKUP(C1421,'Anexo_GL '!$B$9:$O$1882,6,0)</f>
        <v>151.15278999999998</v>
      </c>
      <c r="J1421" s="54">
        <f>+VLOOKUP(C1421,'Anexo_GL '!$B$9:$O$1882,7,0)</f>
        <v>0</v>
      </c>
      <c r="K1421" s="54"/>
      <c r="L1421" s="56">
        <f>+VLOOKUP(C1421,'Anexo_GL '!$B$9:$O$1882,8,0)</f>
        <v>9.7212106241934393</v>
      </c>
      <c r="M1421" s="54"/>
      <c r="N1421" s="56" t="str">
        <f>+VLOOKUP(C1421,'Anexo_GL '!$B$9:$O$1882,9,0)</f>
        <v>Si Cumple</v>
      </c>
      <c r="O1421" s="54"/>
      <c r="P1421" s="54">
        <f>+VLOOKUP(C1421,'Anexo_GL '!$B$9:$O$1882,11,0)</f>
        <v>431.16421000000003</v>
      </c>
      <c r="Q1421" s="54">
        <f>+VLOOKUP(C1421,'Anexo_GL '!$B$9:$O$1882,12,0)</f>
        <v>399.94858999999997</v>
      </c>
      <c r="R1421" s="54">
        <f>+VLOOKUP(C1421,'Anexo_GL '!$B$9:$O$1882,13,0)</f>
        <v>31.215620000000055</v>
      </c>
      <c r="S1421" s="54" t="str">
        <f>+VLOOKUP(C1421,'Anexo_GL '!$B$9:$O$1882,14,0)</f>
        <v>Si Cumple</v>
      </c>
    </row>
    <row r="1422" spans="1:19" x14ac:dyDescent="0.25">
      <c r="A1422" s="54" t="s">
        <v>5520</v>
      </c>
      <c r="B1422" s="54">
        <v>1395</v>
      </c>
      <c r="C1422" s="55" t="s">
        <v>3141</v>
      </c>
      <c r="D1422" s="55" t="s">
        <v>6080</v>
      </c>
      <c r="E1422" s="55" t="s">
        <v>3142</v>
      </c>
      <c r="F1422" s="54">
        <f>+VLOOKUP(C1422,'Anexo_GL '!$B$9:$O$1882,4,0)</f>
        <v>83.937870000000004</v>
      </c>
      <c r="G1422" s="54"/>
      <c r="H1422" s="54">
        <f>+VLOOKUP(C1422,'Anexo_GL '!$B$9:$O$1882,5,0)</f>
        <v>1194.0783899999999</v>
      </c>
      <c r="I1422" s="54">
        <f>+VLOOKUP(C1422,'Anexo_GL '!$B$9:$O$1882,6,0)</f>
        <v>753.53531000000009</v>
      </c>
      <c r="J1422" s="54">
        <f>+VLOOKUP(C1422,'Anexo_GL '!$B$9:$O$1882,7,0)</f>
        <v>0</v>
      </c>
      <c r="K1422" s="54"/>
      <c r="L1422" s="56">
        <f>+VLOOKUP(C1422,'Anexo_GL '!$B$9:$O$1882,8,0)</f>
        <v>7.0295108514609348</v>
      </c>
      <c r="M1422" s="54"/>
      <c r="N1422" s="56" t="str">
        <f>+VLOOKUP(C1422,'Anexo_GL '!$B$9:$O$1882,9,0)</f>
        <v>Si Cumple</v>
      </c>
      <c r="O1422" s="54"/>
      <c r="P1422" s="54">
        <f>+VLOOKUP(C1422,'Anexo_GL '!$B$9:$O$1882,11,0)</f>
        <v>755.01927000000001</v>
      </c>
      <c r="Q1422" s="54">
        <f>+VLOOKUP(C1422,'Anexo_GL '!$B$9:$O$1882,12,0)</f>
        <v>440.18407999999994</v>
      </c>
      <c r="R1422" s="54">
        <f>+VLOOKUP(C1422,'Anexo_GL '!$B$9:$O$1882,13,0)</f>
        <v>314.83519000000007</v>
      </c>
      <c r="S1422" s="54" t="str">
        <f>+VLOOKUP(C1422,'Anexo_GL '!$B$9:$O$1882,14,0)</f>
        <v>Si Cumple</v>
      </c>
    </row>
    <row r="1423" spans="1:19" x14ac:dyDescent="0.25">
      <c r="A1423" s="54" t="s">
        <v>5521</v>
      </c>
      <c r="B1423" s="54">
        <v>1396</v>
      </c>
      <c r="C1423" s="55" t="s">
        <v>3143</v>
      </c>
      <c r="D1423" s="55" t="s">
        <v>6080</v>
      </c>
      <c r="E1423" s="55" t="s">
        <v>3144</v>
      </c>
      <c r="F1423" s="54">
        <f>+VLOOKUP(C1423,'Anexo_GL '!$B$9:$O$1882,4,0)</f>
        <v>416.08317999999997</v>
      </c>
      <c r="G1423" s="54"/>
      <c r="H1423" s="54">
        <f>+VLOOKUP(C1423,'Anexo_GL '!$B$9:$O$1882,5,0)</f>
        <v>2025.9569074999999</v>
      </c>
      <c r="I1423" s="54">
        <f>+VLOOKUP(C1423,'Anexo_GL '!$B$9:$O$1882,6,0)</f>
        <v>1638.2826399999999</v>
      </c>
      <c r="J1423" s="54">
        <f>+VLOOKUP(C1423,'Anexo_GL '!$B$9:$O$1882,7,0)</f>
        <v>0</v>
      </c>
      <c r="K1423" s="54"/>
      <c r="L1423" s="56">
        <f>+VLOOKUP(C1423,'Anexo_GL '!$B$9:$O$1882,8,0)</f>
        <v>20.53761254544354</v>
      </c>
      <c r="M1423" s="54"/>
      <c r="N1423" s="56" t="str">
        <f>+VLOOKUP(C1423,'Anexo_GL '!$B$9:$O$1882,9,0)</f>
        <v>Si Cumple</v>
      </c>
      <c r="O1423" s="54"/>
      <c r="P1423" s="54">
        <f>+VLOOKUP(C1423,'Anexo_GL '!$B$9:$O$1882,11,0)</f>
        <v>1812.6863500000002</v>
      </c>
      <c r="Q1423" s="54">
        <f>+VLOOKUP(C1423,'Anexo_GL '!$B$9:$O$1882,12,0)</f>
        <v>1079.14921</v>
      </c>
      <c r="R1423" s="54">
        <f>+VLOOKUP(C1423,'Anexo_GL '!$B$9:$O$1882,13,0)</f>
        <v>733.53714000000014</v>
      </c>
      <c r="S1423" s="54" t="str">
        <f>+VLOOKUP(C1423,'Anexo_GL '!$B$9:$O$1882,14,0)</f>
        <v>Si Cumple</v>
      </c>
    </row>
    <row r="1424" spans="1:19" x14ac:dyDescent="0.25">
      <c r="A1424" s="54" t="s">
        <v>5522</v>
      </c>
      <c r="B1424" s="54">
        <v>1397</v>
      </c>
      <c r="C1424" s="55" t="s">
        <v>3145</v>
      </c>
      <c r="D1424" s="55" t="s">
        <v>6080</v>
      </c>
      <c r="E1424" s="55" t="s">
        <v>3146</v>
      </c>
      <c r="F1424" s="54">
        <f>+VLOOKUP(C1424,'Anexo_GL '!$B$9:$O$1882,4,0)</f>
        <v>2496.3445499999998</v>
      </c>
      <c r="G1424" s="54"/>
      <c r="H1424" s="54">
        <f>+VLOOKUP(C1424,'Anexo_GL '!$B$9:$O$1882,5,0)</f>
        <v>8714.8924850000003</v>
      </c>
      <c r="I1424" s="54">
        <f>+VLOOKUP(C1424,'Anexo_GL '!$B$9:$O$1882,6,0)</f>
        <v>9141.1614800000007</v>
      </c>
      <c r="J1424" s="54">
        <f>+VLOOKUP(C1424,'Anexo_GL '!$B$9:$O$1882,7,0)</f>
        <v>0</v>
      </c>
      <c r="K1424" s="54"/>
      <c r="L1424" s="56">
        <f>+VLOOKUP(C1424,'Anexo_GL '!$B$9:$O$1882,8,0)</f>
        <v>27.308833297188396</v>
      </c>
      <c r="M1424" s="54"/>
      <c r="N1424" s="56" t="str">
        <f>+VLOOKUP(C1424,'Anexo_GL '!$B$9:$O$1882,9,0)</f>
        <v>Si Cumple</v>
      </c>
      <c r="O1424" s="54"/>
      <c r="P1424" s="54">
        <f>+VLOOKUP(C1424,'Anexo_GL '!$B$9:$O$1882,11,0)</f>
        <v>4892.5810600000004</v>
      </c>
      <c r="Q1424" s="54">
        <f>+VLOOKUP(C1424,'Anexo_GL '!$B$9:$O$1882,12,0)</f>
        <v>4796.7975299999998</v>
      </c>
      <c r="R1424" s="54">
        <f>+VLOOKUP(C1424,'Anexo_GL '!$B$9:$O$1882,13,0)</f>
        <v>95.783530000000255</v>
      </c>
      <c r="S1424" s="54" t="str">
        <f>+VLOOKUP(C1424,'Anexo_GL '!$B$9:$O$1882,14,0)</f>
        <v>Si Cumple</v>
      </c>
    </row>
    <row r="1425" spans="1:19" x14ac:dyDescent="0.25">
      <c r="A1425" s="54" t="s">
        <v>5523</v>
      </c>
      <c r="B1425" s="54">
        <v>1398</v>
      </c>
      <c r="C1425" s="55" t="s">
        <v>3147</v>
      </c>
      <c r="D1425" s="55" t="s">
        <v>6080</v>
      </c>
      <c r="E1425" s="55" t="s">
        <v>3148</v>
      </c>
      <c r="F1425" s="54">
        <f>+VLOOKUP(C1425,'Anexo_GL '!$B$9:$O$1882,4,0)</f>
        <v>35.888310000000004</v>
      </c>
      <c r="G1425" s="54"/>
      <c r="H1425" s="54">
        <f>+VLOOKUP(C1425,'Anexo_GL '!$B$9:$O$1882,5,0)</f>
        <v>944.79777000000001</v>
      </c>
      <c r="I1425" s="54">
        <f>+VLOOKUP(C1425,'Anexo_GL '!$B$9:$O$1882,6,0)</f>
        <v>270.18982</v>
      </c>
      <c r="J1425" s="54">
        <f>+VLOOKUP(C1425,'Anexo_GL '!$B$9:$O$1882,7,0)</f>
        <v>0</v>
      </c>
      <c r="K1425" s="54"/>
      <c r="L1425" s="56">
        <f>+VLOOKUP(C1425,'Anexo_GL '!$B$9:$O$1882,8,0)</f>
        <v>3.7985176446807238</v>
      </c>
      <c r="M1425" s="54"/>
      <c r="N1425" s="56" t="str">
        <f>+VLOOKUP(C1425,'Anexo_GL '!$B$9:$O$1882,9,0)</f>
        <v>Si Cumple</v>
      </c>
      <c r="O1425" s="54"/>
      <c r="P1425" s="54">
        <f>+VLOOKUP(C1425,'Anexo_GL '!$B$9:$O$1882,11,0)</f>
        <v>685.07583999999997</v>
      </c>
      <c r="Q1425" s="54">
        <f>+VLOOKUP(C1425,'Anexo_GL '!$B$9:$O$1882,12,0)</f>
        <v>443.56738000000001</v>
      </c>
      <c r="R1425" s="54">
        <f>+VLOOKUP(C1425,'Anexo_GL '!$B$9:$O$1882,13,0)</f>
        <v>241.50845999999996</v>
      </c>
      <c r="S1425" s="54" t="str">
        <f>+VLOOKUP(C1425,'Anexo_GL '!$B$9:$O$1882,14,0)</f>
        <v>Si Cumple</v>
      </c>
    </row>
    <row r="1426" spans="1:19" x14ac:dyDescent="0.25">
      <c r="A1426" s="54" t="s">
        <v>5524</v>
      </c>
      <c r="B1426" s="54">
        <v>1399</v>
      </c>
      <c r="C1426" s="55" t="s">
        <v>3149</v>
      </c>
      <c r="D1426" s="55" t="s">
        <v>6080</v>
      </c>
      <c r="E1426" s="55" t="s">
        <v>3150</v>
      </c>
      <c r="F1426" s="54">
        <f>+VLOOKUP(C1426,'Anexo_GL '!$B$9:$O$1882,4,0)</f>
        <v>81.531789999999987</v>
      </c>
      <c r="G1426" s="54"/>
      <c r="H1426" s="54">
        <f>+VLOOKUP(C1426,'Anexo_GL '!$B$9:$O$1882,5,0)</f>
        <v>1359.9450325</v>
      </c>
      <c r="I1426" s="54">
        <f>+VLOOKUP(C1426,'Anexo_GL '!$B$9:$O$1882,6,0)</f>
        <v>451.54466999999994</v>
      </c>
      <c r="J1426" s="54">
        <f>+VLOOKUP(C1426,'Anexo_GL '!$B$9:$O$1882,7,0)</f>
        <v>0</v>
      </c>
      <c r="K1426" s="54"/>
      <c r="L1426" s="56">
        <f>+VLOOKUP(C1426,'Anexo_GL '!$B$9:$O$1882,8,0)</f>
        <v>5.9952268695830542</v>
      </c>
      <c r="M1426" s="54"/>
      <c r="N1426" s="56" t="str">
        <f>+VLOOKUP(C1426,'Anexo_GL '!$B$9:$O$1882,9,0)</f>
        <v>Si Cumple</v>
      </c>
      <c r="O1426" s="54"/>
      <c r="P1426" s="54">
        <f>+VLOOKUP(C1426,'Anexo_GL '!$B$9:$O$1882,11,0)</f>
        <v>713.05520999999999</v>
      </c>
      <c r="Q1426" s="54">
        <f>+VLOOKUP(C1426,'Anexo_GL '!$B$9:$O$1882,12,0)</f>
        <v>499.62435999999997</v>
      </c>
      <c r="R1426" s="54">
        <f>+VLOOKUP(C1426,'Anexo_GL '!$B$9:$O$1882,13,0)</f>
        <v>213.43084999999996</v>
      </c>
      <c r="S1426" s="54" t="str">
        <f>+VLOOKUP(C1426,'Anexo_GL '!$B$9:$O$1882,14,0)</f>
        <v>Si Cumple</v>
      </c>
    </row>
    <row r="1427" spans="1:19" x14ac:dyDescent="0.25">
      <c r="A1427" s="54" t="s">
        <v>5525</v>
      </c>
      <c r="B1427" s="54">
        <v>1400</v>
      </c>
      <c r="C1427" s="55" t="s">
        <v>3151</v>
      </c>
      <c r="D1427" s="55" t="s">
        <v>6080</v>
      </c>
      <c r="E1427" s="55" t="s">
        <v>3152</v>
      </c>
      <c r="F1427" s="54">
        <f>+VLOOKUP(C1427,'Anexo_GL '!$B$9:$O$1882,4,0)</f>
        <v>3099.0137599999998</v>
      </c>
      <c r="G1427" s="54"/>
      <c r="H1427" s="54">
        <f>+VLOOKUP(C1427,'Anexo_GL '!$B$9:$O$1882,5,0)</f>
        <v>4916.6828700000005</v>
      </c>
      <c r="I1427" s="54">
        <f>+VLOOKUP(C1427,'Anexo_GL '!$B$9:$O$1882,6,0)</f>
        <v>3188.9166600000003</v>
      </c>
      <c r="J1427" s="54">
        <f>+VLOOKUP(C1427,'Anexo_GL '!$B$9:$O$1882,7,0)</f>
        <v>0</v>
      </c>
      <c r="K1427" s="54"/>
      <c r="L1427" s="56">
        <f>+VLOOKUP(C1427,'Anexo_GL '!$B$9:$O$1882,8,0)</f>
        <v>63.030580615828889</v>
      </c>
      <c r="M1427" s="54"/>
      <c r="N1427" s="56" t="str">
        <f>+VLOOKUP(C1427,'Anexo_GL '!$B$9:$O$1882,9,0)</f>
        <v>Si Cumple</v>
      </c>
      <c r="O1427" s="54"/>
      <c r="P1427" s="54">
        <f>+VLOOKUP(C1427,'Anexo_GL '!$B$9:$O$1882,11,0)</f>
        <v>3565.34193</v>
      </c>
      <c r="Q1427" s="54">
        <f>+VLOOKUP(C1427,'Anexo_GL '!$B$9:$O$1882,12,0)</f>
        <v>2974.8188799999998</v>
      </c>
      <c r="R1427" s="54">
        <f>+VLOOKUP(C1427,'Anexo_GL '!$B$9:$O$1882,13,0)</f>
        <v>590.52305000000024</v>
      </c>
      <c r="S1427" s="54" t="str">
        <f>+VLOOKUP(C1427,'Anexo_GL '!$B$9:$O$1882,14,0)</f>
        <v>Si Cumple</v>
      </c>
    </row>
    <row r="1428" spans="1:19" x14ac:dyDescent="0.25">
      <c r="A1428" s="54" t="s">
        <v>5526</v>
      </c>
      <c r="B1428" s="54">
        <v>1401</v>
      </c>
      <c r="C1428" s="55" t="s">
        <v>3153</v>
      </c>
      <c r="D1428" s="55" t="s">
        <v>6080</v>
      </c>
      <c r="E1428" s="55" t="s">
        <v>3154</v>
      </c>
      <c r="F1428" s="54">
        <f>+VLOOKUP(C1428,'Anexo_GL '!$B$9:$O$1882,4,0)</f>
        <v>481.41879999999998</v>
      </c>
      <c r="G1428" s="54"/>
      <c r="H1428" s="54">
        <f>+VLOOKUP(C1428,'Anexo_GL '!$B$9:$O$1882,5,0)</f>
        <v>2364.1085849999995</v>
      </c>
      <c r="I1428" s="54">
        <f>+VLOOKUP(C1428,'Anexo_GL '!$B$9:$O$1882,6,0)</f>
        <v>2438.5905600000001</v>
      </c>
      <c r="J1428" s="54">
        <f>+VLOOKUP(C1428,'Anexo_GL '!$B$9:$O$1882,7,0)</f>
        <v>0</v>
      </c>
      <c r="K1428" s="54"/>
      <c r="L1428" s="56">
        <f>+VLOOKUP(C1428,'Anexo_GL '!$B$9:$O$1882,8,0)</f>
        <v>19.74168226092042</v>
      </c>
      <c r="M1428" s="54"/>
      <c r="N1428" s="56" t="str">
        <f>+VLOOKUP(C1428,'Anexo_GL '!$B$9:$O$1882,9,0)</f>
        <v>Si Cumple</v>
      </c>
      <c r="O1428" s="54"/>
      <c r="P1428" s="54">
        <f>+VLOOKUP(C1428,'Anexo_GL '!$B$9:$O$1882,11,0)</f>
        <v>1306.1908100000001</v>
      </c>
      <c r="Q1428" s="54">
        <f>+VLOOKUP(C1428,'Anexo_GL '!$B$9:$O$1882,12,0)</f>
        <v>1213.1442599999998</v>
      </c>
      <c r="R1428" s="54">
        <f>+VLOOKUP(C1428,'Anexo_GL '!$B$9:$O$1882,13,0)</f>
        <v>93.046550000000281</v>
      </c>
      <c r="S1428" s="54" t="str">
        <f>+VLOOKUP(C1428,'Anexo_GL '!$B$9:$O$1882,14,0)</f>
        <v>Si Cumple</v>
      </c>
    </row>
    <row r="1429" spans="1:19" x14ac:dyDescent="0.25">
      <c r="A1429" s="54" t="s">
        <v>5527</v>
      </c>
      <c r="B1429" s="54">
        <v>1402</v>
      </c>
      <c r="C1429" s="55" t="s">
        <v>3155</v>
      </c>
      <c r="D1429" s="55" t="s">
        <v>6080</v>
      </c>
      <c r="E1429" s="55" t="s">
        <v>3156</v>
      </c>
      <c r="F1429" s="54">
        <f>+VLOOKUP(C1429,'Anexo_GL '!$B$9:$O$1882,4,0)</f>
        <v>35898.921130000002</v>
      </c>
      <c r="G1429" s="54"/>
      <c r="H1429" s="54">
        <f>+VLOOKUP(C1429,'Anexo_GL '!$B$9:$O$1882,5,0)</f>
        <v>58569.567944999995</v>
      </c>
      <c r="I1429" s="54">
        <f>+VLOOKUP(C1429,'Anexo_GL '!$B$9:$O$1882,6,0)</f>
        <v>31628.99785</v>
      </c>
      <c r="J1429" s="54">
        <f>+VLOOKUP(C1429,'Anexo_GL '!$B$9:$O$1882,7,0)</f>
        <v>0</v>
      </c>
      <c r="K1429" s="54"/>
      <c r="L1429" s="56">
        <f>+VLOOKUP(C1429,'Anexo_GL '!$B$9:$O$1882,8,0)</f>
        <v>61.29278802894882</v>
      </c>
      <c r="M1429" s="54"/>
      <c r="N1429" s="56" t="str">
        <f>+VLOOKUP(C1429,'Anexo_GL '!$B$9:$O$1882,9,0)</f>
        <v>Si Cumple</v>
      </c>
      <c r="O1429" s="54"/>
      <c r="P1429" s="54">
        <f>+VLOOKUP(C1429,'Anexo_GL '!$B$9:$O$1882,11,0)</f>
        <v>43917.427650000005</v>
      </c>
      <c r="Q1429" s="54">
        <f>+VLOOKUP(C1429,'Anexo_GL '!$B$9:$O$1882,12,0)</f>
        <v>32988.060230000003</v>
      </c>
      <c r="R1429" s="54">
        <f>+VLOOKUP(C1429,'Anexo_GL '!$B$9:$O$1882,13,0)</f>
        <v>10929.367420000002</v>
      </c>
      <c r="S1429" s="54" t="str">
        <f>+VLOOKUP(C1429,'Anexo_GL '!$B$9:$O$1882,14,0)</f>
        <v>Si Cumple</v>
      </c>
    </row>
    <row r="1430" spans="1:19" x14ac:dyDescent="0.25">
      <c r="A1430" s="54" t="s">
        <v>5528</v>
      </c>
      <c r="B1430" s="54">
        <v>1403</v>
      </c>
      <c r="C1430" s="55" t="s">
        <v>3157</v>
      </c>
      <c r="D1430" s="55" t="s">
        <v>6080</v>
      </c>
      <c r="E1430" s="55" t="s">
        <v>3158</v>
      </c>
      <c r="F1430" s="54">
        <f>+VLOOKUP(C1430,'Anexo_GL '!$B$9:$O$1882,4,0)</f>
        <v>414.38317999999998</v>
      </c>
      <c r="G1430" s="54"/>
      <c r="H1430" s="54">
        <f>+VLOOKUP(C1430,'Anexo_GL '!$B$9:$O$1882,5,0)</f>
        <v>3196.58484</v>
      </c>
      <c r="I1430" s="54">
        <f>+VLOOKUP(C1430,'Anexo_GL '!$B$9:$O$1882,6,0)</f>
        <v>1665.02025</v>
      </c>
      <c r="J1430" s="54">
        <f>+VLOOKUP(C1430,'Anexo_GL '!$B$9:$O$1882,7,0)</f>
        <v>0</v>
      </c>
      <c r="K1430" s="54"/>
      <c r="L1430" s="56">
        <f>+VLOOKUP(C1430,'Anexo_GL '!$B$9:$O$1882,8,0)</f>
        <v>12.963309304814196</v>
      </c>
      <c r="M1430" s="54"/>
      <c r="N1430" s="56" t="str">
        <f>+VLOOKUP(C1430,'Anexo_GL '!$B$9:$O$1882,9,0)</f>
        <v>Si Cumple</v>
      </c>
      <c r="O1430" s="54"/>
      <c r="P1430" s="54">
        <f>+VLOOKUP(C1430,'Anexo_GL '!$B$9:$O$1882,11,0)</f>
        <v>2363.6901500000004</v>
      </c>
      <c r="Q1430" s="54">
        <f>+VLOOKUP(C1430,'Anexo_GL '!$B$9:$O$1882,12,0)</f>
        <v>1284.6152500000001</v>
      </c>
      <c r="R1430" s="54">
        <f>+VLOOKUP(C1430,'Anexo_GL '!$B$9:$O$1882,13,0)</f>
        <v>1079.0749000000003</v>
      </c>
      <c r="S1430" s="54" t="str">
        <f>+VLOOKUP(C1430,'Anexo_GL '!$B$9:$O$1882,14,0)</f>
        <v>Si Cumple</v>
      </c>
    </row>
    <row r="1431" spans="1:19" x14ac:dyDescent="0.25">
      <c r="A1431" s="54" t="s">
        <v>5529</v>
      </c>
      <c r="B1431" s="54">
        <v>1404</v>
      </c>
      <c r="C1431" s="55" t="s">
        <v>3159</v>
      </c>
      <c r="D1431" s="55" t="s">
        <v>6080</v>
      </c>
      <c r="E1431" s="55" t="s">
        <v>3160</v>
      </c>
      <c r="F1431" s="54">
        <f>+VLOOKUP(C1431,'Anexo_GL '!$B$9:$O$1882,4,0)</f>
        <v>1335.1453799999999</v>
      </c>
      <c r="G1431" s="54"/>
      <c r="H1431" s="54">
        <f>+VLOOKUP(C1431,'Anexo_GL '!$B$9:$O$1882,5,0)</f>
        <v>3585.8539525000006</v>
      </c>
      <c r="I1431" s="54">
        <f>+VLOOKUP(C1431,'Anexo_GL '!$B$9:$O$1882,6,0)</f>
        <v>3009.0967599999999</v>
      </c>
      <c r="J1431" s="54">
        <f>+VLOOKUP(C1431,'Anexo_GL '!$B$9:$O$1882,7,0)</f>
        <v>0</v>
      </c>
      <c r="K1431" s="54"/>
      <c r="L1431" s="56">
        <f>+VLOOKUP(C1431,'Anexo_GL '!$B$9:$O$1882,8,0)</f>
        <v>37.233679834315552</v>
      </c>
      <c r="M1431" s="54"/>
      <c r="N1431" s="56" t="str">
        <f>+VLOOKUP(C1431,'Anexo_GL '!$B$9:$O$1882,9,0)</f>
        <v>Si Cumple</v>
      </c>
      <c r="O1431" s="54"/>
      <c r="P1431" s="54">
        <f>+VLOOKUP(C1431,'Anexo_GL '!$B$9:$O$1882,11,0)</f>
        <v>1890.09221</v>
      </c>
      <c r="Q1431" s="54">
        <f>+VLOOKUP(C1431,'Anexo_GL '!$B$9:$O$1882,12,0)</f>
        <v>2422.0934500000003</v>
      </c>
      <c r="R1431" s="54">
        <f>+VLOOKUP(C1431,'Anexo_GL '!$B$9:$O$1882,13,0)</f>
        <v>-532.00124000000028</v>
      </c>
      <c r="S1431" s="54" t="str">
        <f>+VLOOKUP(C1431,'Anexo_GL '!$B$9:$O$1882,14,0)</f>
        <v>No Cumple</v>
      </c>
    </row>
    <row r="1432" spans="1:19" x14ac:dyDescent="0.25">
      <c r="A1432" s="54" t="s">
        <v>5530</v>
      </c>
      <c r="B1432" s="54">
        <v>1405</v>
      </c>
      <c r="C1432" s="55" t="s">
        <v>3161</v>
      </c>
      <c r="D1432" s="55" t="s">
        <v>6080</v>
      </c>
      <c r="E1432" s="55" t="s">
        <v>3162</v>
      </c>
      <c r="F1432" s="54">
        <f>+VLOOKUP(C1432,'Anexo_GL '!$B$9:$O$1882,4,0)</f>
        <v>74.970669999999998</v>
      </c>
      <c r="G1432" s="54"/>
      <c r="H1432" s="54">
        <f>+VLOOKUP(C1432,'Anexo_GL '!$B$9:$O$1882,5,0)</f>
        <v>1861.8975924999997</v>
      </c>
      <c r="I1432" s="54">
        <f>+VLOOKUP(C1432,'Anexo_GL '!$B$9:$O$1882,6,0)</f>
        <v>597.74258000000009</v>
      </c>
      <c r="J1432" s="54">
        <f>+VLOOKUP(C1432,'Anexo_GL '!$B$9:$O$1882,7,0)</f>
        <v>0</v>
      </c>
      <c r="K1432" s="54"/>
      <c r="L1432" s="56">
        <f>+VLOOKUP(C1432,'Anexo_GL '!$B$9:$O$1882,8,0)</f>
        <v>4.0265732284091778</v>
      </c>
      <c r="M1432" s="54"/>
      <c r="N1432" s="56" t="str">
        <f>+VLOOKUP(C1432,'Anexo_GL '!$B$9:$O$1882,9,0)</f>
        <v>Si Cumple</v>
      </c>
      <c r="O1432" s="54"/>
      <c r="P1432" s="54">
        <f>+VLOOKUP(C1432,'Anexo_GL '!$B$9:$O$1882,11,0)</f>
        <v>1336.1960399999998</v>
      </c>
      <c r="Q1432" s="54">
        <f>+VLOOKUP(C1432,'Anexo_GL '!$B$9:$O$1882,12,0)</f>
        <v>709.03399000000002</v>
      </c>
      <c r="R1432" s="54">
        <f>+VLOOKUP(C1432,'Anexo_GL '!$B$9:$O$1882,13,0)</f>
        <v>627.16204999999979</v>
      </c>
      <c r="S1432" s="54" t="str">
        <f>+VLOOKUP(C1432,'Anexo_GL '!$B$9:$O$1882,14,0)</f>
        <v>Si Cumple</v>
      </c>
    </row>
    <row r="1433" spans="1:19" x14ac:dyDescent="0.25">
      <c r="A1433" s="54" t="s">
        <v>5531</v>
      </c>
      <c r="B1433" s="54">
        <v>1406</v>
      </c>
      <c r="C1433" s="55" t="s">
        <v>3163</v>
      </c>
      <c r="D1433" s="55" t="s">
        <v>6080</v>
      </c>
      <c r="E1433" s="55" t="s">
        <v>3164</v>
      </c>
      <c r="F1433" s="54">
        <f>+VLOOKUP(C1433,'Anexo_GL '!$B$9:$O$1882,4,0)</f>
        <v>5158.8885999999993</v>
      </c>
      <c r="G1433" s="54"/>
      <c r="H1433" s="54">
        <f>+VLOOKUP(C1433,'Anexo_GL '!$B$9:$O$1882,5,0)</f>
        <v>10102.959737500001</v>
      </c>
      <c r="I1433" s="54">
        <f>+VLOOKUP(C1433,'Anexo_GL '!$B$9:$O$1882,6,0)</f>
        <v>4437.7067200000001</v>
      </c>
      <c r="J1433" s="54">
        <f>+VLOOKUP(C1433,'Anexo_GL '!$B$9:$O$1882,7,0)</f>
        <v>0</v>
      </c>
      <c r="K1433" s="54"/>
      <c r="L1433" s="56">
        <f>+VLOOKUP(C1433,'Anexo_GL '!$B$9:$O$1882,8,0)</f>
        <v>51.063141238218748</v>
      </c>
      <c r="M1433" s="54"/>
      <c r="N1433" s="56" t="str">
        <f>+VLOOKUP(C1433,'Anexo_GL '!$B$9:$O$1882,9,0)</f>
        <v>Si Cumple</v>
      </c>
      <c r="O1433" s="54"/>
      <c r="P1433" s="54">
        <f>+VLOOKUP(C1433,'Anexo_GL '!$B$9:$O$1882,11,0)</f>
        <v>7814.3115100000005</v>
      </c>
      <c r="Q1433" s="54">
        <f>+VLOOKUP(C1433,'Anexo_GL '!$B$9:$O$1882,12,0)</f>
        <v>5630.5391399999999</v>
      </c>
      <c r="R1433" s="54">
        <f>+VLOOKUP(C1433,'Anexo_GL '!$B$9:$O$1882,13,0)</f>
        <v>2183.772370000001</v>
      </c>
      <c r="S1433" s="54" t="str">
        <f>+VLOOKUP(C1433,'Anexo_GL '!$B$9:$O$1882,14,0)</f>
        <v>Si Cumple</v>
      </c>
    </row>
    <row r="1434" spans="1:19" x14ac:dyDescent="0.25">
      <c r="A1434" s="54" t="s">
        <v>5532</v>
      </c>
      <c r="B1434" s="54">
        <v>1407</v>
      </c>
      <c r="C1434" s="55" t="s">
        <v>3165</v>
      </c>
      <c r="D1434" s="55" t="s">
        <v>6080</v>
      </c>
      <c r="E1434" s="55" t="s">
        <v>3166</v>
      </c>
      <c r="F1434" s="54">
        <f>+VLOOKUP(C1434,'Anexo_GL '!$B$9:$O$1882,4,0)</f>
        <v>5154.9618000000009</v>
      </c>
      <c r="G1434" s="54"/>
      <c r="H1434" s="54">
        <f>+VLOOKUP(C1434,'Anexo_GL '!$B$9:$O$1882,5,0)</f>
        <v>17237.647095000004</v>
      </c>
      <c r="I1434" s="54">
        <f>+VLOOKUP(C1434,'Anexo_GL '!$B$9:$O$1882,6,0)</f>
        <v>8644.2866400000003</v>
      </c>
      <c r="J1434" s="54">
        <f>+VLOOKUP(C1434,'Anexo_GL '!$B$9:$O$1882,7,0)</f>
        <v>0</v>
      </c>
      <c r="K1434" s="54"/>
      <c r="L1434" s="56">
        <f>+VLOOKUP(C1434,'Anexo_GL '!$B$9:$O$1882,8,0)</f>
        <v>29.905251984740204</v>
      </c>
      <c r="M1434" s="54"/>
      <c r="N1434" s="56" t="str">
        <f>+VLOOKUP(C1434,'Anexo_GL '!$B$9:$O$1882,9,0)</f>
        <v>Si Cumple</v>
      </c>
      <c r="O1434" s="54"/>
      <c r="P1434" s="54">
        <f>+VLOOKUP(C1434,'Anexo_GL '!$B$9:$O$1882,11,0)</f>
        <v>13330.815970000003</v>
      </c>
      <c r="Q1434" s="54">
        <f>+VLOOKUP(C1434,'Anexo_GL '!$B$9:$O$1882,12,0)</f>
        <v>11281.64848</v>
      </c>
      <c r="R1434" s="54">
        <f>+VLOOKUP(C1434,'Anexo_GL '!$B$9:$O$1882,13,0)</f>
        <v>2049.1674900000021</v>
      </c>
      <c r="S1434" s="54" t="str">
        <f>+VLOOKUP(C1434,'Anexo_GL '!$B$9:$O$1882,14,0)</f>
        <v>Si Cumple</v>
      </c>
    </row>
    <row r="1435" spans="1:19" x14ac:dyDescent="0.25">
      <c r="A1435" s="54" t="s">
        <v>5533</v>
      </c>
      <c r="B1435" s="54">
        <v>1408</v>
      </c>
      <c r="C1435" s="55" t="s">
        <v>3167</v>
      </c>
      <c r="D1435" s="55" t="s">
        <v>6080</v>
      </c>
      <c r="E1435" s="55" t="s">
        <v>1472</v>
      </c>
      <c r="F1435" s="54">
        <f>+VLOOKUP(C1435,'Anexo_GL '!$B$9:$O$1882,4,0)</f>
        <v>370.98338999999999</v>
      </c>
      <c r="G1435" s="54"/>
      <c r="H1435" s="54">
        <f>+VLOOKUP(C1435,'Anexo_GL '!$B$9:$O$1882,5,0)</f>
        <v>2057.0817900000002</v>
      </c>
      <c r="I1435" s="54">
        <f>+VLOOKUP(C1435,'Anexo_GL '!$B$9:$O$1882,6,0)</f>
        <v>973.22317999999996</v>
      </c>
      <c r="J1435" s="54">
        <f>+VLOOKUP(C1435,'Anexo_GL '!$B$9:$O$1882,7,0)</f>
        <v>0</v>
      </c>
      <c r="K1435" s="54"/>
      <c r="L1435" s="56">
        <f>+VLOOKUP(C1435,'Anexo_GL '!$B$9:$O$1882,8,0)</f>
        <v>18.034450151833777</v>
      </c>
      <c r="M1435" s="54"/>
      <c r="N1435" s="56" t="str">
        <f>+VLOOKUP(C1435,'Anexo_GL '!$B$9:$O$1882,9,0)</f>
        <v>Si Cumple</v>
      </c>
      <c r="O1435" s="54"/>
      <c r="P1435" s="54">
        <f>+VLOOKUP(C1435,'Anexo_GL '!$B$9:$O$1882,11,0)</f>
        <v>695.09824000000003</v>
      </c>
      <c r="Q1435" s="54">
        <f>+VLOOKUP(C1435,'Anexo_GL '!$B$9:$O$1882,12,0)</f>
        <v>724.27733000000012</v>
      </c>
      <c r="R1435" s="54">
        <f>+VLOOKUP(C1435,'Anexo_GL '!$B$9:$O$1882,13,0)</f>
        <v>-29.179090000000084</v>
      </c>
      <c r="S1435" s="54" t="str">
        <f>+VLOOKUP(C1435,'Anexo_GL '!$B$9:$O$1882,14,0)</f>
        <v>No Cumple</v>
      </c>
    </row>
    <row r="1436" spans="1:19" x14ac:dyDescent="0.25">
      <c r="A1436" s="54" t="s">
        <v>5534</v>
      </c>
      <c r="B1436" s="54">
        <v>1409</v>
      </c>
      <c r="C1436" s="55" t="s">
        <v>3168</v>
      </c>
      <c r="D1436" s="55" t="s">
        <v>6080</v>
      </c>
      <c r="E1436" s="55" t="s">
        <v>3169</v>
      </c>
      <c r="F1436" s="54">
        <f>+VLOOKUP(C1436,'Anexo_GL '!$B$9:$O$1882,4,0)</f>
        <v>350.99430999999998</v>
      </c>
      <c r="G1436" s="54"/>
      <c r="H1436" s="54">
        <f>+VLOOKUP(C1436,'Anexo_GL '!$B$9:$O$1882,5,0)</f>
        <v>2078.3269749999999</v>
      </c>
      <c r="I1436" s="54">
        <f>+VLOOKUP(C1436,'Anexo_GL '!$B$9:$O$1882,6,0)</f>
        <v>800.72537999999997</v>
      </c>
      <c r="J1436" s="54">
        <f>+VLOOKUP(C1436,'Anexo_GL '!$B$9:$O$1882,7,0)</f>
        <v>0</v>
      </c>
      <c r="K1436" s="54"/>
      <c r="L1436" s="56">
        <f>+VLOOKUP(C1436,'Anexo_GL '!$B$9:$O$1882,8,0)</f>
        <v>16.888310368006458</v>
      </c>
      <c r="M1436" s="54"/>
      <c r="N1436" s="56" t="str">
        <f>+VLOOKUP(C1436,'Anexo_GL '!$B$9:$O$1882,9,0)</f>
        <v>Si Cumple</v>
      </c>
      <c r="O1436" s="54"/>
      <c r="P1436" s="54">
        <f>+VLOOKUP(C1436,'Anexo_GL '!$B$9:$O$1882,11,0)</f>
        <v>1497.0464899999999</v>
      </c>
      <c r="Q1436" s="54">
        <f>+VLOOKUP(C1436,'Anexo_GL '!$B$9:$O$1882,12,0)</f>
        <v>1121.0580199999999</v>
      </c>
      <c r="R1436" s="54">
        <f>+VLOOKUP(C1436,'Anexo_GL '!$B$9:$O$1882,13,0)</f>
        <v>375.98846999999995</v>
      </c>
      <c r="S1436" s="54" t="str">
        <f>+VLOOKUP(C1436,'Anexo_GL '!$B$9:$O$1882,14,0)</f>
        <v>Si Cumple</v>
      </c>
    </row>
    <row r="1437" spans="1:19" x14ac:dyDescent="0.25">
      <c r="A1437" s="54" t="s">
        <v>5535</v>
      </c>
      <c r="B1437" s="54">
        <v>1410</v>
      </c>
      <c r="C1437" s="55" t="s">
        <v>3170</v>
      </c>
      <c r="D1437" s="55" t="s">
        <v>6080</v>
      </c>
      <c r="E1437" s="55" t="s">
        <v>3171</v>
      </c>
      <c r="F1437" s="54">
        <f>+VLOOKUP(C1437,'Anexo_GL '!$B$9:$O$1882,4,0)</f>
        <v>408.83547999999996</v>
      </c>
      <c r="G1437" s="54"/>
      <c r="H1437" s="54">
        <f>+VLOOKUP(C1437,'Anexo_GL '!$B$9:$O$1882,5,0)</f>
        <v>1808.5148349999999</v>
      </c>
      <c r="I1437" s="54">
        <f>+VLOOKUP(C1437,'Anexo_GL '!$B$9:$O$1882,6,0)</f>
        <v>640.67589999999996</v>
      </c>
      <c r="J1437" s="54">
        <f>+VLOOKUP(C1437,'Anexo_GL '!$B$9:$O$1882,7,0)</f>
        <v>0</v>
      </c>
      <c r="K1437" s="54"/>
      <c r="L1437" s="56">
        <f>+VLOOKUP(C1437,'Anexo_GL '!$B$9:$O$1882,8,0)</f>
        <v>22.606144671188169</v>
      </c>
      <c r="M1437" s="54"/>
      <c r="N1437" s="56" t="str">
        <f>+VLOOKUP(C1437,'Anexo_GL '!$B$9:$O$1882,9,0)</f>
        <v>Si Cumple</v>
      </c>
      <c r="O1437" s="54"/>
      <c r="P1437" s="54">
        <f>+VLOOKUP(C1437,'Anexo_GL '!$B$9:$O$1882,11,0)</f>
        <v>598.54633000000013</v>
      </c>
      <c r="Q1437" s="54">
        <f>+VLOOKUP(C1437,'Anexo_GL '!$B$9:$O$1882,12,0)</f>
        <v>557.35249999999996</v>
      </c>
      <c r="R1437" s="54">
        <f>+VLOOKUP(C1437,'Anexo_GL '!$B$9:$O$1882,13,0)</f>
        <v>41.193830000000077</v>
      </c>
      <c r="S1437" s="54" t="str">
        <f>+VLOOKUP(C1437,'Anexo_GL '!$B$9:$O$1882,14,0)</f>
        <v>Si Cumple</v>
      </c>
    </row>
    <row r="1438" spans="1:19" x14ac:dyDescent="0.25">
      <c r="A1438" s="54" t="s">
        <v>5536</v>
      </c>
      <c r="B1438" s="54">
        <v>1411</v>
      </c>
      <c r="C1438" s="55" t="s">
        <v>3172</v>
      </c>
      <c r="D1438" s="55" t="s">
        <v>6080</v>
      </c>
      <c r="E1438" s="55" t="s">
        <v>3173</v>
      </c>
      <c r="F1438" s="54">
        <f>+VLOOKUP(C1438,'Anexo_GL '!$B$9:$O$1882,4,0)</f>
        <v>3364.40445</v>
      </c>
      <c r="G1438" s="54"/>
      <c r="H1438" s="54">
        <f>+VLOOKUP(C1438,'Anexo_GL '!$B$9:$O$1882,5,0)</f>
        <v>19249.570359999998</v>
      </c>
      <c r="I1438" s="54">
        <f>+VLOOKUP(C1438,'Anexo_GL '!$B$9:$O$1882,6,0)</f>
        <v>10751.089679999999</v>
      </c>
      <c r="J1438" s="54">
        <f>+VLOOKUP(C1438,'Anexo_GL '!$B$9:$O$1882,7,0)</f>
        <v>0</v>
      </c>
      <c r="K1438" s="54"/>
      <c r="L1438" s="56">
        <f>+VLOOKUP(C1438,'Anexo_GL '!$B$9:$O$1882,8,0)</f>
        <v>17.477815800975623</v>
      </c>
      <c r="M1438" s="54"/>
      <c r="N1438" s="56" t="str">
        <f>+VLOOKUP(C1438,'Anexo_GL '!$B$9:$O$1882,9,0)</f>
        <v>Si Cumple</v>
      </c>
      <c r="O1438" s="54"/>
      <c r="P1438" s="54">
        <f>+VLOOKUP(C1438,'Anexo_GL '!$B$9:$O$1882,11,0)</f>
        <v>16205.8467</v>
      </c>
      <c r="Q1438" s="54">
        <f>+VLOOKUP(C1438,'Anexo_GL '!$B$9:$O$1882,12,0)</f>
        <v>11658.52398</v>
      </c>
      <c r="R1438" s="54">
        <f>+VLOOKUP(C1438,'Anexo_GL '!$B$9:$O$1882,13,0)</f>
        <v>4547.3227199999992</v>
      </c>
      <c r="S1438" s="54" t="str">
        <f>+VLOOKUP(C1438,'Anexo_GL '!$B$9:$O$1882,14,0)</f>
        <v>Si Cumple</v>
      </c>
    </row>
    <row r="1439" spans="1:19" x14ac:dyDescent="0.25">
      <c r="A1439" s="54" t="s">
        <v>5537</v>
      </c>
      <c r="B1439" s="54">
        <v>1412</v>
      </c>
      <c r="C1439" s="55" t="s">
        <v>3174</v>
      </c>
      <c r="D1439" s="55" t="s">
        <v>6080</v>
      </c>
      <c r="E1439" s="55" t="s">
        <v>3175</v>
      </c>
      <c r="F1439" s="54">
        <f>+VLOOKUP(C1439,'Anexo_GL '!$B$9:$O$1882,4,0)</f>
        <v>2155.8164400000005</v>
      </c>
      <c r="G1439" s="54"/>
      <c r="H1439" s="54">
        <f>+VLOOKUP(C1439,'Anexo_GL '!$B$9:$O$1882,5,0)</f>
        <v>15914.683257500001</v>
      </c>
      <c r="I1439" s="54">
        <f>+VLOOKUP(C1439,'Anexo_GL '!$B$9:$O$1882,6,0)</f>
        <v>10890.38207</v>
      </c>
      <c r="J1439" s="54">
        <f>+VLOOKUP(C1439,'Anexo_GL '!$B$9:$O$1882,7,0)</f>
        <v>0</v>
      </c>
      <c r="K1439" s="54"/>
      <c r="L1439" s="56">
        <f>+VLOOKUP(C1439,'Anexo_GL '!$B$9:$O$1882,8,0)</f>
        <v>13.546084487632163</v>
      </c>
      <c r="M1439" s="54"/>
      <c r="N1439" s="56" t="str">
        <f>+VLOOKUP(C1439,'Anexo_GL '!$B$9:$O$1882,9,0)</f>
        <v>Si Cumple</v>
      </c>
      <c r="O1439" s="54"/>
      <c r="P1439" s="54">
        <f>+VLOOKUP(C1439,'Anexo_GL '!$B$9:$O$1882,11,0)</f>
        <v>13046.475859999999</v>
      </c>
      <c r="Q1439" s="54">
        <f>+VLOOKUP(C1439,'Anexo_GL '!$B$9:$O$1882,12,0)</f>
        <v>9086.3171300000013</v>
      </c>
      <c r="R1439" s="54">
        <f>+VLOOKUP(C1439,'Anexo_GL '!$B$9:$O$1882,13,0)</f>
        <v>3960.1587299999987</v>
      </c>
      <c r="S1439" s="54" t="str">
        <f>+VLOOKUP(C1439,'Anexo_GL '!$B$9:$O$1882,14,0)</f>
        <v>Si Cumple</v>
      </c>
    </row>
    <row r="1440" spans="1:19" x14ac:dyDescent="0.25">
      <c r="A1440" s="54" t="s">
        <v>5538</v>
      </c>
      <c r="B1440" s="54">
        <v>1413</v>
      </c>
      <c r="C1440" s="55" t="s">
        <v>3176</v>
      </c>
      <c r="D1440" s="55" t="s">
        <v>6080</v>
      </c>
      <c r="E1440" s="55" t="s">
        <v>3177</v>
      </c>
      <c r="F1440" s="54">
        <f>+VLOOKUP(C1440,'Anexo_GL '!$B$9:$O$1882,4,0)</f>
        <v>2014.2713700000002</v>
      </c>
      <c r="G1440" s="54"/>
      <c r="H1440" s="54">
        <f>+VLOOKUP(C1440,'Anexo_GL '!$B$9:$O$1882,5,0)</f>
        <v>14612.938557499998</v>
      </c>
      <c r="I1440" s="54">
        <f>+VLOOKUP(C1440,'Anexo_GL '!$B$9:$O$1882,6,0)</f>
        <v>12709.21587</v>
      </c>
      <c r="J1440" s="54">
        <f>+VLOOKUP(C1440,'Anexo_GL '!$B$9:$O$1882,7,0)</f>
        <v>0</v>
      </c>
      <c r="K1440" s="54"/>
      <c r="L1440" s="56">
        <f>+VLOOKUP(C1440,'Anexo_GL '!$B$9:$O$1882,8,0)</f>
        <v>13.784163685312892</v>
      </c>
      <c r="M1440" s="54"/>
      <c r="N1440" s="56" t="str">
        <f>+VLOOKUP(C1440,'Anexo_GL '!$B$9:$O$1882,9,0)</f>
        <v>Si Cumple</v>
      </c>
      <c r="O1440" s="54"/>
      <c r="P1440" s="54">
        <f>+VLOOKUP(C1440,'Anexo_GL '!$B$9:$O$1882,11,0)</f>
        <v>12248.073399999999</v>
      </c>
      <c r="Q1440" s="54">
        <f>+VLOOKUP(C1440,'Anexo_GL '!$B$9:$O$1882,12,0)</f>
        <v>7873.1042300000017</v>
      </c>
      <c r="R1440" s="54">
        <f>+VLOOKUP(C1440,'Anexo_GL '!$B$9:$O$1882,13,0)</f>
        <v>4374.9691699999976</v>
      </c>
      <c r="S1440" s="54" t="str">
        <f>+VLOOKUP(C1440,'Anexo_GL '!$B$9:$O$1882,14,0)</f>
        <v>Si Cumple</v>
      </c>
    </row>
    <row r="1441" spans="1:19" x14ac:dyDescent="0.25">
      <c r="A1441" s="54" t="s">
        <v>5539</v>
      </c>
      <c r="B1441" s="54">
        <v>1414</v>
      </c>
      <c r="C1441" s="55" t="s">
        <v>3178</v>
      </c>
      <c r="D1441" s="55" t="s">
        <v>6080</v>
      </c>
      <c r="E1441" s="55" t="s">
        <v>3179</v>
      </c>
      <c r="F1441" s="54">
        <f>+VLOOKUP(C1441,'Anexo_GL '!$B$9:$O$1882,4,0)</f>
        <v>1959.3739699999999</v>
      </c>
      <c r="G1441" s="54"/>
      <c r="H1441" s="54">
        <f>+VLOOKUP(C1441,'Anexo_GL '!$B$9:$O$1882,5,0)</f>
        <v>13749.996009999999</v>
      </c>
      <c r="I1441" s="54">
        <f>+VLOOKUP(C1441,'Anexo_GL '!$B$9:$O$1882,6,0)</f>
        <v>5358.6608900000001</v>
      </c>
      <c r="J1441" s="54">
        <f>+VLOOKUP(C1441,'Anexo_GL '!$B$9:$O$1882,7,0)</f>
        <v>0</v>
      </c>
      <c r="K1441" s="54"/>
      <c r="L1441" s="56">
        <f>+VLOOKUP(C1441,'Anexo_GL '!$B$9:$O$1882,8,0)</f>
        <v>14.249996644180845</v>
      </c>
      <c r="M1441" s="54"/>
      <c r="N1441" s="56" t="str">
        <f>+VLOOKUP(C1441,'Anexo_GL '!$B$9:$O$1882,9,0)</f>
        <v>Si Cumple</v>
      </c>
      <c r="O1441" s="54"/>
      <c r="P1441" s="54">
        <f>+VLOOKUP(C1441,'Anexo_GL '!$B$9:$O$1882,11,0)</f>
        <v>5989.5219600000009</v>
      </c>
      <c r="Q1441" s="54">
        <f>+VLOOKUP(C1441,'Anexo_GL '!$B$9:$O$1882,12,0)</f>
        <v>5334.6212700000005</v>
      </c>
      <c r="R1441" s="54">
        <f>+VLOOKUP(C1441,'Anexo_GL '!$B$9:$O$1882,13,0)</f>
        <v>654.9006900000004</v>
      </c>
      <c r="S1441" s="54" t="str">
        <f>+VLOOKUP(C1441,'Anexo_GL '!$B$9:$O$1882,14,0)</f>
        <v>Si Cumple</v>
      </c>
    </row>
    <row r="1442" spans="1:19" x14ac:dyDescent="0.25">
      <c r="A1442" s="54" t="s">
        <v>5540</v>
      </c>
      <c r="B1442" s="54">
        <v>1415</v>
      </c>
      <c r="C1442" s="55" t="s">
        <v>3180</v>
      </c>
      <c r="D1442" s="55" t="s">
        <v>6080</v>
      </c>
      <c r="E1442" s="55" t="s">
        <v>3181</v>
      </c>
      <c r="F1442" s="54">
        <f>+VLOOKUP(C1442,'Anexo_GL '!$B$9:$O$1882,4,0)</f>
        <v>31.495339999999999</v>
      </c>
      <c r="G1442" s="54"/>
      <c r="H1442" s="54">
        <f>+VLOOKUP(C1442,'Anexo_GL '!$B$9:$O$1882,5,0)</f>
        <v>1758.2546000000004</v>
      </c>
      <c r="I1442" s="54">
        <f>+VLOOKUP(C1442,'Anexo_GL '!$B$9:$O$1882,6,0)</f>
        <v>163.30439000000001</v>
      </c>
      <c r="J1442" s="54">
        <f>+VLOOKUP(C1442,'Anexo_GL '!$B$9:$O$1882,7,0)</f>
        <v>0</v>
      </c>
      <c r="K1442" s="54"/>
      <c r="L1442" s="56">
        <f>+VLOOKUP(C1442,'Anexo_GL '!$B$9:$O$1882,8,0)</f>
        <v>1.7912843794067137</v>
      </c>
      <c r="M1442" s="54"/>
      <c r="N1442" s="56" t="str">
        <f>+VLOOKUP(C1442,'Anexo_GL '!$B$9:$O$1882,9,0)</f>
        <v>Si Cumple</v>
      </c>
      <c r="O1442" s="54"/>
      <c r="P1442" s="54">
        <f>+VLOOKUP(C1442,'Anexo_GL '!$B$9:$O$1882,11,0)</f>
        <v>1700.4585199999999</v>
      </c>
      <c r="Q1442" s="54">
        <f>+VLOOKUP(C1442,'Anexo_GL '!$B$9:$O$1882,12,0)</f>
        <v>865.55180999999993</v>
      </c>
      <c r="R1442" s="54">
        <f>+VLOOKUP(C1442,'Anexo_GL '!$B$9:$O$1882,13,0)</f>
        <v>834.90671000000009</v>
      </c>
      <c r="S1442" s="54" t="str">
        <f>+VLOOKUP(C1442,'Anexo_GL '!$B$9:$O$1882,14,0)</f>
        <v>Si Cumple</v>
      </c>
    </row>
    <row r="1443" spans="1:19" x14ac:dyDescent="0.25">
      <c r="A1443" s="54" t="s">
        <v>5541</v>
      </c>
      <c r="B1443" s="54">
        <v>1416</v>
      </c>
      <c r="C1443" s="55" t="s">
        <v>3182</v>
      </c>
      <c r="D1443" s="55" t="s">
        <v>6080</v>
      </c>
      <c r="E1443" s="55" t="s">
        <v>3183</v>
      </c>
      <c r="F1443" s="54">
        <f>+VLOOKUP(C1443,'Anexo_GL '!$B$9:$O$1882,4,0)</f>
        <v>45.506989999999995</v>
      </c>
      <c r="G1443" s="54"/>
      <c r="H1443" s="54">
        <f>+VLOOKUP(C1443,'Anexo_GL '!$B$9:$O$1882,5,0)</f>
        <v>1092.9081600000002</v>
      </c>
      <c r="I1443" s="54">
        <f>+VLOOKUP(C1443,'Anexo_GL '!$B$9:$O$1882,6,0)</f>
        <v>213.92795000000001</v>
      </c>
      <c r="J1443" s="54">
        <f>+VLOOKUP(C1443,'Anexo_GL '!$B$9:$O$1882,7,0)</f>
        <v>0</v>
      </c>
      <c r="K1443" s="54"/>
      <c r="L1443" s="56">
        <f>+VLOOKUP(C1443,'Anexo_GL '!$B$9:$O$1882,8,0)</f>
        <v>4.1638439226220063</v>
      </c>
      <c r="M1443" s="54"/>
      <c r="N1443" s="56" t="str">
        <f>+VLOOKUP(C1443,'Anexo_GL '!$B$9:$O$1882,9,0)</f>
        <v>Si Cumple</v>
      </c>
      <c r="O1443" s="54"/>
      <c r="P1443" s="54">
        <f>+VLOOKUP(C1443,'Anexo_GL '!$B$9:$O$1882,11,0)</f>
        <v>798.04593999999997</v>
      </c>
      <c r="Q1443" s="54">
        <f>+VLOOKUP(C1443,'Anexo_GL '!$B$9:$O$1882,12,0)</f>
        <v>389.60932000000003</v>
      </c>
      <c r="R1443" s="54">
        <f>+VLOOKUP(C1443,'Anexo_GL '!$B$9:$O$1882,13,0)</f>
        <v>408.43661999999995</v>
      </c>
      <c r="S1443" s="54" t="str">
        <f>+VLOOKUP(C1443,'Anexo_GL '!$B$9:$O$1882,14,0)</f>
        <v>Si Cumple</v>
      </c>
    </row>
    <row r="1444" spans="1:19" x14ac:dyDescent="0.25">
      <c r="A1444" s="54" t="s">
        <v>5542</v>
      </c>
      <c r="B1444" s="54">
        <v>1417</v>
      </c>
      <c r="C1444" s="55" t="s">
        <v>3184</v>
      </c>
      <c r="D1444" s="55" t="s">
        <v>6080</v>
      </c>
      <c r="E1444" s="55" t="s">
        <v>3185</v>
      </c>
      <c r="F1444" s="54">
        <f>+VLOOKUP(C1444,'Anexo_GL '!$B$9:$O$1882,4,0)</f>
        <v>232.39974000000001</v>
      </c>
      <c r="G1444" s="54"/>
      <c r="H1444" s="54">
        <f>+VLOOKUP(C1444,'Anexo_GL '!$B$9:$O$1882,5,0)</f>
        <v>1599.0464349999997</v>
      </c>
      <c r="I1444" s="54">
        <f>+VLOOKUP(C1444,'Anexo_GL '!$B$9:$O$1882,6,0)</f>
        <v>686.05626000000007</v>
      </c>
      <c r="J1444" s="54">
        <f>+VLOOKUP(C1444,'Anexo_GL '!$B$9:$O$1882,7,0)</f>
        <v>0</v>
      </c>
      <c r="K1444" s="54"/>
      <c r="L1444" s="56">
        <f>+VLOOKUP(C1444,'Anexo_GL '!$B$9:$O$1882,8,0)</f>
        <v>14.53364548478544</v>
      </c>
      <c r="M1444" s="54"/>
      <c r="N1444" s="56" t="str">
        <f>+VLOOKUP(C1444,'Anexo_GL '!$B$9:$O$1882,9,0)</f>
        <v>Si Cumple</v>
      </c>
      <c r="O1444" s="54"/>
      <c r="P1444" s="54">
        <f>+VLOOKUP(C1444,'Anexo_GL '!$B$9:$O$1882,11,0)</f>
        <v>545.73358999999994</v>
      </c>
      <c r="Q1444" s="54">
        <f>+VLOOKUP(C1444,'Anexo_GL '!$B$9:$O$1882,12,0)</f>
        <v>728.43184999999994</v>
      </c>
      <c r="R1444" s="54">
        <f>+VLOOKUP(C1444,'Anexo_GL '!$B$9:$O$1882,13,0)</f>
        <v>-182.69826</v>
      </c>
      <c r="S1444" s="54" t="str">
        <f>+VLOOKUP(C1444,'Anexo_GL '!$B$9:$O$1882,14,0)</f>
        <v>No Cumple</v>
      </c>
    </row>
    <row r="1445" spans="1:19" x14ac:dyDescent="0.25">
      <c r="A1445" s="54" t="s">
        <v>5543</v>
      </c>
      <c r="B1445" s="54">
        <v>1418</v>
      </c>
      <c r="C1445" s="55" t="s">
        <v>3186</v>
      </c>
      <c r="D1445" s="55" t="s">
        <v>6080</v>
      </c>
      <c r="E1445" s="55" t="s">
        <v>3187</v>
      </c>
      <c r="F1445" s="54">
        <f>+VLOOKUP(C1445,'Anexo_GL '!$B$9:$O$1882,4,0)</f>
        <v>129.81689</v>
      </c>
      <c r="G1445" s="54"/>
      <c r="H1445" s="54">
        <f>+VLOOKUP(C1445,'Anexo_GL '!$B$9:$O$1882,5,0)</f>
        <v>1134.9143225000003</v>
      </c>
      <c r="I1445" s="54">
        <f>+VLOOKUP(C1445,'Anexo_GL '!$B$9:$O$1882,6,0)</f>
        <v>299.61599999999999</v>
      </c>
      <c r="J1445" s="54">
        <f>+VLOOKUP(C1445,'Anexo_GL '!$B$9:$O$1882,7,0)</f>
        <v>0</v>
      </c>
      <c r="K1445" s="54"/>
      <c r="L1445" s="56">
        <f>+VLOOKUP(C1445,'Anexo_GL '!$B$9:$O$1882,8,0)</f>
        <v>11.438474907430731</v>
      </c>
      <c r="M1445" s="54"/>
      <c r="N1445" s="56" t="str">
        <f>+VLOOKUP(C1445,'Anexo_GL '!$B$9:$O$1882,9,0)</f>
        <v>Si Cumple</v>
      </c>
      <c r="O1445" s="54"/>
      <c r="P1445" s="54">
        <f>+VLOOKUP(C1445,'Anexo_GL '!$B$9:$O$1882,11,0)</f>
        <v>685.89988000000005</v>
      </c>
      <c r="Q1445" s="54">
        <f>+VLOOKUP(C1445,'Anexo_GL '!$B$9:$O$1882,12,0)</f>
        <v>587.14137000000017</v>
      </c>
      <c r="R1445" s="54">
        <f>+VLOOKUP(C1445,'Anexo_GL '!$B$9:$O$1882,13,0)</f>
        <v>98.758509999999887</v>
      </c>
      <c r="S1445" s="54" t="str">
        <f>+VLOOKUP(C1445,'Anexo_GL '!$B$9:$O$1882,14,0)</f>
        <v>Si Cumple</v>
      </c>
    </row>
    <row r="1446" spans="1:19" x14ac:dyDescent="0.25">
      <c r="A1446" s="54" t="s">
        <v>5544</v>
      </c>
      <c r="B1446" s="54">
        <v>1419</v>
      </c>
      <c r="C1446" s="55" t="s">
        <v>3188</v>
      </c>
      <c r="D1446" s="55" t="s">
        <v>6080</v>
      </c>
      <c r="E1446" s="55" t="s">
        <v>3189</v>
      </c>
      <c r="F1446" s="54">
        <f>+VLOOKUP(C1446,'Anexo_GL '!$B$9:$O$1882,4,0)</f>
        <v>2819.2170500000002</v>
      </c>
      <c r="G1446" s="54"/>
      <c r="H1446" s="54">
        <f>+VLOOKUP(C1446,'Anexo_GL '!$B$9:$O$1882,5,0)</f>
        <v>4383.7554075000007</v>
      </c>
      <c r="I1446" s="54">
        <f>+VLOOKUP(C1446,'Anexo_GL '!$B$9:$O$1882,6,0)</f>
        <v>638.40683000000001</v>
      </c>
      <c r="J1446" s="54">
        <f>+VLOOKUP(C1446,'Anexo_GL '!$B$9:$O$1882,7,0)</f>
        <v>0</v>
      </c>
      <c r="K1446" s="54"/>
      <c r="L1446" s="56">
        <f>+VLOOKUP(C1446,'Anexo_GL '!$B$9:$O$1882,8,0)</f>
        <v>64.310546276754138</v>
      </c>
      <c r="M1446" s="54"/>
      <c r="N1446" s="56" t="str">
        <f>+VLOOKUP(C1446,'Anexo_GL '!$B$9:$O$1882,9,0)</f>
        <v>Si Cumple</v>
      </c>
      <c r="O1446" s="54"/>
      <c r="P1446" s="54">
        <f>+VLOOKUP(C1446,'Anexo_GL '!$B$9:$O$1882,11,0)</f>
        <v>2156.18858</v>
      </c>
      <c r="Q1446" s="54">
        <f>+VLOOKUP(C1446,'Anexo_GL '!$B$9:$O$1882,12,0)</f>
        <v>2564.7499899999998</v>
      </c>
      <c r="R1446" s="54">
        <f>+VLOOKUP(C1446,'Anexo_GL '!$B$9:$O$1882,13,0)</f>
        <v>-408.56140999999968</v>
      </c>
      <c r="S1446" s="54" t="str">
        <f>+VLOOKUP(C1446,'Anexo_GL '!$B$9:$O$1882,14,0)</f>
        <v>No Cumple</v>
      </c>
    </row>
    <row r="1447" spans="1:19" x14ac:dyDescent="0.25">
      <c r="A1447" s="54" t="s">
        <v>5545</v>
      </c>
      <c r="B1447" s="54">
        <v>1420</v>
      </c>
      <c r="C1447" s="55" t="s">
        <v>3190</v>
      </c>
      <c r="D1447" s="55" t="s">
        <v>6080</v>
      </c>
      <c r="E1447" s="55" t="s">
        <v>3191</v>
      </c>
      <c r="F1447" s="54">
        <f>+VLOOKUP(C1447,'Anexo_GL '!$B$9:$O$1882,4,0)</f>
        <v>610.26839999999993</v>
      </c>
      <c r="G1447" s="54"/>
      <c r="H1447" s="54">
        <f>+VLOOKUP(C1447,'Anexo_GL '!$B$9:$O$1882,5,0)</f>
        <v>19399.999092499998</v>
      </c>
      <c r="I1447" s="54">
        <f>+VLOOKUP(C1447,'Anexo_GL '!$B$9:$O$1882,6,0)</f>
        <v>4126.6538</v>
      </c>
      <c r="J1447" s="54">
        <f>+VLOOKUP(C1447,'Anexo_GL '!$B$9:$O$1882,7,0)</f>
        <v>0</v>
      </c>
      <c r="K1447" s="54"/>
      <c r="L1447" s="56">
        <f>+VLOOKUP(C1447,'Anexo_GL '!$B$9:$O$1882,8,0)</f>
        <v>3.1457135492131463</v>
      </c>
      <c r="M1447" s="54"/>
      <c r="N1447" s="56" t="str">
        <f>+VLOOKUP(C1447,'Anexo_GL '!$B$9:$O$1882,9,0)</f>
        <v>Si Cumple</v>
      </c>
      <c r="O1447" s="54"/>
      <c r="P1447" s="54">
        <f>+VLOOKUP(C1447,'Anexo_GL '!$B$9:$O$1882,11,0)</f>
        <v>3037.8531999999991</v>
      </c>
      <c r="Q1447" s="54">
        <f>+VLOOKUP(C1447,'Anexo_GL '!$B$9:$O$1882,12,0)</f>
        <v>2326.4810499999999</v>
      </c>
      <c r="R1447" s="54">
        <f>+VLOOKUP(C1447,'Anexo_GL '!$B$9:$O$1882,13,0)</f>
        <v>711.37214999999946</v>
      </c>
      <c r="S1447" s="54" t="str">
        <f>+VLOOKUP(C1447,'Anexo_GL '!$B$9:$O$1882,14,0)</f>
        <v>Si Cumple</v>
      </c>
    </row>
    <row r="1448" spans="1:19" x14ac:dyDescent="0.25">
      <c r="A1448" s="54" t="s">
        <v>5546</v>
      </c>
      <c r="B1448" s="54">
        <v>1421</v>
      </c>
      <c r="C1448" s="55" t="s">
        <v>3192</v>
      </c>
      <c r="D1448" s="55" t="s">
        <v>6080</v>
      </c>
      <c r="E1448" s="55" t="s">
        <v>3193</v>
      </c>
      <c r="F1448" s="54">
        <f>+VLOOKUP(C1448,'Anexo_GL '!$B$9:$O$1882,4,0)</f>
        <v>333.72525999999999</v>
      </c>
      <c r="G1448" s="54"/>
      <c r="H1448" s="54">
        <f>+VLOOKUP(C1448,'Anexo_GL '!$B$9:$O$1882,5,0)</f>
        <v>3757.4698749999998</v>
      </c>
      <c r="I1448" s="54">
        <f>+VLOOKUP(C1448,'Anexo_GL '!$B$9:$O$1882,6,0)</f>
        <v>2231.8980799999999</v>
      </c>
      <c r="J1448" s="54">
        <f>+VLOOKUP(C1448,'Anexo_GL '!$B$9:$O$1882,7,0)</f>
        <v>0</v>
      </c>
      <c r="K1448" s="54"/>
      <c r="L1448" s="56">
        <f>+VLOOKUP(C1448,'Anexo_GL '!$B$9:$O$1882,8,0)</f>
        <v>8.8816483192696261</v>
      </c>
      <c r="M1448" s="54"/>
      <c r="N1448" s="56" t="str">
        <f>+VLOOKUP(C1448,'Anexo_GL '!$B$9:$O$1882,9,0)</f>
        <v>Si Cumple</v>
      </c>
      <c r="O1448" s="54"/>
      <c r="P1448" s="54">
        <f>+VLOOKUP(C1448,'Anexo_GL '!$B$9:$O$1882,11,0)</f>
        <v>767.51079000000004</v>
      </c>
      <c r="Q1448" s="54">
        <f>+VLOOKUP(C1448,'Anexo_GL '!$B$9:$O$1882,12,0)</f>
        <v>827.13716999999997</v>
      </c>
      <c r="R1448" s="54">
        <f>+VLOOKUP(C1448,'Anexo_GL '!$B$9:$O$1882,13,0)</f>
        <v>-59.626379999999891</v>
      </c>
      <c r="S1448" s="54" t="str">
        <f>+VLOOKUP(C1448,'Anexo_GL '!$B$9:$O$1882,14,0)</f>
        <v>No Cumple</v>
      </c>
    </row>
    <row r="1449" spans="1:19" x14ac:dyDescent="0.25">
      <c r="A1449" s="54" t="s">
        <v>5547</v>
      </c>
      <c r="B1449" s="54">
        <v>1422</v>
      </c>
      <c r="C1449" s="55" t="s">
        <v>3194</v>
      </c>
      <c r="D1449" s="55" t="s">
        <v>6080</v>
      </c>
      <c r="E1449" s="55" t="s">
        <v>3195</v>
      </c>
      <c r="F1449" s="54">
        <f>+VLOOKUP(C1449,'Anexo_GL '!$B$9:$O$1882,4,0)</f>
        <v>295.42627999999996</v>
      </c>
      <c r="G1449" s="54"/>
      <c r="H1449" s="54">
        <f>+VLOOKUP(C1449,'Anexo_GL '!$B$9:$O$1882,5,0)</f>
        <v>1893.722405</v>
      </c>
      <c r="I1449" s="54">
        <f>+VLOOKUP(C1449,'Anexo_GL '!$B$9:$O$1882,6,0)</f>
        <v>965.2560299999999</v>
      </c>
      <c r="J1449" s="54">
        <f>+VLOOKUP(C1449,'Anexo_GL '!$B$9:$O$1882,7,0)</f>
        <v>0</v>
      </c>
      <c r="K1449" s="54"/>
      <c r="L1449" s="56">
        <f>+VLOOKUP(C1449,'Anexo_GL '!$B$9:$O$1882,8,0)</f>
        <v>15.600294912284147</v>
      </c>
      <c r="M1449" s="54"/>
      <c r="N1449" s="56" t="str">
        <f>+VLOOKUP(C1449,'Anexo_GL '!$B$9:$O$1882,9,0)</f>
        <v>Si Cumple</v>
      </c>
      <c r="O1449" s="54"/>
      <c r="P1449" s="54">
        <f>+VLOOKUP(C1449,'Anexo_GL '!$B$9:$O$1882,11,0)</f>
        <v>1203.9489599999999</v>
      </c>
      <c r="Q1449" s="54">
        <f>+VLOOKUP(C1449,'Anexo_GL '!$B$9:$O$1882,12,0)</f>
        <v>957.61860999999988</v>
      </c>
      <c r="R1449" s="54">
        <f>+VLOOKUP(C1449,'Anexo_GL '!$B$9:$O$1882,13,0)</f>
        <v>246.3303500000001</v>
      </c>
      <c r="S1449" s="54" t="str">
        <f>+VLOOKUP(C1449,'Anexo_GL '!$B$9:$O$1882,14,0)</f>
        <v>Si Cumple</v>
      </c>
    </row>
    <row r="1450" spans="1:19" x14ac:dyDescent="0.25">
      <c r="A1450" s="54" t="s">
        <v>5548</v>
      </c>
      <c r="B1450" s="54">
        <v>1423</v>
      </c>
      <c r="C1450" s="55" t="s">
        <v>3196</v>
      </c>
      <c r="D1450" s="55" t="s">
        <v>6080</v>
      </c>
      <c r="E1450" s="55" t="s">
        <v>3197</v>
      </c>
      <c r="F1450" s="54">
        <f>+VLOOKUP(C1450,'Anexo_GL '!$B$9:$O$1882,4,0)</f>
        <v>39.544779999999996</v>
      </c>
      <c r="G1450" s="54"/>
      <c r="H1450" s="54">
        <f>+VLOOKUP(C1450,'Anexo_GL '!$B$9:$O$1882,5,0)</f>
        <v>1386.1709400000002</v>
      </c>
      <c r="I1450" s="54">
        <f>+VLOOKUP(C1450,'Anexo_GL '!$B$9:$O$1882,6,0)</f>
        <v>174.64859999999999</v>
      </c>
      <c r="J1450" s="54">
        <f>+VLOOKUP(C1450,'Anexo_GL '!$B$9:$O$1882,7,0)</f>
        <v>0</v>
      </c>
      <c r="K1450" s="54"/>
      <c r="L1450" s="56">
        <f>+VLOOKUP(C1450,'Anexo_GL '!$B$9:$O$1882,8,0)</f>
        <v>2.8528068839763727</v>
      </c>
      <c r="M1450" s="54"/>
      <c r="N1450" s="56" t="str">
        <f>+VLOOKUP(C1450,'Anexo_GL '!$B$9:$O$1882,9,0)</f>
        <v>Si Cumple</v>
      </c>
      <c r="O1450" s="54"/>
      <c r="P1450" s="54">
        <f>+VLOOKUP(C1450,'Anexo_GL '!$B$9:$O$1882,11,0)</f>
        <v>571.66479000000004</v>
      </c>
      <c r="Q1450" s="54">
        <f>+VLOOKUP(C1450,'Anexo_GL '!$B$9:$O$1882,12,0)</f>
        <v>640.05088000000012</v>
      </c>
      <c r="R1450" s="54">
        <f>+VLOOKUP(C1450,'Anexo_GL '!$B$9:$O$1882,13,0)</f>
        <v>-68.386090000000081</v>
      </c>
      <c r="S1450" s="54" t="str">
        <f>+VLOOKUP(C1450,'Anexo_GL '!$B$9:$O$1882,14,0)</f>
        <v>No Cumple</v>
      </c>
    </row>
    <row r="1451" spans="1:19" x14ac:dyDescent="0.25">
      <c r="A1451" s="54" t="s">
        <v>5549</v>
      </c>
      <c r="B1451" s="54">
        <v>1424</v>
      </c>
      <c r="C1451" s="55" t="s">
        <v>3198</v>
      </c>
      <c r="D1451" s="55" t="s">
        <v>6080</v>
      </c>
      <c r="E1451" s="55" t="s">
        <v>3199</v>
      </c>
      <c r="F1451" s="54">
        <f>+VLOOKUP(C1451,'Anexo_GL '!$B$9:$O$1882,4,0)</f>
        <v>58.594520000000003</v>
      </c>
      <c r="G1451" s="54"/>
      <c r="H1451" s="54">
        <f>+VLOOKUP(C1451,'Anexo_GL '!$B$9:$O$1882,5,0)</f>
        <v>1350.1255000000003</v>
      </c>
      <c r="I1451" s="54">
        <f>+VLOOKUP(C1451,'Anexo_GL '!$B$9:$O$1882,6,0)</f>
        <v>320.14765</v>
      </c>
      <c r="J1451" s="54">
        <f>+VLOOKUP(C1451,'Anexo_GL '!$B$9:$O$1882,7,0)</f>
        <v>0</v>
      </c>
      <c r="K1451" s="54"/>
      <c r="L1451" s="56">
        <f>+VLOOKUP(C1451,'Anexo_GL '!$B$9:$O$1882,8,0)</f>
        <v>4.3399313619363529</v>
      </c>
      <c r="M1451" s="54"/>
      <c r="N1451" s="56" t="str">
        <f>+VLOOKUP(C1451,'Anexo_GL '!$B$9:$O$1882,9,0)</f>
        <v>Si Cumple</v>
      </c>
      <c r="O1451" s="54"/>
      <c r="P1451" s="54">
        <f>+VLOOKUP(C1451,'Anexo_GL '!$B$9:$O$1882,11,0)</f>
        <v>787.09003000000007</v>
      </c>
      <c r="Q1451" s="54">
        <f>+VLOOKUP(C1451,'Anexo_GL '!$B$9:$O$1882,12,0)</f>
        <v>661.06667999999991</v>
      </c>
      <c r="R1451" s="54">
        <f>+VLOOKUP(C1451,'Anexo_GL '!$B$9:$O$1882,13,0)</f>
        <v>126.02335000000009</v>
      </c>
      <c r="S1451" s="54" t="str">
        <f>+VLOOKUP(C1451,'Anexo_GL '!$B$9:$O$1882,14,0)</f>
        <v>Si Cumple</v>
      </c>
    </row>
    <row r="1452" spans="1:19" x14ac:dyDescent="0.25">
      <c r="A1452" s="54" t="s">
        <v>5550</v>
      </c>
      <c r="B1452" s="54">
        <v>1425</v>
      </c>
      <c r="C1452" s="55" t="s">
        <v>3200</v>
      </c>
      <c r="D1452" s="55" t="s">
        <v>6080</v>
      </c>
      <c r="E1452" s="55" t="s">
        <v>3201</v>
      </c>
      <c r="F1452" s="54">
        <f>+VLOOKUP(C1452,'Anexo_GL '!$B$9:$O$1882,4,0)</f>
        <v>55.275740000000006</v>
      </c>
      <c r="G1452" s="54"/>
      <c r="H1452" s="54">
        <f>+VLOOKUP(C1452,'Anexo_GL '!$B$9:$O$1882,5,0)</f>
        <v>1237.3857800000003</v>
      </c>
      <c r="I1452" s="54">
        <f>+VLOOKUP(C1452,'Anexo_GL '!$B$9:$O$1882,6,0)</f>
        <v>402.81471999999997</v>
      </c>
      <c r="J1452" s="54">
        <f>+VLOOKUP(C1452,'Anexo_GL '!$B$9:$O$1882,7,0)</f>
        <v>0</v>
      </c>
      <c r="K1452" s="54"/>
      <c r="L1452" s="56">
        <f>+VLOOKUP(C1452,'Anexo_GL '!$B$9:$O$1882,8,0)</f>
        <v>4.4671387770433242</v>
      </c>
      <c r="M1452" s="54"/>
      <c r="N1452" s="56" t="str">
        <f>+VLOOKUP(C1452,'Anexo_GL '!$B$9:$O$1882,9,0)</f>
        <v>Si Cumple</v>
      </c>
      <c r="O1452" s="54"/>
      <c r="P1452" s="54">
        <f>+VLOOKUP(C1452,'Anexo_GL '!$B$9:$O$1882,11,0)</f>
        <v>499.32597999999996</v>
      </c>
      <c r="Q1452" s="54">
        <f>+VLOOKUP(C1452,'Anexo_GL '!$B$9:$O$1882,12,0)</f>
        <v>635.99815999999987</v>
      </c>
      <c r="R1452" s="54">
        <f>+VLOOKUP(C1452,'Anexo_GL '!$B$9:$O$1882,13,0)</f>
        <v>-136.67217999999994</v>
      </c>
      <c r="S1452" s="54" t="str">
        <f>+VLOOKUP(C1452,'Anexo_GL '!$B$9:$O$1882,14,0)</f>
        <v>No Cumple</v>
      </c>
    </row>
    <row r="1453" spans="1:19" x14ac:dyDescent="0.25">
      <c r="A1453" s="54" t="s">
        <v>5551</v>
      </c>
      <c r="B1453" s="54">
        <v>1426</v>
      </c>
      <c r="C1453" s="55" t="s">
        <v>3202</v>
      </c>
      <c r="D1453" s="55" t="s">
        <v>6080</v>
      </c>
      <c r="E1453" s="55" t="s">
        <v>3203</v>
      </c>
      <c r="F1453" s="54">
        <f>+VLOOKUP(C1453,'Anexo_GL '!$B$9:$O$1882,4,0)</f>
        <v>71.597760000000008</v>
      </c>
      <c r="G1453" s="54"/>
      <c r="H1453" s="54">
        <f>+VLOOKUP(C1453,'Anexo_GL '!$B$9:$O$1882,5,0)</f>
        <v>959.54743500000006</v>
      </c>
      <c r="I1453" s="54">
        <f>+VLOOKUP(C1453,'Anexo_GL '!$B$9:$O$1882,6,0)</f>
        <v>267.84208000000007</v>
      </c>
      <c r="J1453" s="54">
        <f>+VLOOKUP(C1453,'Anexo_GL '!$B$9:$O$1882,7,0)</f>
        <v>0</v>
      </c>
      <c r="K1453" s="54"/>
      <c r="L1453" s="56">
        <f>+VLOOKUP(C1453,'Anexo_GL '!$B$9:$O$1882,8,0)</f>
        <v>7.4616175697452629</v>
      </c>
      <c r="M1453" s="54"/>
      <c r="N1453" s="56" t="str">
        <f>+VLOOKUP(C1453,'Anexo_GL '!$B$9:$O$1882,9,0)</f>
        <v>Si Cumple</v>
      </c>
      <c r="O1453" s="54"/>
      <c r="P1453" s="54">
        <f>+VLOOKUP(C1453,'Anexo_GL '!$B$9:$O$1882,11,0)</f>
        <v>516.13177000000007</v>
      </c>
      <c r="Q1453" s="54">
        <f>+VLOOKUP(C1453,'Anexo_GL '!$B$9:$O$1882,12,0)</f>
        <v>520.82563000000005</v>
      </c>
      <c r="R1453" s="54">
        <f>+VLOOKUP(C1453,'Anexo_GL '!$B$9:$O$1882,13,0)</f>
        <v>-4.6938599999999857</v>
      </c>
      <c r="S1453" s="54" t="str">
        <f>+VLOOKUP(C1453,'Anexo_GL '!$B$9:$O$1882,14,0)</f>
        <v>No Cumple</v>
      </c>
    </row>
    <row r="1454" spans="1:19" x14ac:dyDescent="0.25">
      <c r="A1454" s="54" t="s">
        <v>5552</v>
      </c>
      <c r="B1454" s="54">
        <v>1427</v>
      </c>
      <c r="C1454" s="55" t="s">
        <v>3204</v>
      </c>
      <c r="D1454" s="55" t="s">
        <v>6080</v>
      </c>
      <c r="E1454" s="55" t="s">
        <v>3205</v>
      </c>
      <c r="F1454" s="54">
        <f>+VLOOKUP(C1454,'Anexo_GL '!$B$9:$O$1882,4,0)</f>
        <v>60.236000000000004</v>
      </c>
      <c r="G1454" s="54"/>
      <c r="H1454" s="54">
        <f>+VLOOKUP(C1454,'Anexo_GL '!$B$9:$O$1882,5,0)</f>
        <v>2185.8397050000003</v>
      </c>
      <c r="I1454" s="54">
        <f>+VLOOKUP(C1454,'Anexo_GL '!$B$9:$O$1882,6,0)</f>
        <v>925.56471000000022</v>
      </c>
      <c r="J1454" s="54">
        <f>+VLOOKUP(C1454,'Anexo_GL '!$B$9:$O$1882,7,0)</f>
        <v>0</v>
      </c>
      <c r="K1454" s="54"/>
      <c r="L1454" s="56">
        <f>+VLOOKUP(C1454,'Anexo_GL '!$B$9:$O$1882,8,0)</f>
        <v>2.7557372968481233</v>
      </c>
      <c r="M1454" s="54"/>
      <c r="N1454" s="56" t="str">
        <f>+VLOOKUP(C1454,'Anexo_GL '!$B$9:$O$1882,9,0)</f>
        <v>Si Cumple</v>
      </c>
      <c r="O1454" s="54"/>
      <c r="P1454" s="54">
        <f>+VLOOKUP(C1454,'Anexo_GL '!$B$9:$O$1882,11,0)</f>
        <v>844.26211999999998</v>
      </c>
      <c r="Q1454" s="54">
        <f>+VLOOKUP(C1454,'Anexo_GL '!$B$9:$O$1882,12,0)</f>
        <v>525.90809999999999</v>
      </c>
      <c r="R1454" s="54">
        <f>+VLOOKUP(C1454,'Anexo_GL '!$B$9:$O$1882,13,0)</f>
        <v>318.35401999999999</v>
      </c>
      <c r="S1454" s="54" t="str">
        <f>+VLOOKUP(C1454,'Anexo_GL '!$B$9:$O$1882,14,0)</f>
        <v>Si Cumple</v>
      </c>
    </row>
    <row r="1455" spans="1:19" x14ac:dyDescent="0.25">
      <c r="A1455" s="54" t="s">
        <v>5553</v>
      </c>
      <c r="B1455" s="54">
        <v>1428</v>
      </c>
      <c r="C1455" s="55" t="s">
        <v>3206</v>
      </c>
      <c r="D1455" s="55" t="s">
        <v>6080</v>
      </c>
      <c r="E1455" s="55" t="s">
        <v>3207</v>
      </c>
      <c r="F1455" s="54">
        <f>+VLOOKUP(C1455,'Anexo_GL '!$B$9:$O$1882,4,0)</f>
        <v>433.79539</v>
      </c>
      <c r="G1455" s="54"/>
      <c r="H1455" s="54">
        <f>+VLOOKUP(C1455,'Anexo_GL '!$B$9:$O$1882,5,0)</f>
        <v>1732.0067525000002</v>
      </c>
      <c r="I1455" s="54">
        <f>+VLOOKUP(C1455,'Anexo_GL '!$B$9:$O$1882,6,0)</f>
        <v>856.19239000000005</v>
      </c>
      <c r="J1455" s="54">
        <f>+VLOOKUP(C1455,'Anexo_GL '!$B$9:$O$1882,7,0)</f>
        <v>0</v>
      </c>
      <c r="K1455" s="54"/>
      <c r="L1455" s="56">
        <f>+VLOOKUP(C1455,'Anexo_GL '!$B$9:$O$1882,8,0)</f>
        <v>25.045825564701431</v>
      </c>
      <c r="M1455" s="54"/>
      <c r="N1455" s="56" t="str">
        <f>+VLOOKUP(C1455,'Anexo_GL '!$B$9:$O$1882,9,0)</f>
        <v>Si Cumple</v>
      </c>
      <c r="O1455" s="54"/>
      <c r="P1455" s="54">
        <f>+VLOOKUP(C1455,'Anexo_GL '!$B$9:$O$1882,11,0)</f>
        <v>987.09451000000001</v>
      </c>
      <c r="Q1455" s="54">
        <f>+VLOOKUP(C1455,'Anexo_GL '!$B$9:$O$1882,12,0)</f>
        <v>629.29337999999996</v>
      </c>
      <c r="R1455" s="54">
        <f>+VLOOKUP(C1455,'Anexo_GL '!$B$9:$O$1882,13,0)</f>
        <v>357.80113</v>
      </c>
      <c r="S1455" s="54" t="str">
        <f>+VLOOKUP(C1455,'Anexo_GL '!$B$9:$O$1882,14,0)</f>
        <v>Si Cumple</v>
      </c>
    </row>
    <row r="1456" spans="1:19" x14ac:dyDescent="0.25">
      <c r="A1456" s="54" t="s">
        <v>5554</v>
      </c>
      <c r="B1456" s="54">
        <v>1429</v>
      </c>
      <c r="C1456" s="55" t="s">
        <v>3208</v>
      </c>
      <c r="D1456" s="55" t="s">
        <v>6080</v>
      </c>
      <c r="E1456" s="55" t="s">
        <v>886</v>
      </c>
      <c r="F1456" s="54">
        <f>+VLOOKUP(C1456,'Anexo_GL '!$B$9:$O$1882,4,0)</f>
        <v>8.702</v>
      </c>
      <c r="G1456" s="54"/>
      <c r="H1456" s="54">
        <f>+VLOOKUP(C1456,'Anexo_GL '!$B$9:$O$1882,5,0)</f>
        <v>813.15179499999988</v>
      </c>
      <c r="I1456" s="54">
        <f>+VLOOKUP(C1456,'Anexo_GL '!$B$9:$O$1882,6,0)</f>
        <v>156.79314000000002</v>
      </c>
      <c r="J1456" s="54">
        <f>+VLOOKUP(C1456,'Anexo_GL '!$B$9:$O$1882,7,0)</f>
        <v>0</v>
      </c>
      <c r="K1456" s="54"/>
      <c r="L1456" s="56">
        <f>+VLOOKUP(C1456,'Anexo_GL '!$B$9:$O$1882,8,0)</f>
        <v>1.0701568948759439</v>
      </c>
      <c r="M1456" s="54"/>
      <c r="N1456" s="56" t="str">
        <f>+VLOOKUP(C1456,'Anexo_GL '!$B$9:$O$1882,9,0)</f>
        <v>Si Cumple</v>
      </c>
      <c r="O1456" s="54"/>
      <c r="P1456" s="54">
        <f>+VLOOKUP(C1456,'Anexo_GL '!$B$9:$O$1882,11,0)</f>
        <v>478.17293999999998</v>
      </c>
      <c r="Q1456" s="54">
        <f>+VLOOKUP(C1456,'Anexo_GL '!$B$9:$O$1882,12,0)</f>
        <v>383.97540000000004</v>
      </c>
      <c r="R1456" s="54">
        <f>+VLOOKUP(C1456,'Anexo_GL '!$B$9:$O$1882,13,0)</f>
        <v>94.197539999999975</v>
      </c>
      <c r="S1456" s="54" t="str">
        <f>+VLOOKUP(C1456,'Anexo_GL '!$B$9:$O$1882,14,0)</f>
        <v>Si Cumple</v>
      </c>
    </row>
    <row r="1457" spans="1:19" x14ac:dyDescent="0.25">
      <c r="A1457" s="54" t="s">
        <v>5555</v>
      </c>
      <c r="B1457" s="54">
        <v>1430</v>
      </c>
      <c r="C1457" s="55" t="s">
        <v>3209</v>
      </c>
      <c r="D1457" s="55" t="s">
        <v>6080</v>
      </c>
      <c r="E1457" s="55" t="s">
        <v>3210</v>
      </c>
      <c r="F1457" s="54">
        <f>+VLOOKUP(C1457,'Anexo_GL '!$B$9:$O$1882,4,0)</f>
        <v>55.059629999999999</v>
      </c>
      <c r="G1457" s="54"/>
      <c r="H1457" s="54">
        <f>+VLOOKUP(C1457,'Anexo_GL '!$B$9:$O$1882,5,0)</f>
        <v>2066.3493049999997</v>
      </c>
      <c r="I1457" s="54">
        <f>+VLOOKUP(C1457,'Anexo_GL '!$B$9:$O$1882,6,0)</f>
        <v>1150.70624</v>
      </c>
      <c r="J1457" s="54">
        <f>+VLOOKUP(C1457,'Anexo_GL '!$B$9:$O$1882,7,0)</f>
        <v>0</v>
      </c>
      <c r="K1457" s="54"/>
      <c r="L1457" s="56">
        <f>+VLOOKUP(C1457,'Anexo_GL '!$B$9:$O$1882,8,0)</f>
        <v>2.6645848243939572</v>
      </c>
      <c r="M1457" s="54"/>
      <c r="N1457" s="56" t="str">
        <f>+VLOOKUP(C1457,'Anexo_GL '!$B$9:$O$1882,9,0)</f>
        <v>Si Cumple</v>
      </c>
      <c r="O1457" s="54"/>
      <c r="P1457" s="54">
        <f>+VLOOKUP(C1457,'Anexo_GL '!$B$9:$O$1882,11,0)</f>
        <v>851.46429000000001</v>
      </c>
      <c r="Q1457" s="54">
        <f>+VLOOKUP(C1457,'Anexo_GL '!$B$9:$O$1882,12,0)</f>
        <v>849.49572000000001</v>
      </c>
      <c r="R1457" s="54">
        <f>+VLOOKUP(C1457,'Anexo_GL '!$B$9:$O$1882,13,0)</f>
        <v>1.9685700000000652</v>
      </c>
      <c r="S1457" s="54" t="str">
        <f>+VLOOKUP(C1457,'Anexo_GL '!$B$9:$O$1882,14,0)</f>
        <v>Si Cumple</v>
      </c>
    </row>
    <row r="1458" spans="1:19" x14ac:dyDescent="0.25">
      <c r="A1458" s="54" t="s">
        <v>5556</v>
      </c>
      <c r="B1458" s="54">
        <v>1431</v>
      </c>
      <c r="C1458" s="55" t="s">
        <v>3211</v>
      </c>
      <c r="D1458" s="55" t="s">
        <v>6080</v>
      </c>
      <c r="E1458" s="55" t="s">
        <v>3212</v>
      </c>
      <c r="F1458" s="54">
        <f>+VLOOKUP(C1458,'Anexo_GL '!$B$9:$O$1882,4,0)</f>
        <v>25.764879999999998</v>
      </c>
      <c r="G1458" s="54"/>
      <c r="H1458" s="54">
        <f>+VLOOKUP(C1458,'Anexo_GL '!$B$9:$O$1882,5,0)</f>
        <v>952.26079249999998</v>
      </c>
      <c r="I1458" s="54">
        <f>+VLOOKUP(C1458,'Anexo_GL '!$B$9:$O$1882,6,0)</f>
        <v>205.97492</v>
      </c>
      <c r="J1458" s="54">
        <f>+VLOOKUP(C1458,'Anexo_GL '!$B$9:$O$1882,7,0)</f>
        <v>0</v>
      </c>
      <c r="K1458" s="54"/>
      <c r="L1458" s="56">
        <f>+VLOOKUP(C1458,'Anexo_GL '!$B$9:$O$1882,8,0)</f>
        <v>2.7056537665862157</v>
      </c>
      <c r="M1458" s="54"/>
      <c r="N1458" s="56" t="str">
        <f>+VLOOKUP(C1458,'Anexo_GL '!$B$9:$O$1882,9,0)</f>
        <v>Si Cumple</v>
      </c>
      <c r="O1458" s="54"/>
      <c r="P1458" s="54">
        <f>+VLOOKUP(C1458,'Anexo_GL '!$B$9:$O$1882,11,0)</f>
        <v>428.62894</v>
      </c>
      <c r="Q1458" s="54">
        <f>+VLOOKUP(C1458,'Anexo_GL '!$B$9:$O$1882,12,0)</f>
        <v>488.21316999999999</v>
      </c>
      <c r="R1458" s="54">
        <f>+VLOOKUP(C1458,'Anexo_GL '!$B$9:$O$1882,13,0)</f>
        <v>-59.584229999999984</v>
      </c>
      <c r="S1458" s="54" t="str">
        <f>+VLOOKUP(C1458,'Anexo_GL '!$B$9:$O$1882,14,0)</f>
        <v>No Cumple</v>
      </c>
    </row>
    <row r="1459" spans="1:19" x14ac:dyDescent="0.25">
      <c r="A1459" s="54" t="s">
        <v>5557</v>
      </c>
      <c r="B1459" s="54">
        <v>1432</v>
      </c>
      <c r="C1459" s="55" t="s">
        <v>3213</v>
      </c>
      <c r="D1459" s="55" t="s">
        <v>6080</v>
      </c>
      <c r="E1459" s="55" t="s">
        <v>3214</v>
      </c>
      <c r="F1459" s="54">
        <f>+VLOOKUP(C1459,'Anexo_GL '!$B$9:$O$1882,4,0)</f>
        <v>213.13400999999999</v>
      </c>
      <c r="G1459" s="54"/>
      <c r="H1459" s="54">
        <f>+VLOOKUP(C1459,'Anexo_GL '!$B$9:$O$1882,5,0)</f>
        <v>762.88841999999977</v>
      </c>
      <c r="I1459" s="54">
        <f>+VLOOKUP(C1459,'Anexo_GL '!$B$9:$O$1882,6,0)</f>
        <v>64.144770000000008</v>
      </c>
      <c r="J1459" s="54">
        <f>+VLOOKUP(C1459,'Anexo_GL '!$B$9:$O$1882,7,0)</f>
        <v>0</v>
      </c>
      <c r="K1459" s="54"/>
      <c r="L1459" s="56">
        <f>+VLOOKUP(C1459,'Anexo_GL '!$B$9:$O$1882,8,0)</f>
        <v>27.93776971998081</v>
      </c>
      <c r="M1459" s="54"/>
      <c r="N1459" s="56" t="str">
        <f>+VLOOKUP(C1459,'Anexo_GL '!$B$9:$O$1882,9,0)</f>
        <v>Si Cumple</v>
      </c>
      <c r="O1459" s="54"/>
      <c r="P1459" s="54">
        <f>+VLOOKUP(C1459,'Anexo_GL '!$B$9:$O$1882,11,0)</f>
        <v>450.23742999999996</v>
      </c>
      <c r="Q1459" s="54">
        <f>+VLOOKUP(C1459,'Anexo_GL '!$B$9:$O$1882,12,0)</f>
        <v>298.17746</v>
      </c>
      <c r="R1459" s="54">
        <f>+VLOOKUP(C1459,'Anexo_GL '!$B$9:$O$1882,13,0)</f>
        <v>152.05996999999991</v>
      </c>
      <c r="S1459" s="54" t="str">
        <f>+VLOOKUP(C1459,'Anexo_GL '!$B$9:$O$1882,14,0)</f>
        <v>Si Cumple</v>
      </c>
    </row>
    <row r="1460" spans="1:19" x14ac:dyDescent="0.25">
      <c r="A1460" s="54" t="s">
        <v>5558</v>
      </c>
      <c r="B1460" s="54">
        <v>1433</v>
      </c>
      <c r="C1460" s="55" t="s">
        <v>3215</v>
      </c>
      <c r="D1460" s="55" t="s">
        <v>6080</v>
      </c>
      <c r="E1460" s="55" t="s">
        <v>3216</v>
      </c>
      <c r="F1460" s="54">
        <f>+VLOOKUP(C1460,'Anexo_GL '!$B$9:$O$1882,4,0)</f>
        <v>110.33892999999998</v>
      </c>
      <c r="G1460" s="54"/>
      <c r="H1460" s="54">
        <f>+VLOOKUP(C1460,'Anexo_GL '!$B$9:$O$1882,5,0)</f>
        <v>1206.0547425000002</v>
      </c>
      <c r="I1460" s="54">
        <f>+VLOOKUP(C1460,'Anexo_GL '!$B$9:$O$1882,6,0)</f>
        <v>518.11865999999998</v>
      </c>
      <c r="J1460" s="54">
        <f>+VLOOKUP(C1460,'Anexo_GL '!$B$9:$O$1882,7,0)</f>
        <v>0</v>
      </c>
      <c r="K1460" s="54"/>
      <c r="L1460" s="56">
        <f>+VLOOKUP(C1460,'Anexo_GL '!$B$9:$O$1882,8,0)</f>
        <v>9.1487497301557994</v>
      </c>
      <c r="M1460" s="54"/>
      <c r="N1460" s="56" t="str">
        <f>+VLOOKUP(C1460,'Anexo_GL '!$B$9:$O$1882,9,0)</f>
        <v>Si Cumple</v>
      </c>
      <c r="O1460" s="54"/>
      <c r="P1460" s="54">
        <f>+VLOOKUP(C1460,'Anexo_GL '!$B$9:$O$1882,11,0)</f>
        <v>499.88210000000004</v>
      </c>
      <c r="Q1460" s="54">
        <f>+VLOOKUP(C1460,'Anexo_GL '!$B$9:$O$1882,12,0)</f>
        <v>488.09467999999998</v>
      </c>
      <c r="R1460" s="54">
        <f>+VLOOKUP(C1460,'Anexo_GL '!$B$9:$O$1882,13,0)</f>
        <v>11.787420000000042</v>
      </c>
      <c r="S1460" s="54" t="str">
        <f>+VLOOKUP(C1460,'Anexo_GL '!$B$9:$O$1882,14,0)</f>
        <v>Si Cumple</v>
      </c>
    </row>
    <row r="1461" spans="1:19" x14ac:dyDescent="0.25">
      <c r="A1461" s="54" t="s">
        <v>5559</v>
      </c>
      <c r="B1461" s="54">
        <v>1434</v>
      </c>
      <c r="C1461" s="55" t="s">
        <v>3217</v>
      </c>
      <c r="D1461" s="55" t="s">
        <v>6080</v>
      </c>
      <c r="E1461" s="55" t="s">
        <v>3218</v>
      </c>
      <c r="F1461" s="54">
        <f>+VLOOKUP(C1461,'Anexo_GL '!$B$9:$O$1882,4,0)</f>
        <v>33.995899999999992</v>
      </c>
      <c r="G1461" s="54"/>
      <c r="H1461" s="54">
        <f>+VLOOKUP(C1461,'Anexo_GL '!$B$9:$O$1882,5,0)</f>
        <v>1174.6594625000002</v>
      </c>
      <c r="I1461" s="54">
        <f>+VLOOKUP(C1461,'Anexo_GL '!$B$9:$O$1882,6,0)</f>
        <v>485.14489999999995</v>
      </c>
      <c r="J1461" s="54">
        <f>+VLOOKUP(C1461,'Anexo_GL '!$B$9:$O$1882,7,0)</f>
        <v>0</v>
      </c>
      <c r="K1461" s="54"/>
      <c r="L1461" s="56">
        <f>+VLOOKUP(C1461,'Anexo_GL '!$B$9:$O$1882,8,0)</f>
        <v>2.8941068526913596</v>
      </c>
      <c r="M1461" s="54"/>
      <c r="N1461" s="56" t="str">
        <f>+VLOOKUP(C1461,'Anexo_GL '!$B$9:$O$1882,9,0)</f>
        <v>Si Cumple</v>
      </c>
      <c r="O1461" s="54"/>
      <c r="P1461" s="54">
        <f>+VLOOKUP(C1461,'Anexo_GL '!$B$9:$O$1882,11,0)</f>
        <v>582.43987000000004</v>
      </c>
      <c r="Q1461" s="54">
        <f>+VLOOKUP(C1461,'Anexo_GL '!$B$9:$O$1882,12,0)</f>
        <v>456.63424999999995</v>
      </c>
      <c r="R1461" s="54">
        <f>+VLOOKUP(C1461,'Anexo_GL '!$B$9:$O$1882,13,0)</f>
        <v>125.80562000000005</v>
      </c>
      <c r="S1461" s="54" t="str">
        <f>+VLOOKUP(C1461,'Anexo_GL '!$B$9:$O$1882,14,0)</f>
        <v>Si Cumple</v>
      </c>
    </row>
    <row r="1462" spans="1:19" x14ac:dyDescent="0.25">
      <c r="A1462" s="54" t="s">
        <v>5560</v>
      </c>
      <c r="B1462" s="54">
        <v>1435</v>
      </c>
      <c r="C1462" s="55" t="s">
        <v>3219</v>
      </c>
      <c r="D1462" s="55" t="s">
        <v>6080</v>
      </c>
      <c r="E1462" s="55" t="s">
        <v>3220</v>
      </c>
      <c r="F1462" s="54">
        <f>+VLOOKUP(C1462,'Anexo_GL '!$B$9:$O$1882,4,0)</f>
        <v>436.39249999999998</v>
      </c>
      <c r="G1462" s="54"/>
      <c r="H1462" s="54">
        <f>+VLOOKUP(C1462,'Anexo_GL '!$B$9:$O$1882,5,0)</f>
        <v>4784.1649899999993</v>
      </c>
      <c r="I1462" s="54">
        <f>+VLOOKUP(C1462,'Anexo_GL '!$B$9:$O$1882,6,0)</f>
        <v>1061.19697</v>
      </c>
      <c r="J1462" s="54">
        <f>+VLOOKUP(C1462,'Anexo_GL '!$B$9:$O$1882,7,0)</f>
        <v>0</v>
      </c>
      <c r="K1462" s="54"/>
      <c r="L1462" s="56">
        <f>+VLOOKUP(C1462,'Anexo_GL '!$B$9:$O$1882,8,0)</f>
        <v>9.1216022213314201</v>
      </c>
      <c r="M1462" s="54"/>
      <c r="N1462" s="56" t="str">
        <f>+VLOOKUP(C1462,'Anexo_GL '!$B$9:$O$1882,9,0)</f>
        <v>Si Cumple</v>
      </c>
      <c r="O1462" s="54"/>
      <c r="P1462" s="54">
        <f>+VLOOKUP(C1462,'Anexo_GL '!$B$9:$O$1882,11,0)</f>
        <v>965.86412999999993</v>
      </c>
      <c r="Q1462" s="54">
        <f>+VLOOKUP(C1462,'Anexo_GL '!$B$9:$O$1882,12,0)</f>
        <v>1091.6130699999999</v>
      </c>
      <c r="R1462" s="54">
        <f>+VLOOKUP(C1462,'Anexo_GL '!$B$9:$O$1882,13,0)</f>
        <v>-125.74893999999995</v>
      </c>
      <c r="S1462" s="54" t="str">
        <f>+VLOOKUP(C1462,'Anexo_GL '!$B$9:$O$1882,14,0)</f>
        <v>No Cumple</v>
      </c>
    </row>
    <row r="1463" spans="1:19" x14ac:dyDescent="0.25">
      <c r="A1463" s="54" t="s">
        <v>5561</v>
      </c>
      <c r="B1463" s="54">
        <v>1436</v>
      </c>
      <c r="C1463" s="55" t="s">
        <v>3221</v>
      </c>
      <c r="D1463" s="55" t="s">
        <v>6080</v>
      </c>
      <c r="E1463" s="55" t="s">
        <v>3222</v>
      </c>
      <c r="F1463" s="54">
        <f>+VLOOKUP(C1463,'Anexo_GL '!$B$9:$O$1882,4,0)</f>
        <v>17.63617</v>
      </c>
      <c r="G1463" s="54"/>
      <c r="H1463" s="54">
        <f>+VLOOKUP(C1463,'Anexo_GL '!$B$9:$O$1882,5,0)</f>
        <v>942.98338999999999</v>
      </c>
      <c r="I1463" s="54">
        <f>+VLOOKUP(C1463,'Anexo_GL '!$B$9:$O$1882,6,0)</f>
        <v>200.13559000000004</v>
      </c>
      <c r="J1463" s="54">
        <f>+VLOOKUP(C1463,'Anexo_GL '!$B$9:$O$1882,7,0)</f>
        <v>0</v>
      </c>
      <c r="K1463" s="54"/>
      <c r="L1463" s="56">
        <f>+VLOOKUP(C1463,'Anexo_GL '!$B$9:$O$1882,8,0)</f>
        <v>1.870252454817894</v>
      </c>
      <c r="M1463" s="54"/>
      <c r="N1463" s="56" t="str">
        <f>+VLOOKUP(C1463,'Anexo_GL '!$B$9:$O$1882,9,0)</f>
        <v>Si Cumple</v>
      </c>
      <c r="O1463" s="54"/>
      <c r="P1463" s="54">
        <f>+VLOOKUP(C1463,'Anexo_GL '!$B$9:$O$1882,11,0)</f>
        <v>496.57943999999992</v>
      </c>
      <c r="Q1463" s="54">
        <f>+VLOOKUP(C1463,'Anexo_GL '!$B$9:$O$1882,12,0)</f>
        <v>410.75382999999994</v>
      </c>
      <c r="R1463" s="54">
        <f>+VLOOKUP(C1463,'Anexo_GL '!$B$9:$O$1882,13,0)</f>
        <v>85.825609999999983</v>
      </c>
      <c r="S1463" s="54" t="str">
        <f>+VLOOKUP(C1463,'Anexo_GL '!$B$9:$O$1882,14,0)</f>
        <v>Si Cumple</v>
      </c>
    </row>
    <row r="1464" spans="1:19" x14ac:dyDescent="0.25">
      <c r="A1464" s="54" t="s">
        <v>5562</v>
      </c>
      <c r="B1464" s="54">
        <v>1437</v>
      </c>
      <c r="C1464" s="55" t="s">
        <v>3223</v>
      </c>
      <c r="D1464" s="55" t="s">
        <v>6080</v>
      </c>
      <c r="E1464" s="55" t="s">
        <v>3115</v>
      </c>
      <c r="F1464" s="54">
        <f>+VLOOKUP(C1464,'Anexo_GL '!$B$9:$O$1882,4,0)</f>
        <v>28.691419999999997</v>
      </c>
      <c r="G1464" s="54"/>
      <c r="H1464" s="54">
        <f>+VLOOKUP(C1464,'Anexo_GL '!$B$9:$O$1882,5,0)</f>
        <v>1853.0266900000001</v>
      </c>
      <c r="I1464" s="54">
        <f>+VLOOKUP(C1464,'Anexo_GL '!$B$9:$O$1882,6,0)</f>
        <v>962.81736999999987</v>
      </c>
      <c r="J1464" s="54">
        <f>+VLOOKUP(C1464,'Anexo_GL '!$B$9:$O$1882,7,0)</f>
        <v>0</v>
      </c>
      <c r="K1464" s="54"/>
      <c r="L1464" s="56">
        <f>+VLOOKUP(C1464,'Anexo_GL '!$B$9:$O$1882,8,0)</f>
        <v>1.5483543844692271</v>
      </c>
      <c r="M1464" s="54"/>
      <c r="N1464" s="56" t="str">
        <f>+VLOOKUP(C1464,'Anexo_GL '!$B$9:$O$1882,9,0)</f>
        <v>Si Cumple</v>
      </c>
      <c r="O1464" s="54"/>
      <c r="P1464" s="54">
        <f>+VLOOKUP(C1464,'Anexo_GL '!$B$9:$O$1882,11,0)</f>
        <v>656.52679000000001</v>
      </c>
      <c r="Q1464" s="54">
        <f>+VLOOKUP(C1464,'Anexo_GL '!$B$9:$O$1882,12,0)</f>
        <v>756.21114999999998</v>
      </c>
      <c r="R1464" s="54">
        <f>+VLOOKUP(C1464,'Anexo_GL '!$B$9:$O$1882,13,0)</f>
        <v>-99.684359999999984</v>
      </c>
      <c r="S1464" s="54" t="str">
        <f>+VLOOKUP(C1464,'Anexo_GL '!$B$9:$O$1882,14,0)</f>
        <v>No Cumple</v>
      </c>
    </row>
    <row r="1465" spans="1:19" x14ac:dyDescent="0.25">
      <c r="A1465" s="54" t="s">
        <v>5563</v>
      </c>
      <c r="B1465" s="54">
        <v>1438</v>
      </c>
      <c r="C1465" s="55" t="s">
        <v>3224</v>
      </c>
      <c r="D1465" s="55" t="s">
        <v>6080</v>
      </c>
      <c r="E1465" s="55" t="s">
        <v>3225</v>
      </c>
      <c r="F1465" s="54">
        <f>+VLOOKUP(C1465,'Anexo_GL '!$B$9:$O$1882,4,0)</f>
        <v>125.86055</v>
      </c>
      <c r="G1465" s="54"/>
      <c r="H1465" s="54">
        <f>+VLOOKUP(C1465,'Anexo_GL '!$B$9:$O$1882,5,0)</f>
        <v>1380.5478374999998</v>
      </c>
      <c r="I1465" s="54">
        <f>+VLOOKUP(C1465,'Anexo_GL '!$B$9:$O$1882,6,0)</f>
        <v>431.90298999999999</v>
      </c>
      <c r="J1465" s="54">
        <f>+VLOOKUP(C1465,'Anexo_GL '!$B$9:$O$1882,7,0)</f>
        <v>0</v>
      </c>
      <c r="K1465" s="54"/>
      <c r="L1465" s="56">
        <f>+VLOOKUP(C1465,'Anexo_GL '!$B$9:$O$1882,8,0)</f>
        <v>9.1167105247086404</v>
      </c>
      <c r="M1465" s="54"/>
      <c r="N1465" s="56" t="str">
        <f>+VLOOKUP(C1465,'Anexo_GL '!$B$9:$O$1882,9,0)</f>
        <v>Si Cumple</v>
      </c>
      <c r="O1465" s="54"/>
      <c r="P1465" s="54">
        <f>+VLOOKUP(C1465,'Anexo_GL '!$B$9:$O$1882,11,0)</f>
        <v>729.51718999999991</v>
      </c>
      <c r="Q1465" s="54">
        <f>+VLOOKUP(C1465,'Anexo_GL '!$B$9:$O$1882,12,0)</f>
        <v>437.15090999999995</v>
      </c>
      <c r="R1465" s="54">
        <f>+VLOOKUP(C1465,'Anexo_GL '!$B$9:$O$1882,13,0)</f>
        <v>292.36627999999996</v>
      </c>
      <c r="S1465" s="54" t="str">
        <f>+VLOOKUP(C1465,'Anexo_GL '!$B$9:$O$1882,14,0)</f>
        <v>Si Cumple</v>
      </c>
    </row>
    <row r="1466" spans="1:19" x14ac:dyDescent="0.25">
      <c r="A1466" s="54" t="s">
        <v>5564</v>
      </c>
      <c r="B1466" s="54">
        <v>1439</v>
      </c>
      <c r="C1466" s="55" t="s">
        <v>3226</v>
      </c>
      <c r="D1466" s="55" t="s">
        <v>6080</v>
      </c>
      <c r="E1466" s="55" t="s">
        <v>3227</v>
      </c>
      <c r="F1466" s="54">
        <f>+VLOOKUP(C1466,'Anexo_GL '!$B$9:$O$1882,4,0)</f>
        <v>28.49689</v>
      </c>
      <c r="G1466" s="54"/>
      <c r="H1466" s="54">
        <f>+VLOOKUP(C1466,'Anexo_GL '!$B$9:$O$1882,5,0)</f>
        <v>1365.4850899999999</v>
      </c>
      <c r="I1466" s="54">
        <f>+VLOOKUP(C1466,'Anexo_GL '!$B$9:$O$1882,6,0)</f>
        <v>467.38598999999999</v>
      </c>
      <c r="J1466" s="54">
        <f>+VLOOKUP(C1466,'Anexo_GL '!$B$9:$O$1882,7,0)</f>
        <v>0</v>
      </c>
      <c r="K1466" s="54"/>
      <c r="L1466" s="56">
        <f>+VLOOKUP(C1466,'Anexo_GL '!$B$9:$O$1882,8,0)</f>
        <v>2.0869425970810127</v>
      </c>
      <c r="M1466" s="54"/>
      <c r="N1466" s="56" t="str">
        <f>+VLOOKUP(C1466,'Anexo_GL '!$B$9:$O$1882,9,0)</f>
        <v>Si Cumple</v>
      </c>
      <c r="O1466" s="54"/>
      <c r="P1466" s="54">
        <f>+VLOOKUP(C1466,'Anexo_GL '!$B$9:$O$1882,11,0)</f>
        <v>574.03933000000006</v>
      </c>
      <c r="Q1466" s="54">
        <f>+VLOOKUP(C1466,'Anexo_GL '!$B$9:$O$1882,12,0)</f>
        <v>544.24860000000012</v>
      </c>
      <c r="R1466" s="54">
        <f>+VLOOKUP(C1466,'Anexo_GL '!$B$9:$O$1882,13,0)</f>
        <v>29.790729999999982</v>
      </c>
      <c r="S1466" s="54" t="str">
        <f>+VLOOKUP(C1466,'Anexo_GL '!$B$9:$O$1882,14,0)</f>
        <v>Si Cumple</v>
      </c>
    </row>
    <row r="1467" spans="1:19" x14ac:dyDescent="0.25">
      <c r="A1467" s="54" t="s">
        <v>5565</v>
      </c>
      <c r="B1467" s="54">
        <v>1440</v>
      </c>
      <c r="C1467" s="55" t="s">
        <v>3228</v>
      </c>
      <c r="D1467" s="55" t="s">
        <v>6080</v>
      </c>
      <c r="E1467" s="55" t="s">
        <v>1177</v>
      </c>
      <c r="F1467" s="54">
        <f>+VLOOKUP(C1467,'Anexo_GL '!$B$9:$O$1882,4,0)</f>
        <v>24.089929999999999</v>
      </c>
      <c r="G1467" s="54"/>
      <c r="H1467" s="54">
        <f>+VLOOKUP(C1467,'Anexo_GL '!$B$9:$O$1882,5,0)</f>
        <v>1078.0132825000001</v>
      </c>
      <c r="I1467" s="54">
        <f>+VLOOKUP(C1467,'Anexo_GL '!$B$9:$O$1882,6,0)</f>
        <v>64.034309999999991</v>
      </c>
      <c r="J1467" s="54">
        <f>+VLOOKUP(C1467,'Anexo_GL '!$B$9:$O$1882,7,0)</f>
        <v>0</v>
      </c>
      <c r="K1467" s="54"/>
      <c r="L1467" s="56">
        <f>+VLOOKUP(C1467,'Anexo_GL '!$B$9:$O$1882,8,0)</f>
        <v>2.2346598498428056</v>
      </c>
      <c r="M1467" s="54"/>
      <c r="N1467" s="56" t="str">
        <f>+VLOOKUP(C1467,'Anexo_GL '!$B$9:$O$1882,9,0)</f>
        <v>Si Cumple</v>
      </c>
      <c r="O1467" s="54"/>
      <c r="P1467" s="54">
        <f>+VLOOKUP(C1467,'Anexo_GL '!$B$9:$O$1882,11,0)</f>
        <v>646.59205000000009</v>
      </c>
      <c r="Q1467" s="54">
        <f>+VLOOKUP(C1467,'Anexo_GL '!$B$9:$O$1882,12,0)</f>
        <v>489.90243000000004</v>
      </c>
      <c r="R1467" s="54">
        <f>+VLOOKUP(C1467,'Anexo_GL '!$B$9:$O$1882,13,0)</f>
        <v>156.68961999999999</v>
      </c>
      <c r="S1467" s="54" t="str">
        <f>+VLOOKUP(C1467,'Anexo_GL '!$B$9:$O$1882,14,0)</f>
        <v>Si Cumple</v>
      </c>
    </row>
    <row r="1468" spans="1:19" x14ac:dyDescent="0.25">
      <c r="A1468" s="54" t="s">
        <v>5566</v>
      </c>
      <c r="B1468" s="54">
        <v>1441</v>
      </c>
      <c r="C1468" s="55" t="s">
        <v>3229</v>
      </c>
      <c r="D1468" s="55" t="s">
        <v>6080</v>
      </c>
      <c r="E1468" s="55" t="s">
        <v>3230</v>
      </c>
      <c r="F1468" s="54">
        <f>+VLOOKUP(C1468,'Anexo_GL '!$B$9:$O$1882,4,0)</f>
        <v>27.154820000000001</v>
      </c>
      <c r="G1468" s="54"/>
      <c r="H1468" s="54">
        <f>+VLOOKUP(C1468,'Anexo_GL '!$B$9:$O$1882,5,0)</f>
        <v>1026.8325575000001</v>
      </c>
      <c r="I1468" s="54">
        <f>+VLOOKUP(C1468,'Anexo_GL '!$B$9:$O$1882,6,0)</f>
        <v>321.12752</v>
      </c>
      <c r="J1468" s="54">
        <f>+VLOOKUP(C1468,'Anexo_GL '!$B$9:$O$1882,7,0)</f>
        <v>0</v>
      </c>
      <c r="K1468" s="54"/>
      <c r="L1468" s="56">
        <f>+VLOOKUP(C1468,'Anexo_GL '!$B$9:$O$1882,8,0)</f>
        <v>2.6445226927857708</v>
      </c>
      <c r="M1468" s="54"/>
      <c r="N1468" s="56" t="str">
        <f>+VLOOKUP(C1468,'Anexo_GL '!$B$9:$O$1882,9,0)</f>
        <v>Si Cumple</v>
      </c>
      <c r="O1468" s="54"/>
      <c r="P1468" s="54">
        <f>+VLOOKUP(C1468,'Anexo_GL '!$B$9:$O$1882,11,0)</f>
        <v>603.26210000000003</v>
      </c>
      <c r="Q1468" s="54">
        <f>+VLOOKUP(C1468,'Anexo_GL '!$B$9:$O$1882,12,0)</f>
        <v>462.66201000000001</v>
      </c>
      <c r="R1468" s="54">
        <f>+VLOOKUP(C1468,'Anexo_GL '!$B$9:$O$1882,13,0)</f>
        <v>140.60008999999997</v>
      </c>
      <c r="S1468" s="54" t="str">
        <f>+VLOOKUP(C1468,'Anexo_GL '!$B$9:$O$1882,14,0)</f>
        <v>Si Cumple</v>
      </c>
    </row>
    <row r="1469" spans="1:19" x14ac:dyDescent="0.25">
      <c r="A1469" s="54" t="s">
        <v>5567</v>
      </c>
      <c r="B1469" s="54">
        <v>1442</v>
      </c>
      <c r="C1469" s="55" t="s">
        <v>3231</v>
      </c>
      <c r="D1469" s="55" t="s">
        <v>6080</v>
      </c>
      <c r="E1469" s="55" t="s">
        <v>3232</v>
      </c>
      <c r="F1469" s="54">
        <f>+VLOOKUP(C1469,'Anexo_GL '!$B$9:$O$1882,4,0)</f>
        <v>43.458960000000005</v>
      </c>
      <c r="G1469" s="54"/>
      <c r="H1469" s="54">
        <f>+VLOOKUP(C1469,'Anexo_GL '!$B$9:$O$1882,5,0)</f>
        <v>1184.4566750000001</v>
      </c>
      <c r="I1469" s="54">
        <f>+VLOOKUP(C1469,'Anexo_GL '!$B$9:$O$1882,6,0)</f>
        <v>492.95661000000001</v>
      </c>
      <c r="J1469" s="54">
        <f>+VLOOKUP(C1469,'Anexo_GL '!$B$9:$O$1882,7,0)</f>
        <v>0</v>
      </c>
      <c r="K1469" s="54"/>
      <c r="L1469" s="56">
        <f>+VLOOKUP(C1469,'Anexo_GL '!$B$9:$O$1882,8,0)</f>
        <v>3.6691050772287648</v>
      </c>
      <c r="M1469" s="54"/>
      <c r="N1469" s="56" t="str">
        <f>+VLOOKUP(C1469,'Anexo_GL '!$B$9:$O$1882,9,0)</f>
        <v>Si Cumple</v>
      </c>
      <c r="O1469" s="54"/>
      <c r="P1469" s="54">
        <f>+VLOOKUP(C1469,'Anexo_GL '!$B$9:$O$1882,11,0)</f>
        <v>756.86397999999997</v>
      </c>
      <c r="Q1469" s="54">
        <f>+VLOOKUP(C1469,'Anexo_GL '!$B$9:$O$1882,12,0)</f>
        <v>506.09435999999999</v>
      </c>
      <c r="R1469" s="54">
        <f>+VLOOKUP(C1469,'Anexo_GL '!$B$9:$O$1882,13,0)</f>
        <v>250.76962</v>
      </c>
      <c r="S1469" s="54" t="str">
        <f>+VLOOKUP(C1469,'Anexo_GL '!$B$9:$O$1882,14,0)</f>
        <v>Si Cumple</v>
      </c>
    </row>
    <row r="1470" spans="1:19" x14ac:dyDescent="0.25">
      <c r="A1470" s="54" t="s">
        <v>5568</v>
      </c>
      <c r="B1470" s="54">
        <v>1443</v>
      </c>
      <c r="C1470" s="55" t="s">
        <v>3233</v>
      </c>
      <c r="D1470" s="55" t="s">
        <v>6080</v>
      </c>
      <c r="E1470" s="55" t="s">
        <v>3234</v>
      </c>
      <c r="F1470" s="54">
        <f>+VLOOKUP(C1470,'Anexo_GL '!$B$9:$O$1882,4,0)</f>
        <v>144.72863999999998</v>
      </c>
      <c r="G1470" s="54"/>
      <c r="H1470" s="54">
        <f>+VLOOKUP(C1470,'Anexo_GL '!$B$9:$O$1882,5,0)</f>
        <v>1161.2689550000002</v>
      </c>
      <c r="I1470" s="54">
        <f>+VLOOKUP(C1470,'Anexo_GL '!$B$9:$O$1882,6,0)</f>
        <v>354.15840999999989</v>
      </c>
      <c r="J1470" s="54">
        <f>+VLOOKUP(C1470,'Anexo_GL '!$B$9:$O$1882,7,0)</f>
        <v>0</v>
      </c>
      <c r="K1470" s="54"/>
      <c r="L1470" s="56">
        <f>+VLOOKUP(C1470,'Anexo_GL '!$B$9:$O$1882,8,0)</f>
        <v>12.46297331697806</v>
      </c>
      <c r="M1470" s="54"/>
      <c r="N1470" s="56" t="str">
        <f>+VLOOKUP(C1470,'Anexo_GL '!$B$9:$O$1882,9,0)</f>
        <v>Si Cumple</v>
      </c>
      <c r="O1470" s="54"/>
      <c r="P1470" s="54">
        <f>+VLOOKUP(C1470,'Anexo_GL '!$B$9:$O$1882,11,0)</f>
        <v>745.89562000000001</v>
      </c>
      <c r="Q1470" s="54">
        <f>+VLOOKUP(C1470,'Anexo_GL '!$B$9:$O$1882,12,0)</f>
        <v>456.55692000000005</v>
      </c>
      <c r="R1470" s="54">
        <f>+VLOOKUP(C1470,'Anexo_GL '!$B$9:$O$1882,13,0)</f>
        <v>289.33869999999996</v>
      </c>
      <c r="S1470" s="54" t="str">
        <f>+VLOOKUP(C1470,'Anexo_GL '!$B$9:$O$1882,14,0)</f>
        <v>Si Cumple</v>
      </c>
    </row>
    <row r="1471" spans="1:19" x14ac:dyDescent="0.25">
      <c r="A1471" s="54" t="s">
        <v>5569</v>
      </c>
      <c r="B1471" s="54">
        <v>1444</v>
      </c>
      <c r="C1471" s="55" t="s">
        <v>3235</v>
      </c>
      <c r="D1471" s="55" t="s">
        <v>6080</v>
      </c>
      <c r="E1471" s="55" t="s">
        <v>3236</v>
      </c>
      <c r="F1471" s="54">
        <f>+VLOOKUP(C1471,'Anexo_GL '!$B$9:$O$1882,4,0)</f>
        <v>2.6532799999999996</v>
      </c>
      <c r="G1471" s="54"/>
      <c r="H1471" s="54">
        <f>+VLOOKUP(C1471,'Anexo_GL '!$B$9:$O$1882,5,0)</f>
        <v>984.93372249999993</v>
      </c>
      <c r="I1471" s="54">
        <f>+VLOOKUP(C1471,'Anexo_GL '!$B$9:$O$1882,6,0)</f>
        <v>139.05875</v>
      </c>
      <c r="J1471" s="54">
        <f>+VLOOKUP(C1471,'Anexo_GL '!$B$9:$O$1882,7,0)</f>
        <v>0</v>
      </c>
      <c r="K1471" s="54"/>
      <c r="L1471" s="56">
        <f>+VLOOKUP(C1471,'Anexo_GL '!$B$9:$O$1882,8,0)</f>
        <v>0.26938665408524481</v>
      </c>
      <c r="M1471" s="54"/>
      <c r="N1471" s="56" t="str">
        <f>+VLOOKUP(C1471,'Anexo_GL '!$B$9:$O$1882,9,0)</f>
        <v>Si Cumple</v>
      </c>
      <c r="O1471" s="54"/>
      <c r="P1471" s="54">
        <f>+VLOOKUP(C1471,'Anexo_GL '!$B$9:$O$1882,11,0)</f>
        <v>480.12425000000002</v>
      </c>
      <c r="Q1471" s="54">
        <f>+VLOOKUP(C1471,'Anexo_GL '!$B$9:$O$1882,12,0)</f>
        <v>354.24700999999988</v>
      </c>
      <c r="R1471" s="54">
        <f>+VLOOKUP(C1471,'Anexo_GL '!$B$9:$O$1882,13,0)</f>
        <v>125.87724000000011</v>
      </c>
      <c r="S1471" s="54" t="str">
        <f>+VLOOKUP(C1471,'Anexo_GL '!$B$9:$O$1882,14,0)</f>
        <v>Si Cumple</v>
      </c>
    </row>
    <row r="1472" spans="1:19" x14ac:dyDescent="0.25">
      <c r="A1472" s="54" t="s">
        <v>5570</v>
      </c>
      <c r="B1472" s="54">
        <v>1445</v>
      </c>
      <c r="C1472" s="55" t="s">
        <v>3237</v>
      </c>
      <c r="D1472" s="55" t="s">
        <v>6080</v>
      </c>
      <c r="E1472" s="55" t="s">
        <v>3238</v>
      </c>
      <c r="F1472" s="54">
        <f>+VLOOKUP(C1472,'Anexo_GL '!$B$9:$O$1882,4,0)</f>
        <v>53.056389999999993</v>
      </c>
      <c r="G1472" s="54"/>
      <c r="H1472" s="54">
        <f>+VLOOKUP(C1472,'Anexo_GL '!$B$9:$O$1882,5,0)</f>
        <v>811.36376250000001</v>
      </c>
      <c r="I1472" s="54">
        <f>+VLOOKUP(C1472,'Anexo_GL '!$B$9:$O$1882,6,0)</f>
        <v>52.523020000000002</v>
      </c>
      <c r="J1472" s="54">
        <f>+VLOOKUP(C1472,'Anexo_GL '!$B$9:$O$1882,7,0)</f>
        <v>0</v>
      </c>
      <c r="K1472" s="54"/>
      <c r="L1472" s="56">
        <f>+VLOOKUP(C1472,'Anexo_GL '!$B$9:$O$1882,8,0)</f>
        <v>6.5391618965728702</v>
      </c>
      <c r="M1472" s="54"/>
      <c r="N1472" s="56" t="str">
        <f>+VLOOKUP(C1472,'Anexo_GL '!$B$9:$O$1882,9,0)</f>
        <v>Si Cumple</v>
      </c>
      <c r="O1472" s="54"/>
      <c r="P1472" s="54">
        <f>+VLOOKUP(C1472,'Anexo_GL '!$B$9:$O$1882,11,0)</f>
        <v>431.73847000000001</v>
      </c>
      <c r="Q1472" s="54">
        <f>+VLOOKUP(C1472,'Anexo_GL '!$B$9:$O$1882,12,0)</f>
        <v>406.3261599999999</v>
      </c>
      <c r="R1472" s="54">
        <f>+VLOOKUP(C1472,'Anexo_GL '!$B$9:$O$1882,13,0)</f>
        <v>25.412310000000115</v>
      </c>
      <c r="S1472" s="54" t="str">
        <f>+VLOOKUP(C1472,'Anexo_GL '!$B$9:$O$1882,14,0)</f>
        <v>Si Cumple</v>
      </c>
    </row>
    <row r="1473" spans="1:19" x14ac:dyDescent="0.25">
      <c r="A1473" s="54" t="s">
        <v>5571</v>
      </c>
      <c r="B1473" s="54">
        <v>1446</v>
      </c>
      <c r="C1473" s="55" t="s">
        <v>3239</v>
      </c>
      <c r="D1473" s="55" t="s">
        <v>6080</v>
      </c>
      <c r="E1473" s="55" t="s">
        <v>3240</v>
      </c>
      <c r="F1473" s="54">
        <f>+VLOOKUP(C1473,'Anexo_GL '!$B$9:$O$1882,4,0)</f>
        <v>6.7946</v>
      </c>
      <c r="G1473" s="54"/>
      <c r="H1473" s="54">
        <f>+VLOOKUP(C1473,'Anexo_GL '!$B$9:$O$1882,5,0)</f>
        <v>855.96136000000013</v>
      </c>
      <c r="I1473" s="54">
        <f>+VLOOKUP(C1473,'Anexo_GL '!$B$9:$O$1882,6,0)</f>
        <v>85.269880000000001</v>
      </c>
      <c r="J1473" s="54">
        <f>+VLOOKUP(C1473,'Anexo_GL '!$B$9:$O$1882,7,0)</f>
        <v>0</v>
      </c>
      <c r="K1473" s="54"/>
      <c r="L1473" s="56">
        <f>+VLOOKUP(C1473,'Anexo_GL '!$B$9:$O$1882,8,0)</f>
        <v>0.79379751441116442</v>
      </c>
      <c r="M1473" s="54"/>
      <c r="N1473" s="56" t="str">
        <f>+VLOOKUP(C1473,'Anexo_GL '!$B$9:$O$1882,9,0)</f>
        <v>Si Cumple</v>
      </c>
      <c r="O1473" s="54"/>
      <c r="P1473" s="54">
        <f>+VLOOKUP(C1473,'Anexo_GL '!$B$9:$O$1882,11,0)</f>
        <v>353.01715999999999</v>
      </c>
      <c r="Q1473" s="54">
        <f>+VLOOKUP(C1473,'Anexo_GL '!$B$9:$O$1882,12,0)</f>
        <v>459.48642000000001</v>
      </c>
      <c r="R1473" s="54">
        <f>+VLOOKUP(C1473,'Anexo_GL '!$B$9:$O$1882,13,0)</f>
        <v>-106.46926000000001</v>
      </c>
      <c r="S1473" s="54" t="str">
        <f>+VLOOKUP(C1473,'Anexo_GL '!$B$9:$O$1882,14,0)</f>
        <v>No Cumple</v>
      </c>
    </row>
    <row r="1474" spans="1:19" x14ac:dyDescent="0.25">
      <c r="A1474" s="54" t="s">
        <v>5572</v>
      </c>
      <c r="B1474" s="54">
        <v>1447</v>
      </c>
      <c r="C1474" s="55" t="s">
        <v>3241</v>
      </c>
      <c r="D1474" s="55" t="s">
        <v>6080</v>
      </c>
      <c r="E1474" s="55" t="s">
        <v>3242</v>
      </c>
      <c r="F1474" s="54">
        <f>+VLOOKUP(C1474,'Anexo_GL '!$B$9:$O$1882,4,0)</f>
        <v>100.29149</v>
      </c>
      <c r="G1474" s="54"/>
      <c r="H1474" s="54">
        <f>+VLOOKUP(C1474,'Anexo_GL '!$B$9:$O$1882,5,0)</f>
        <v>1502.4079024999999</v>
      </c>
      <c r="I1474" s="54">
        <f>+VLOOKUP(C1474,'Anexo_GL '!$B$9:$O$1882,6,0)</f>
        <v>302.81234999999998</v>
      </c>
      <c r="J1474" s="54">
        <f>+VLOOKUP(C1474,'Anexo_GL '!$B$9:$O$1882,7,0)</f>
        <v>0</v>
      </c>
      <c r="K1474" s="54"/>
      <c r="L1474" s="56">
        <f>+VLOOKUP(C1474,'Anexo_GL '!$B$9:$O$1882,8,0)</f>
        <v>6.6753835515052486</v>
      </c>
      <c r="M1474" s="54"/>
      <c r="N1474" s="56" t="str">
        <f>+VLOOKUP(C1474,'Anexo_GL '!$B$9:$O$1882,9,0)</f>
        <v>Si Cumple</v>
      </c>
      <c r="O1474" s="54"/>
      <c r="P1474" s="54">
        <f>+VLOOKUP(C1474,'Anexo_GL '!$B$9:$O$1882,11,0)</f>
        <v>904.56659000000013</v>
      </c>
      <c r="Q1474" s="54">
        <f>+VLOOKUP(C1474,'Anexo_GL '!$B$9:$O$1882,12,0)</f>
        <v>480.86055000000005</v>
      </c>
      <c r="R1474" s="54">
        <f>+VLOOKUP(C1474,'Anexo_GL '!$B$9:$O$1882,13,0)</f>
        <v>423.70604000000003</v>
      </c>
      <c r="S1474" s="54" t="str">
        <f>+VLOOKUP(C1474,'Anexo_GL '!$B$9:$O$1882,14,0)</f>
        <v>Si Cumple</v>
      </c>
    </row>
    <row r="1475" spans="1:19" x14ac:dyDescent="0.25">
      <c r="A1475" s="54" t="s">
        <v>5573</v>
      </c>
      <c r="B1475" s="54">
        <v>1448</v>
      </c>
      <c r="C1475" s="55" t="s">
        <v>3243</v>
      </c>
      <c r="D1475" s="55" t="s">
        <v>6080</v>
      </c>
      <c r="E1475" s="55" t="s">
        <v>3244</v>
      </c>
      <c r="F1475" s="54">
        <f>+VLOOKUP(C1475,'Anexo_GL '!$B$9:$O$1882,4,0)</f>
        <v>138.23170000000002</v>
      </c>
      <c r="G1475" s="54"/>
      <c r="H1475" s="54">
        <f>+VLOOKUP(C1475,'Anexo_GL '!$B$9:$O$1882,5,0)</f>
        <v>1537.2656250000002</v>
      </c>
      <c r="I1475" s="54">
        <f>+VLOOKUP(C1475,'Anexo_GL '!$B$9:$O$1882,6,0)</f>
        <v>516.40143</v>
      </c>
      <c r="J1475" s="54">
        <f>+VLOOKUP(C1475,'Anexo_GL '!$B$9:$O$1882,7,0)</f>
        <v>0</v>
      </c>
      <c r="K1475" s="54"/>
      <c r="L1475" s="56">
        <f>+VLOOKUP(C1475,'Anexo_GL '!$B$9:$O$1882,8,0)</f>
        <v>8.9920504141891531</v>
      </c>
      <c r="M1475" s="54"/>
      <c r="N1475" s="56" t="str">
        <f>+VLOOKUP(C1475,'Anexo_GL '!$B$9:$O$1882,9,0)</f>
        <v>Si Cumple</v>
      </c>
      <c r="O1475" s="54"/>
      <c r="P1475" s="54">
        <f>+VLOOKUP(C1475,'Anexo_GL '!$B$9:$O$1882,11,0)</f>
        <v>738.83242999999993</v>
      </c>
      <c r="Q1475" s="54">
        <f>+VLOOKUP(C1475,'Anexo_GL '!$B$9:$O$1882,12,0)</f>
        <v>716.54911000000004</v>
      </c>
      <c r="R1475" s="54">
        <f>+VLOOKUP(C1475,'Anexo_GL '!$B$9:$O$1882,13,0)</f>
        <v>22.28331999999995</v>
      </c>
      <c r="S1475" s="54" t="str">
        <f>+VLOOKUP(C1475,'Anexo_GL '!$B$9:$O$1882,14,0)</f>
        <v>Si Cumple</v>
      </c>
    </row>
    <row r="1476" spans="1:19" x14ac:dyDescent="0.25">
      <c r="A1476" s="54" t="s">
        <v>5574</v>
      </c>
      <c r="B1476" s="54">
        <v>1449</v>
      </c>
      <c r="C1476" s="55" t="s">
        <v>3245</v>
      </c>
      <c r="D1476" s="55" t="s">
        <v>6080</v>
      </c>
      <c r="E1476" s="55" t="s">
        <v>3246</v>
      </c>
      <c r="F1476" s="54">
        <f>+VLOOKUP(C1476,'Anexo_GL '!$B$9:$O$1882,4,0)</f>
        <v>243.24213999999998</v>
      </c>
      <c r="G1476" s="54"/>
      <c r="H1476" s="54">
        <f>+VLOOKUP(C1476,'Anexo_GL '!$B$9:$O$1882,5,0)</f>
        <v>1615.3793199999998</v>
      </c>
      <c r="I1476" s="54">
        <f>+VLOOKUP(C1476,'Anexo_GL '!$B$9:$O$1882,6,0)</f>
        <v>582.67717000000005</v>
      </c>
      <c r="J1476" s="54">
        <f>+VLOOKUP(C1476,'Anexo_GL '!$B$9:$O$1882,7,0)</f>
        <v>0</v>
      </c>
      <c r="K1476" s="54"/>
      <c r="L1476" s="56">
        <f>+VLOOKUP(C1476,'Anexo_GL '!$B$9:$O$1882,8,0)</f>
        <v>15.057896123122338</v>
      </c>
      <c r="M1476" s="54"/>
      <c r="N1476" s="56" t="str">
        <f>+VLOOKUP(C1476,'Anexo_GL '!$B$9:$O$1882,9,0)</f>
        <v>Si Cumple</v>
      </c>
      <c r="O1476" s="54"/>
      <c r="P1476" s="54">
        <f>+VLOOKUP(C1476,'Anexo_GL '!$B$9:$O$1882,11,0)</f>
        <v>889.69699000000014</v>
      </c>
      <c r="Q1476" s="54">
        <f>+VLOOKUP(C1476,'Anexo_GL '!$B$9:$O$1882,12,0)</f>
        <v>662.84924999999998</v>
      </c>
      <c r="R1476" s="54">
        <f>+VLOOKUP(C1476,'Anexo_GL '!$B$9:$O$1882,13,0)</f>
        <v>226.8477400000001</v>
      </c>
      <c r="S1476" s="54" t="str">
        <f>+VLOOKUP(C1476,'Anexo_GL '!$B$9:$O$1882,14,0)</f>
        <v>Si Cumple</v>
      </c>
    </row>
    <row r="1477" spans="1:19" x14ac:dyDescent="0.25">
      <c r="A1477" s="54" t="s">
        <v>5575</v>
      </c>
      <c r="B1477" s="54">
        <v>1450</v>
      </c>
      <c r="C1477" s="55" t="s">
        <v>3247</v>
      </c>
      <c r="D1477" s="55" t="s">
        <v>6080</v>
      </c>
      <c r="E1477" s="55" t="s">
        <v>3248</v>
      </c>
      <c r="F1477" s="54">
        <f>+VLOOKUP(C1477,'Anexo_GL '!$B$9:$O$1882,4,0)</f>
        <v>72.103070000000002</v>
      </c>
      <c r="G1477" s="54"/>
      <c r="H1477" s="54">
        <f>+VLOOKUP(C1477,'Anexo_GL '!$B$9:$O$1882,5,0)</f>
        <v>1449.6820874999999</v>
      </c>
      <c r="I1477" s="54">
        <f>+VLOOKUP(C1477,'Anexo_GL '!$B$9:$O$1882,6,0)</f>
        <v>617.22230000000002</v>
      </c>
      <c r="J1477" s="54">
        <f>+VLOOKUP(C1477,'Anexo_GL '!$B$9:$O$1882,7,0)</f>
        <v>0</v>
      </c>
      <c r="K1477" s="54"/>
      <c r="L1477" s="56">
        <f>+VLOOKUP(C1477,'Anexo_GL '!$B$9:$O$1882,8,0)</f>
        <v>4.973716004475361</v>
      </c>
      <c r="M1477" s="54"/>
      <c r="N1477" s="56" t="str">
        <f>+VLOOKUP(C1477,'Anexo_GL '!$B$9:$O$1882,9,0)</f>
        <v>Si Cumple</v>
      </c>
      <c r="O1477" s="54"/>
      <c r="P1477" s="54">
        <f>+VLOOKUP(C1477,'Anexo_GL '!$B$9:$O$1882,11,0)</f>
        <v>790.75087000000008</v>
      </c>
      <c r="Q1477" s="54">
        <f>+VLOOKUP(C1477,'Anexo_GL '!$B$9:$O$1882,12,0)</f>
        <v>548.00105999999994</v>
      </c>
      <c r="R1477" s="54">
        <f>+VLOOKUP(C1477,'Anexo_GL '!$B$9:$O$1882,13,0)</f>
        <v>242.74981000000017</v>
      </c>
      <c r="S1477" s="54" t="str">
        <f>+VLOOKUP(C1477,'Anexo_GL '!$B$9:$O$1882,14,0)</f>
        <v>Si Cumple</v>
      </c>
    </row>
    <row r="1478" spans="1:19" x14ac:dyDescent="0.25">
      <c r="A1478" s="54" t="s">
        <v>5576</v>
      </c>
      <c r="B1478" s="54">
        <v>1451</v>
      </c>
      <c r="C1478" s="55" t="s">
        <v>3249</v>
      </c>
      <c r="D1478" s="55" t="s">
        <v>6080</v>
      </c>
      <c r="E1478" s="55" t="s">
        <v>3250</v>
      </c>
      <c r="F1478" s="54">
        <f>+VLOOKUP(C1478,'Anexo_GL '!$B$9:$O$1882,4,0)</f>
        <v>545.3836</v>
      </c>
      <c r="G1478" s="54"/>
      <c r="H1478" s="54">
        <f>+VLOOKUP(C1478,'Anexo_GL '!$B$9:$O$1882,5,0)</f>
        <v>2021.780585</v>
      </c>
      <c r="I1478" s="54">
        <f>+VLOOKUP(C1478,'Anexo_GL '!$B$9:$O$1882,6,0)</f>
        <v>1277.04709</v>
      </c>
      <c r="J1478" s="54">
        <f>+VLOOKUP(C1478,'Anexo_GL '!$B$9:$O$1882,7,0)</f>
        <v>0</v>
      </c>
      <c r="K1478" s="54"/>
      <c r="L1478" s="56">
        <f>+VLOOKUP(C1478,'Anexo_GL '!$B$9:$O$1882,8,0)</f>
        <v>26.975409895925971</v>
      </c>
      <c r="M1478" s="54"/>
      <c r="N1478" s="56" t="str">
        <f>+VLOOKUP(C1478,'Anexo_GL '!$B$9:$O$1882,9,0)</f>
        <v>Si Cumple</v>
      </c>
      <c r="O1478" s="54"/>
      <c r="P1478" s="54">
        <f>+VLOOKUP(C1478,'Anexo_GL '!$B$9:$O$1882,11,0)</f>
        <v>953.79793999999993</v>
      </c>
      <c r="Q1478" s="54">
        <f>+VLOOKUP(C1478,'Anexo_GL '!$B$9:$O$1882,12,0)</f>
        <v>502.61248999999998</v>
      </c>
      <c r="R1478" s="54">
        <f>+VLOOKUP(C1478,'Anexo_GL '!$B$9:$O$1882,13,0)</f>
        <v>451.18544999999995</v>
      </c>
      <c r="S1478" s="54" t="str">
        <f>+VLOOKUP(C1478,'Anexo_GL '!$B$9:$O$1882,14,0)</f>
        <v>Si Cumple</v>
      </c>
    </row>
    <row r="1479" spans="1:19" x14ac:dyDescent="0.25">
      <c r="A1479" s="54" t="s">
        <v>5577</v>
      </c>
      <c r="B1479" s="54">
        <v>1452</v>
      </c>
      <c r="C1479" s="55" t="s">
        <v>3251</v>
      </c>
      <c r="D1479" s="55" t="s">
        <v>6080</v>
      </c>
      <c r="E1479" s="55" t="s">
        <v>3252</v>
      </c>
      <c r="F1479" s="54">
        <f>+VLOOKUP(C1479,'Anexo_GL '!$B$9:$O$1882,4,0)</f>
        <v>77.289850000000001</v>
      </c>
      <c r="G1479" s="54"/>
      <c r="H1479" s="54">
        <f>+VLOOKUP(C1479,'Anexo_GL '!$B$9:$O$1882,5,0)</f>
        <v>890.91253500000005</v>
      </c>
      <c r="I1479" s="54">
        <f>+VLOOKUP(C1479,'Anexo_GL '!$B$9:$O$1882,6,0)</f>
        <v>66.662540000000007</v>
      </c>
      <c r="J1479" s="54">
        <f>+VLOOKUP(C1479,'Anexo_GL '!$B$9:$O$1882,7,0)</f>
        <v>0</v>
      </c>
      <c r="K1479" s="54"/>
      <c r="L1479" s="56">
        <f>+VLOOKUP(C1479,'Anexo_GL '!$B$9:$O$1882,8,0)</f>
        <v>8.6753577891908318</v>
      </c>
      <c r="M1479" s="54"/>
      <c r="N1479" s="56" t="str">
        <f>+VLOOKUP(C1479,'Anexo_GL '!$B$9:$O$1882,9,0)</f>
        <v>Si Cumple</v>
      </c>
      <c r="O1479" s="54"/>
      <c r="P1479" s="54">
        <f>+VLOOKUP(C1479,'Anexo_GL '!$B$9:$O$1882,11,0)</f>
        <v>445.32239999999996</v>
      </c>
      <c r="Q1479" s="54">
        <f>+VLOOKUP(C1479,'Anexo_GL '!$B$9:$O$1882,12,0)</f>
        <v>504.43207999999998</v>
      </c>
      <c r="R1479" s="54">
        <f>+VLOOKUP(C1479,'Anexo_GL '!$B$9:$O$1882,13,0)</f>
        <v>-59.10967999999999</v>
      </c>
      <c r="S1479" s="54" t="str">
        <f>+VLOOKUP(C1479,'Anexo_GL '!$B$9:$O$1882,14,0)</f>
        <v>No Cumple</v>
      </c>
    </row>
    <row r="1480" spans="1:19" x14ac:dyDescent="0.25">
      <c r="A1480" s="54" t="s">
        <v>5578</v>
      </c>
      <c r="B1480" s="54">
        <v>1453</v>
      </c>
      <c r="C1480" s="55" t="s">
        <v>3253</v>
      </c>
      <c r="D1480" s="55" t="s">
        <v>51</v>
      </c>
      <c r="E1480" s="55" t="s">
        <v>3254</v>
      </c>
      <c r="F1480" s="54">
        <f>+VLOOKUP(C1480,'Anexo_GL '!$B$9:$O$1882,4,0)</f>
        <v>39766.531849999992</v>
      </c>
      <c r="G1480" s="54"/>
      <c r="H1480" s="54">
        <f>+VLOOKUP(C1480,'Anexo_GL '!$B$9:$O$1882,5,0)</f>
        <v>111350.71223000002</v>
      </c>
      <c r="I1480" s="54">
        <f>+VLOOKUP(C1480,'Anexo_GL '!$B$9:$O$1882,6,0)</f>
        <v>16900.954850000002</v>
      </c>
      <c r="J1480" s="54">
        <f>+VLOOKUP(C1480,'Anexo_GL '!$B$9:$O$1882,7,0)</f>
        <v>0</v>
      </c>
      <c r="K1480" s="54"/>
      <c r="L1480" s="56">
        <f>+VLOOKUP(C1480,'Anexo_GL '!$B$9:$O$1882,8,0)</f>
        <v>35.712867078802688</v>
      </c>
      <c r="M1480" s="54"/>
      <c r="N1480" s="56" t="str">
        <f>+VLOOKUP(C1480,'Anexo_GL '!$B$9:$O$1882,9,0)</f>
        <v>Si Cumple</v>
      </c>
      <c r="O1480" s="54"/>
      <c r="P1480" s="54">
        <f>+VLOOKUP(C1480,'Anexo_GL '!$B$9:$O$1882,11,0)</f>
        <v>96978.086890000006</v>
      </c>
      <c r="Q1480" s="54">
        <f>+VLOOKUP(C1480,'Anexo_GL '!$B$9:$O$1882,12,0)</f>
        <v>70669.123290000018</v>
      </c>
      <c r="R1480" s="54">
        <f>+VLOOKUP(C1480,'Anexo_GL '!$B$9:$O$1882,13,0)</f>
        <v>26308.963599999981</v>
      </c>
      <c r="S1480" s="54" t="str">
        <f>+VLOOKUP(C1480,'Anexo_GL '!$B$9:$O$1882,14,0)</f>
        <v>Si Cumple</v>
      </c>
    </row>
    <row r="1481" spans="1:19" x14ac:dyDescent="0.25">
      <c r="A1481" s="54" t="s">
        <v>5579</v>
      </c>
      <c r="B1481" s="54">
        <v>1454</v>
      </c>
      <c r="C1481" s="55" t="s">
        <v>3255</v>
      </c>
      <c r="D1481" s="55" t="s">
        <v>51</v>
      </c>
      <c r="E1481" s="55" t="s">
        <v>3256</v>
      </c>
      <c r="F1481" s="54">
        <f>+VLOOKUP(C1481,'Anexo_GL '!$B$9:$O$1882,4,0)</f>
        <v>1581.5760499999999</v>
      </c>
      <c r="G1481" s="54"/>
      <c r="H1481" s="54">
        <f>+VLOOKUP(C1481,'Anexo_GL '!$B$9:$O$1882,5,0)</f>
        <v>10331.09526</v>
      </c>
      <c r="I1481" s="54">
        <f>+VLOOKUP(C1481,'Anexo_GL '!$B$9:$O$1882,6,0)</f>
        <v>2234.1829900000002</v>
      </c>
      <c r="J1481" s="54">
        <f>+VLOOKUP(C1481,'Anexo_GL '!$B$9:$O$1882,7,0)</f>
        <v>0</v>
      </c>
      <c r="K1481" s="54"/>
      <c r="L1481" s="56">
        <f>+VLOOKUP(C1481,'Anexo_GL '!$B$9:$O$1882,8,0)</f>
        <v>15.308890395421635</v>
      </c>
      <c r="M1481" s="54"/>
      <c r="N1481" s="56" t="str">
        <f>+VLOOKUP(C1481,'Anexo_GL '!$B$9:$O$1882,9,0)</f>
        <v>Si Cumple</v>
      </c>
      <c r="O1481" s="54"/>
      <c r="P1481" s="54">
        <f>+VLOOKUP(C1481,'Anexo_GL '!$B$9:$O$1882,11,0)</f>
        <v>2915.1030300000002</v>
      </c>
      <c r="Q1481" s="54">
        <f>+VLOOKUP(C1481,'Anexo_GL '!$B$9:$O$1882,12,0)</f>
        <v>3233.8603600000001</v>
      </c>
      <c r="R1481" s="54">
        <f>+VLOOKUP(C1481,'Anexo_GL '!$B$9:$O$1882,13,0)</f>
        <v>-318.75733000000008</v>
      </c>
      <c r="S1481" s="54" t="str">
        <f>+VLOOKUP(C1481,'Anexo_GL '!$B$9:$O$1882,14,0)</f>
        <v>No Cumple</v>
      </c>
    </row>
    <row r="1482" spans="1:19" x14ac:dyDescent="0.25">
      <c r="A1482" s="54" t="s">
        <v>5580</v>
      </c>
      <c r="B1482" s="54">
        <v>1455</v>
      </c>
      <c r="C1482" s="55" t="s">
        <v>3257</v>
      </c>
      <c r="D1482" s="55" t="s">
        <v>51</v>
      </c>
      <c r="E1482" s="55" t="s">
        <v>3258</v>
      </c>
      <c r="F1482" s="54">
        <f>+VLOOKUP(C1482,'Anexo_GL '!$B$9:$O$1882,4,0)</f>
        <v>6561.4092999999984</v>
      </c>
      <c r="G1482" s="54"/>
      <c r="H1482" s="54">
        <f>+VLOOKUP(C1482,'Anexo_GL '!$B$9:$O$1882,5,0)</f>
        <v>10029.895980000003</v>
      </c>
      <c r="I1482" s="54">
        <f>+VLOOKUP(C1482,'Anexo_GL '!$B$9:$O$1882,6,0)</f>
        <v>3390.8892099999998</v>
      </c>
      <c r="J1482" s="54">
        <f>+VLOOKUP(C1482,'Anexo_GL '!$B$9:$O$1882,7,0)</f>
        <v>0</v>
      </c>
      <c r="K1482" s="54"/>
      <c r="L1482" s="56">
        <f>+VLOOKUP(C1482,'Anexo_GL '!$B$9:$O$1882,8,0)</f>
        <v>65.418517929634575</v>
      </c>
      <c r="M1482" s="54"/>
      <c r="N1482" s="56" t="str">
        <f>+VLOOKUP(C1482,'Anexo_GL '!$B$9:$O$1882,9,0)</f>
        <v>Si Cumple</v>
      </c>
      <c r="O1482" s="54"/>
      <c r="P1482" s="54">
        <f>+VLOOKUP(C1482,'Anexo_GL '!$B$9:$O$1882,11,0)</f>
        <v>7000.3758099999995</v>
      </c>
      <c r="Q1482" s="54">
        <f>+VLOOKUP(C1482,'Anexo_GL '!$B$9:$O$1882,12,0)</f>
        <v>4730.1589800000002</v>
      </c>
      <c r="R1482" s="54">
        <f>+VLOOKUP(C1482,'Anexo_GL '!$B$9:$O$1882,13,0)</f>
        <v>2270.2168299999989</v>
      </c>
      <c r="S1482" s="54" t="str">
        <f>+VLOOKUP(C1482,'Anexo_GL '!$B$9:$O$1882,14,0)</f>
        <v>Si Cumple</v>
      </c>
    </row>
    <row r="1483" spans="1:19" x14ac:dyDescent="0.25">
      <c r="A1483" s="54" t="s">
        <v>5581</v>
      </c>
      <c r="B1483" s="54">
        <v>1456</v>
      </c>
      <c r="C1483" s="55" t="s">
        <v>3259</v>
      </c>
      <c r="D1483" s="55" t="s">
        <v>51</v>
      </c>
      <c r="E1483" s="55" t="s">
        <v>3260</v>
      </c>
      <c r="F1483" s="54">
        <f>+VLOOKUP(C1483,'Anexo_GL '!$B$9:$O$1882,4,0)</f>
        <v>866.01576</v>
      </c>
      <c r="G1483" s="54"/>
      <c r="H1483" s="54">
        <f>+VLOOKUP(C1483,'Anexo_GL '!$B$9:$O$1882,5,0)</f>
        <v>7414.6442900000002</v>
      </c>
      <c r="I1483" s="54">
        <f>+VLOOKUP(C1483,'Anexo_GL '!$B$9:$O$1882,6,0)</f>
        <v>3186.4452099999999</v>
      </c>
      <c r="J1483" s="54">
        <f>+VLOOKUP(C1483,'Anexo_GL '!$B$9:$O$1882,7,0)</f>
        <v>0</v>
      </c>
      <c r="K1483" s="54"/>
      <c r="L1483" s="56">
        <f>+VLOOKUP(C1483,'Anexo_GL '!$B$9:$O$1882,8,0)</f>
        <v>11.679801837128993</v>
      </c>
      <c r="M1483" s="54"/>
      <c r="N1483" s="56" t="str">
        <f>+VLOOKUP(C1483,'Anexo_GL '!$B$9:$O$1882,9,0)</f>
        <v>Si Cumple</v>
      </c>
      <c r="O1483" s="54"/>
      <c r="P1483" s="54">
        <f>+VLOOKUP(C1483,'Anexo_GL '!$B$9:$O$1882,11,0)</f>
        <v>5429.998239999999</v>
      </c>
      <c r="Q1483" s="54">
        <f>+VLOOKUP(C1483,'Anexo_GL '!$B$9:$O$1882,12,0)</f>
        <v>4283.72433</v>
      </c>
      <c r="R1483" s="54">
        <f>+VLOOKUP(C1483,'Anexo_GL '!$B$9:$O$1882,13,0)</f>
        <v>1146.2739099999992</v>
      </c>
      <c r="S1483" s="54" t="str">
        <f>+VLOOKUP(C1483,'Anexo_GL '!$B$9:$O$1882,14,0)</f>
        <v>Si Cumple</v>
      </c>
    </row>
    <row r="1484" spans="1:19" x14ac:dyDescent="0.25">
      <c r="A1484" s="54" t="s">
        <v>5582</v>
      </c>
      <c r="B1484" s="54">
        <v>1457</v>
      </c>
      <c r="C1484" s="55" t="s">
        <v>3261</v>
      </c>
      <c r="D1484" s="55" t="s">
        <v>51</v>
      </c>
      <c r="E1484" s="55" t="s">
        <v>3262</v>
      </c>
      <c r="F1484" s="54">
        <f>+VLOOKUP(C1484,'Anexo_GL '!$B$9:$O$1882,4,0)</f>
        <v>1954.0703500000002</v>
      </c>
      <c r="G1484" s="54"/>
      <c r="H1484" s="54">
        <f>+VLOOKUP(C1484,'Anexo_GL '!$B$9:$O$1882,5,0)</f>
        <v>6996.8006449999993</v>
      </c>
      <c r="I1484" s="54">
        <f>+VLOOKUP(C1484,'Anexo_GL '!$B$9:$O$1882,6,0)</f>
        <v>2987.3960700000002</v>
      </c>
      <c r="J1484" s="54">
        <f>+VLOOKUP(C1484,'Anexo_GL '!$B$9:$O$1882,7,0)</f>
        <v>0</v>
      </c>
      <c r="K1484" s="54"/>
      <c r="L1484" s="56">
        <f>+VLOOKUP(C1484,'Anexo_GL '!$B$9:$O$1882,8,0)</f>
        <v>27.928055251887201</v>
      </c>
      <c r="M1484" s="54"/>
      <c r="N1484" s="56" t="str">
        <f>+VLOOKUP(C1484,'Anexo_GL '!$B$9:$O$1882,9,0)</f>
        <v>Si Cumple</v>
      </c>
      <c r="O1484" s="54"/>
      <c r="P1484" s="54">
        <f>+VLOOKUP(C1484,'Anexo_GL '!$B$9:$O$1882,11,0)</f>
        <v>5321.3836700000002</v>
      </c>
      <c r="Q1484" s="54">
        <f>+VLOOKUP(C1484,'Anexo_GL '!$B$9:$O$1882,12,0)</f>
        <v>3868.6122400000004</v>
      </c>
      <c r="R1484" s="54">
        <f>+VLOOKUP(C1484,'Anexo_GL '!$B$9:$O$1882,13,0)</f>
        <v>1452.7714299999998</v>
      </c>
      <c r="S1484" s="54" t="str">
        <f>+VLOOKUP(C1484,'Anexo_GL '!$B$9:$O$1882,14,0)</f>
        <v>Si Cumple</v>
      </c>
    </row>
    <row r="1485" spans="1:19" x14ac:dyDescent="0.25">
      <c r="A1485" s="54" t="s">
        <v>5583</v>
      </c>
      <c r="B1485" s="54">
        <v>1458</v>
      </c>
      <c r="C1485" s="55" t="s">
        <v>3263</v>
      </c>
      <c r="D1485" s="55" t="s">
        <v>51</v>
      </c>
      <c r="E1485" s="55" t="s">
        <v>3264</v>
      </c>
      <c r="F1485" s="54">
        <f>+VLOOKUP(C1485,'Anexo_GL '!$B$9:$O$1882,4,0)</f>
        <v>1136.9121400000001</v>
      </c>
      <c r="G1485" s="54"/>
      <c r="H1485" s="54">
        <f>+VLOOKUP(C1485,'Anexo_GL '!$B$9:$O$1882,5,0)</f>
        <v>8878.071922500003</v>
      </c>
      <c r="I1485" s="54">
        <f>+VLOOKUP(C1485,'Anexo_GL '!$B$9:$O$1882,6,0)</f>
        <v>2871.26548</v>
      </c>
      <c r="J1485" s="54">
        <f>+VLOOKUP(C1485,'Anexo_GL '!$B$9:$O$1882,7,0)</f>
        <v>0</v>
      </c>
      <c r="K1485" s="54"/>
      <c r="L1485" s="56">
        <f>+VLOOKUP(C1485,'Anexo_GL '!$B$9:$O$1882,8,0)</f>
        <v>12.805845119576972</v>
      </c>
      <c r="M1485" s="54"/>
      <c r="N1485" s="56" t="str">
        <f>+VLOOKUP(C1485,'Anexo_GL '!$B$9:$O$1882,9,0)</f>
        <v>Si Cumple</v>
      </c>
      <c r="O1485" s="54"/>
      <c r="P1485" s="54">
        <f>+VLOOKUP(C1485,'Anexo_GL '!$B$9:$O$1882,11,0)</f>
        <v>4680.3128699999997</v>
      </c>
      <c r="Q1485" s="54">
        <f>+VLOOKUP(C1485,'Anexo_GL '!$B$9:$O$1882,12,0)</f>
        <v>5354.6601899999996</v>
      </c>
      <c r="R1485" s="54">
        <f>+VLOOKUP(C1485,'Anexo_GL '!$B$9:$O$1882,13,0)</f>
        <v>-674.3473199999994</v>
      </c>
      <c r="S1485" s="54" t="str">
        <f>+VLOOKUP(C1485,'Anexo_GL '!$B$9:$O$1882,14,0)</f>
        <v>No Cumple</v>
      </c>
    </row>
    <row r="1486" spans="1:19" x14ac:dyDescent="0.25">
      <c r="A1486" s="54" t="s">
        <v>5584</v>
      </c>
      <c r="B1486" s="54">
        <v>1459</v>
      </c>
      <c r="C1486" s="55" t="s">
        <v>3265</v>
      </c>
      <c r="D1486" s="55" t="s">
        <v>51</v>
      </c>
      <c r="E1486" s="55" t="s">
        <v>3266</v>
      </c>
      <c r="F1486" s="54">
        <f>+VLOOKUP(C1486,'Anexo_GL '!$B$9:$O$1882,4,0)</f>
        <v>752.95848000000001</v>
      </c>
      <c r="G1486" s="54"/>
      <c r="H1486" s="54">
        <f>+VLOOKUP(C1486,'Anexo_GL '!$B$9:$O$1882,5,0)</f>
        <v>15152.8885625</v>
      </c>
      <c r="I1486" s="54">
        <f>+VLOOKUP(C1486,'Anexo_GL '!$B$9:$O$1882,6,0)</f>
        <v>3008.8405200000002</v>
      </c>
      <c r="J1486" s="54">
        <f>+VLOOKUP(C1486,'Anexo_GL '!$B$9:$O$1882,7,0)</f>
        <v>0</v>
      </c>
      <c r="K1486" s="54"/>
      <c r="L1486" s="56">
        <f>+VLOOKUP(C1486,'Anexo_GL '!$B$9:$O$1882,8,0)</f>
        <v>4.9690755455260405</v>
      </c>
      <c r="M1486" s="54"/>
      <c r="N1486" s="56" t="str">
        <f>+VLOOKUP(C1486,'Anexo_GL '!$B$9:$O$1882,9,0)</f>
        <v>Si Cumple</v>
      </c>
      <c r="O1486" s="54"/>
      <c r="P1486" s="54">
        <f>+VLOOKUP(C1486,'Anexo_GL '!$B$9:$O$1882,11,0)</f>
        <v>20374.151469999993</v>
      </c>
      <c r="Q1486" s="54">
        <f>+VLOOKUP(C1486,'Anexo_GL '!$B$9:$O$1882,12,0)</f>
        <v>7609.3248400000002</v>
      </c>
      <c r="R1486" s="54">
        <f>+VLOOKUP(C1486,'Anexo_GL '!$B$9:$O$1882,13,0)</f>
        <v>12764.826629999996</v>
      </c>
      <c r="S1486" s="54" t="str">
        <f>+VLOOKUP(C1486,'Anexo_GL '!$B$9:$O$1882,14,0)</f>
        <v>Si Cumple</v>
      </c>
    </row>
    <row r="1487" spans="1:19" x14ac:dyDescent="0.25">
      <c r="A1487" s="54" t="s">
        <v>5585</v>
      </c>
      <c r="B1487" s="54">
        <v>1460</v>
      </c>
      <c r="C1487" s="55" t="s">
        <v>3267</v>
      </c>
      <c r="D1487" s="55" t="s">
        <v>51</v>
      </c>
      <c r="E1487" s="55" t="s">
        <v>3268</v>
      </c>
      <c r="F1487" s="54">
        <f>+VLOOKUP(C1487,'Anexo_GL '!$B$9:$O$1882,4,0)</f>
        <v>16736.207780000001</v>
      </c>
      <c r="G1487" s="54"/>
      <c r="H1487" s="54">
        <f>+VLOOKUP(C1487,'Anexo_GL '!$B$9:$O$1882,5,0)</f>
        <v>28817.843945000001</v>
      </c>
      <c r="I1487" s="54">
        <f>+VLOOKUP(C1487,'Anexo_GL '!$B$9:$O$1882,6,0)</f>
        <v>6883.2117200000002</v>
      </c>
      <c r="J1487" s="54">
        <f>+VLOOKUP(C1487,'Anexo_GL '!$B$9:$O$1882,7,0)</f>
        <v>0</v>
      </c>
      <c r="K1487" s="54"/>
      <c r="L1487" s="56">
        <f>+VLOOKUP(C1487,'Anexo_GL '!$B$9:$O$1882,8,0)</f>
        <v>58.075849851715887</v>
      </c>
      <c r="M1487" s="54"/>
      <c r="N1487" s="56" t="str">
        <f>+VLOOKUP(C1487,'Anexo_GL '!$B$9:$O$1882,9,0)</f>
        <v>Si Cumple</v>
      </c>
      <c r="O1487" s="54"/>
      <c r="P1487" s="54">
        <f>+VLOOKUP(C1487,'Anexo_GL '!$B$9:$O$1882,11,0)</f>
        <v>26623.737649999999</v>
      </c>
      <c r="Q1487" s="54">
        <f>+VLOOKUP(C1487,'Anexo_GL '!$B$9:$O$1882,12,0)</f>
        <v>21312.93332</v>
      </c>
      <c r="R1487" s="54">
        <f>+VLOOKUP(C1487,'Anexo_GL '!$B$9:$O$1882,13,0)</f>
        <v>5310.8043299999981</v>
      </c>
      <c r="S1487" s="54" t="str">
        <f>+VLOOKUP(C1487,'Anexo_GL '!$B$9:$O$1882,14,0)</f>
        <v>Si Cumple</v>
      </c>
    </row>
    <row r="1488" spans="1:19" x14ac:dyDescent="0.25">
      <c r="A1488" s="54" t="s">
        <v>5586</v>
      </c>
      <c r="B1488" s="54">
        <v>1461</v>
      </c>
      <c r="C1488" s="55" t="s">
        <v>3269</v>
      </c>
      <c r="D1488" s="55" t="s">
        <v>51</v>
      </c>
      <c r="E1488" s="55" t="s">
        <v>3270</v>
      </c>
      <c r="F1488" s="54">
        <f>+VLOOKUP(C1488,'Anexo_GL '!$B$9:$O$1882,4,0)</f>
        <v>1383.2690299999999</v>
      </c>
      <c r="G1488" s="54"/>
      <c r="H1488" s="54">
        <f>+VLOOKUP(C1488,'Anexo_GL '!$B$9:$O$1882,5,0)</f>
        <v>8758.5298350000012</v>
      </c>
      <c r="I1488" s="54">
        <f>+VLOOKUP(C1488,'Anexo_GL '!$B$9:$O$1882,6,0)</f>
        <v>2415.5755700000004</v>
      </c>
      <c r="J1488" s="54">
        <f>+VLOOKUP(C1488,'Anexo_GL '!$B$9:$O$1882,7,0)</f>
        <v>0</v>
      </c>
      <c r="K1488" s="54"/>
      <c r="L1488" s="56">
        <f>+VLOOKUP(C1488,'Anexo_GL '!$B$9:$O$1882,8,0)</f>
        <v>15.793392910215506</v>
      </c>
      <c r="M1488" s="54"/>
      <c r="N1488" s="56" t="str">
        <f>+VLOOKUP(C1488,'Anexo_GL '!$B$9:$O$1882,9,0)</f>
        <v>Si Cumple</v>
      </c>
      <c r="O1488" s="54"/>
      <c r="P1488" s="54">
        <f>+VLOOKUP(C1488,'Anexo_GL '!$B$9:$O$1882,11,0)</f>
        <v>11529.192150000001</v>
      </c>
      <c r="Q1488" s="54">
        <f>+VLOOKUP(C1488,'Anexo_GL '!$B$9:$O$1882,12,0)</f>
        <v>3139.34809</v>
      </c>
      <c r="R1488" s="54">
        <f>+VLOOKUP(C1488,'Anexo_GL '!$B$9:$O$1882,13,0)</f>
        <v>8389.8440600000013</v>
      </c>
      <c r="S1488" s="54" t="str">
        <f>+VLOOKUP(C1488,'Anexo_GL '!$B$9:$O$1882,14,0)</f>
        <v>Si Cumple</v>
      </c>
    </row>
    <row r="1489" spans="1:19" x14ac:dyDescent="0.25">
      <c r="A1489" s="54" t="s">
        <v>5587</v>
      </c>
      <c r="B1489" s="54">
        <v>1462</v>
      </c>
      <c r="C1489" s="55" t="s">
        <v>3271</v>
      </c>
      <c r="D1489" s="55" t="s">
        <v>51</v>
      </c>
      <c r="E1489" s="55" t="s">
        <v>1534</v>
      </c>
      <c r="F1489" s="54">
        <f>+VLOOKUP(C1489,'Anexo_GL '!$B$9:$O$1882,4,0)</f>
        <v>15910.374310000003</v>
      </c>
      <c r="G1489" s="54"/>
      <c r="H1489" s="54">
        <f>+VLOOKUP(C1489,'Anexo_GL '!$B$9:$O$1882,5,0)</f>
        <v>27948.983219999998</v>
      </c>
      <c r="I1489" s="54">
        <f>+VLOOKUP(C1489,'Anexo_GL '!$B$9:$O$1882,6,0)</f>
        <v>6478.7555600000005</v>
      </c>
      <c r="J1489" s="54">
        <f>+VLOOKUP(C1489,'Anexo_GL '!$B$9:$O$1882,7,0)</f>
        <v>0</v>
      </c>
      <c r="K1489" s="54"/>
      <c r="L1489" s="56">
        <f>+VLOOKUP(C1489,'Anexo_GL '!$B$9:$O$1882,8,0)</f>
        <v>56.926487038049764</v>
      </c>
      <c r="M1489" s="54"/>
      <c r="N1489" s="56" t="str">
        <f>+VLOOKUP(C1489,'Anexo_GL '!$B$9:$O$1882,9,0)</f>
        <v>Si Cumple</v>
      </c>
      <c r="O1489" s="54"/>
      <c r="P1489" s="54">
        <f>+VLOOKUP(C1489,'Anexo_GL '!$B$9:$O$1882,11,0)</f>
        <v>23338.438260000003</v>
      </c>
      <c r="Q1489" s="54">
        <f>+VLOOKUP(C1489,'Anexo_GL '!$B$9:$O$1882,12,0)</f>
        <v>21532.640530000001</v>
      </c>
      <c r="R1489" s="54">
        <f>+VLOOKUP(C1489,'Anexo_GL '!$B$9:$O$1882,13,0)</f>
        <v>1805.7977300000005</v>
      </c>
      <c r="S1489" s="54" t="str">
        <f>+VLOOKUP(C1489,'Anexo_GL '!$B$9:$O$1882,14,0)</f>
        <v>Si Cumple</v>
      </c>
    </row>
    <row r="1490" spans="1:19" x14ac:dyDescent="0.25">
      <c r="A1490" s="54" t="s">
        <v>5588</v>
      </c>
      <c r="B1490" s="54">
        <v>1463</v>
      </c>
      <c r="C1490" s="55" t="s">
        <v>3272</v>
      </c>
      <c r="D1490" s="55" t="s">
        <v>51</v>
      </c>
      <c r="E1490" s="55" t="s">
        <v>1393</v>
      </c>
      <c r="F1490" s="54">
        <f>+VLOOKUP(C1490,'Anexo_GL '!$B$9:$O$1882,4,0)</f>
        <v>5052.0188599999992</v>
      </c>
      <c r="G1490" s="54"/>
      <c r="H1490" s="54">
        <f>+VLOOKUP(C1490,'Anexo_GL '!$B$9:$O$1882,5,0)</f>
        <v>52910.793409999998</v>
      </c>
      <c r="I1490" s="54">
        <f>+VLOOKUP(C1490,'Anexo_GL '!$B$9:$O$1882,6,0)</f>
        <v>10524.62386</v>
      </c>
      <c r="J1490" s="54">
        <f>+VLOOKUP(C1490,'Anexo_GL '!$B$9:$O$1882,7,0)</f>
        <v>0</v>
      </c>
      <c r="K1490" s="54"/>
      <c r="L1490" s="56">
        <f>+VLOOKUP(C1490,'Anexo_GL '!$B$9:$O$1882,8,0)</f>
        <v>9.548182014305576</v>
      </c>
      <c r="M1490" s="54"/>
      <c r="N1490" s="56" t="str">
        <f>+VLOOKUP(C1490,'Anexo_GL '!$B$9:$O$1882,9,0)</f>
        <v>Si Cumple</v>
      </c>
      <c r="O1490" s="54"/>
      <c r="P1490" s="54">
        <f>+VLOOKUP(C1490,'Anexo_GL '!$B$9:$O$1882,11,0)</f>
        <v>51691.526399999995</v>
      </c>
      <c r="Q1490" s="54">
        <f>+VLOOKUP(C1490,'Anexo_GL '!$B$9:$O$1882,12,0)</f>
        <v>40567.864879999994</v>
      </c>
      <c r="R1490" s="54">
        <f>+VLOOKUP(C1490,'Anexo_GL '!$B$9:$O$1882,13,0)</f>
        <v>11123.661520000003</v>
      </c>
      <c r="S1490" s="54" t="str">
        <f>+VLOOKUP(C1490,'Anexo_GL '!$B$9:$O$1882,14,0)</f>
        <v>Si Cumple</v>
      </c>
    </row>
    <row r="1491" spans="1:19" x14ac:dyDescent="0.25">
      <c r="A1491" s="54" t="s">
        <v>5589</v>
      </c>
      <c r="B1491" s="54">
        <v>1464</v>
      </c>
      <c r="C1491" s="55" t="s">
        <v>3273</v>
      </c>
      <c r="D1491" s="55" t="s">
        <v>51</v>
      </c>
      <c r="E1491" s="55" t="s">
        <v>3274</v>
      </c>
      <c r="F1491" s="54">
        <f>+VLOOKUP(C1491,'Anexo_GL '!$B$9:$O$1882,4,0)</f>
        <v>17173.683439999997</v>
      </c>
      <c r="G1491" s="54"/>
      <c r="H1491" s="54">
        <f>+VLOOKUP(C1491,'Anexo_GL '!$B$9:$O$1882,5,0)</f>
        <v>57808.616267500001</v>
      </c>
      <c r="I1491" s="54">
        <f>+VLOOKUP(C1491,'Anexo_GL '!$B$9:$O$1882,6,0)</f>
        <v>8791.396209999999</v>
      </c>
      <c r="J1491" s="54">
        <f>+VLOOKUP(C1491,'Anexo_GL '!$B$9:$O$1882,7,0)</f>
        <v>0</v>
      </c>
      <c r="K1491" s="54"/>
      <c r="L1491" s="56">
        <f>+VLOOKUP(C1491,'Anexo_GL '!$B$9:$O$1882,8,0)</f>
        <v>29.707826529753905</v>
      </c>
      <c r="M1491" s="54"/>
      <c r="N1491" s="56" t="str">
        <f>+VLOOKUP(C1491,'Anexo_GL '!$B$9:$O$1882,9,0)</f>
        <v>Si Cumple</v>
      </c>
      <c r="O1491" s="54"/>
      <c r="P1491" s="54">
        <f>+VLOOKUP(C1491,'Anexo_GL '!$B$9:$O$1882,11,0)</f>
        <v>53750.439530000003</v>
      </c>
      <c r="Q1491" s="54">
        <f>+VLOOKUP(C1491,'Anexo_GL '!$B$9:$O$1882,12,0)</f>
        <v>34953.397539999998</v>
      </c>
      <c r="R1491" s="54">
        <f>+VLOOKUP(C1491,'Anexo_GL '!$B$9:$O$1882,13,0)</f>
        <v>18797.041990000002</v>
      </c>
      <c r="S1491" s="54" t="str">
        <f>+VLOOKUP(C1491,'Anexo_GL '!$B$9:$O$1882,14,0)</f>
        <v>Si Cumple</v>
      </c>
    </row>
    <row r="1492" spans="1:19" x14ac:dyDescent="0.25">
      <c r="A1492" s="54" t="s">
        <v>5590</v>
      </c>
      <c r="B1492" s="54">
        <v>1465</v>
      </c>
      <c r="C1492" s="55" t="s">
        <v>3275</v>
      </c>
      <c r="D1492" s="55" t="s">
        <v>51</v>
      </c>
      <c r="E1492" s="55" t="s">
        <v>3276</v>
      </c>
      <c r="F1492" s="54">
        <f>+VLOOKUP(C1492,'Anexo_GL '!$B$9:$O$1882,4,0)</f>
        <v>795.90029000000004</v>
      </c>
      <c r="G1492" s="54"/>
      <c r="H1492" s="54">
        <f>+VLOOKUP(C1492,'Anexo_GL '!$B$9:$O$1882,5,0)</f>
        <v>11653.0921125</v>
      </c>
      <c r="I1492" s="54">
        <f>+VLOOKUP(C1492,'Anexo_GL '!$B$9:$O$1882,6,0)</f>
        <v>2166.5482900000002</v>
      </c>
      <c r="J1492" s="54">
        <f>+VLOOKUP(C1492,'Anexo_GL '!$B$9:$O$1882,7,0)</f>
        <v>0</v>
      </c>
      <c r="K1492" s="54"/>
      <c r="L1492" s="56">
        <f>+VLOOKUP(C1492,'Anexo_GL '!$B$9:$O$1882,8,0)</f>
        <v>6.8299493586449582</v>
      </c>
      <c r="M1492" s="54"/>
      <c r="N1492" s="56" t="str">
        <f>+VLOOKUP(C1492,'Anexo_GL '!$B$9:$O$1882,9,0)</f>
        <v>Si Cumple</v>
      </c>
      <c r="O1492" s="54"/>
      <c r="P1492" s="54">
        <f>+VLOOKUP(C1492,'Anexo_GL '!$B$9:$O$1882,11,0)</f>
        <v>9352.116149999998</v>
      </c>
      <c r="Q1492" s="54">
        <f>+VLOOKUP(C1492,'Anexo_GL '!$B$9:$O$1882,12,0)</f>
        <v>6778.4086600000001</v>
      </c>
      <c r="R1492" s="54">
        <f>+VLOOKUP(C1492,'Anexo_GL '!$B$9:$O$1882,13,0)</f>
        <v>2573.7074899999984</v>
      </c>
      <c r="S1492" s="54" t="str">
        <f>+VLOOKUP(C1492,'Anexo_GL '!$B$9:$O$1882,14,0)</f>
        <v>Si Cumple</v>
      </c>
    </row>
    <row r="1493" spans="1:19" x14ac:dyDescent="0.25">
      <c r="A1493" s="54" t="s">
        <v>5591</v>
      </c>
      <c r="B1493" s="54">
        <v>1466</v>
      </c>
      <c r="C1493" s="55" t="s">
        <v>3277</v>
      </c>
      <c r="D1493" s="55" t="s">
        <v>51</v>
      </c>
      <c r="E1493" s="55" t="s">
        <v>3278</v>
      </c>
      <c r="F1493" s="54">
        <f>+VLOOKUP(C1493,'Anexo_GL '!$B$9:$O$1882,4,0)</f>
        <v>112.35745000000001</v>
      </c>
      <c r="G1493" s="54"/>
      <c r="H1493" s="54">
        <f>+VLOOKUP(C1493,'Anexo_GL '!$B$9:$O$1882,5,0)</f>
        <v>4457.9764849999992</v>
      </c>
      <c r="I1493" s="54">
        <f>+VLOOKUP(C1493,'Anexo_GL '!$B$9:$O$1882,6,0)</f>
        <v>1652.07897</v>
      </c>
      <c r="J1493" s="54">
        <f>+VLOOKUP(C1493,'Anexo_GL '!$B$9:$O$1882,7,0)</f>
        <v>0</v>
      </c>
      <c r="K1493" s="54"/>
      <c r="L1493" s="56">
        <f>+VLOOKUP(C1493,'Anexo_GL '!$B$9:$O$1882,8,0)</f>
        <v>2.5203688350096809</v>
      </c>
      <c r="M1493" s="54"/>
      <c r="N1493" s="56" t="str">
        <f>+VLOOKUP(C1493,'Anexo_GL '!$B$9:$O$1882,9,0)</f>
        <v>Si Cumple</v>
      </c>
      <c r="O1493" s="54"/>
      <c r="P1493" s="54">
        <f>+VLOOKUP(C1493,'Anexo_GL '!$B$9:$O$1882,11,0)</f>
        <v>3650.1026399999996</v>
      </c>
      <c r="Q1493" s="54">
        <f>+VLOOKUP(C1493,'Anexo_GL '!$B$9:$O$1882,12,0)</f>
        <v>2256.01541</v>
      </c>
      <c r="R1493" s="54">
        <f>+VLOOKUP(C1493,'Anexo_GL '!$B$9:$O$1882,13,0)</f>
        <v>1394.0872299999994</v>
      </c>
      <c r="S1493" s="54" t="str">
        <f>+VLOOKUP(C1493,'Anexo_GL '!$B$9:$O$1882,14,0)</f>
        <v>Si Cumple</v>
      </c>
    </row>
    <row r="1494" spans="1:19" x14ac:dyDescent="0.25">
      <c r="A1494" s="54" t="s">
        <v>5592</v>
      </c>
      <c r="B1494" s="54">
        <v>1467</v>
      </c>
      <c r="C1494" s="55" t="s">
        <v>3279</v>
      </c>
      <c r="D1494" s="55" t="s">
        <v>51</v>
      </c>
      <c r="E1494" s="55" t="s">
        <v>3280</v>
      </c>
      <c r="F1494" s="54">
        <f>+VLOOKUP(C1494,'Anexo_GL '!$B$9:$O$1882,4,0)</f>
        <v>1317.0652400000001</v>
      </c>
      <c r="G1494" s="54"/>
      <c r="H1494" s="54">
        <f>+VLOOKUP(C1494,'Anexo_GL '!$B$9:$O$1882,5,0)</f>
        <v>8411.2496274999994</v>
      </c>
      <c r="I1494" s="54">
        <f>+VLOOKUP(C1494,'Anexo_GL '!$B$9:$O$1882,6,0)</f>
        <v>2308.4929099999999</v>
      </c>
      <c r="J1494" s="54">
        <f>+VLOOKUP(C1494,'Anexo_GL '!$B$9:$O$1882,7,0)</f>
        <v>0</v>
      </c>
      <c r="K1494" s="54"/>
      <c r="L1494" s="56">
        <f>+VLOOKUP(C1494,'Anexo_GL '!$B$9:$O$1882,8,0)</f>
        <v>15.658377747985822</v>
      </c>
      <c r="M1494" s="54"/>
      <c r="N1494" s="56" t="str">
        <f>+VLOOKUP(C1494,'Anexo_GL '!$B$9:$O$1882,9,0)</f>
        <v>Si Cumple</v>
      </c>
      <c r="O1494" s="54"/>
      <c r="P1494" s="54">
        <f>+VLOOKUP(C1494,'Anexo_GL '!$B$9:$O$1882,11,0)</f>
        <v>6817.1134099999999</v>
      </c>
      <c r="Q1494" s="54">
        <f>+VLOOKUP(C1494,'Anexo_GL '!$B$9:$O$1882,12,0)</f>
        <v>4784.31052</v>
      </c>
      <c r="R1494" s="54">
        <f>+VLOOKUP(C1494,'Anexo_GL '!$B$9:$O$1882,13,0)</f>
        <v>2032.8028900000006</v>
      </c>
      <c r="S1494" s="54" t="str">
        <f>+VLOOKUP(C1494,'Anexo_GL '!$B$9:$O$1882,14,0)</f>
        <v>Si Cumple</v>
      </c>
    </row>
    <row r="1495" spans="1:19" x14ac:dyDescent="0.25">
      <c r="A1495" s="54" t="s">
        <v>5593</v>
      </c>
      <c r="B1495" s="54">
        <v>1468</v>
      </c>
      <c r="C1495" s="55" t="s">
        <v>3281</v>
      </c>
      <c r="D1495" s="55" t="s">
        <v>51</v>
      </c>
      <c r="E1495" s="55" t="s">
        <v>856</v>
      </c>
      <c r="F1495" s="54">
        <f>+VLOOKUP(C1495,'Anexo_GL '!$B$9:$O$1882,4,0)</f>
        <v>439.24722000000003</v>
      </c>
      <c r="G1495" s="54"/>
      <c r="H1495" s="54">
        <f>+VLOOKUP(C1495,'Anexo_GL '!$B$9:$O$1882,5,0)</f>
        <v>4199.5034599999999</v>
      </c>
      <c r="I1495" s="54">
        <f>+VLOOKUP(C1495,'Anexo_GL '!$B$9:$O$1882,6,0)</f>
        <v>1543.81014</v>
      </c>
      <c r="J1495" s="54">
        <f>+VLOOKUP(C1495,'Anexo_GL '!$B$9:$O$1882,7,0)</f>
        <v>0</v>
      </c>
      <c r="K1495" s="54"/>
      <c r="L1495" s="56">
        <f>+VLOOKUP(C1495,'Anexo_GL '!$B$9:$O$1882,8,0)</f>
        <v>10.459503705230905</v>
      </c>
      <c r="M1495" s="54"/>
      <c r="N1495" s="56" t="str">
        <f>+VLOOKUP(C1495,'Anexo_GL '!$B$9:$O$1882,9,0)</f>
        <v>Si Cumple</v>
      </c>
      <c r="O1495" s="54"/>
      <c r="P1495" s="54">
        <f>+VLOOKUP(C1495,'Anexo_GL '!$B$9:$O$1882,11,0)</f>
        <v>2604.1696499999998</v>
      </c>
      <c r="Q1495" s="54">
        <f>+VLOOKUP(C1495,'Anexo_GL '!$B$9:$O$1882,12,0)</f>
        <v>2985.9434700000002</v>
      </c>
      <c r="R1495" s="54">
        <f>+VLOOKUP(C1495,'Anexo_GL '!$B$9:$O$1882,13,0)</f>
        <v>-381.77382000000028</v>
      </c>
      <c r="S1495" s="54" t="str">
        <f>+VLOOKUP(C1495,'Anexo_GL '!$B$9:$O$1882,14,0)</f>
        <v>No Cumple</v>
      </c>
    </row>
    <row r="1496" spans="1:19" x14ac:dyDescent="0.25">
      <c r="A1496" s="54" t="s">
        <v>5594</v>
      </c>
      <c r="B1496" s="54">
        <v>1469</v>
      </c>
      <c r="C1496" s="55" t="s">
        <v>3282</v>
      </c>
      <c r="D1496" s="55" t="s">
        <v>51</v>
      </c>
      <c r="E1496" s="55" t="s">
        <v>3283</v>
      </c>
      <c r="F1496" s="54">
        <f>+VLOOKUP(C1496,'Anexo_GL '!$B$9:$O$1882,4,0)</f>
        <v>182.85440000000003</v>
      </c>
      <c r="G1496" s="54"/>
      <c r="H1496" s="54">
        <f>+VLOOKUP(C1496,'Anexo_GL '!$B$9:$O$1882,5,0)</f>
        <v>4968.4912349999995</v>
      </c>
      <c r="I1496" s="54">
        <f>+VLOOKUP(C1496,'Anexo_GL '!$B$9:$O$1882,6,0)</f>
        <v>1770.5496900000001</v>
      </c>
      <c r="J1496" s="54">
        <f>+VLOOKUP(C1496,'Anexo_GL '!$B$9:$O$1882,7,0)</f>
        <v>0</v>
      </c>
      <c r="K1496" s="54"/>
      <c r="L1496" s="56">
        <f>+VLOOKUP(C1496,'Anexo_GL '!$B$9:$O$1882,8,0)</f>
        <v>3.6802802168976765</v>
      </c>
      <c r="M1496" s="54"/>
      <c r="N1496" s="56" t="str">
        <f>+VLOOKUP(C1496,'Anexo_GL '!$B$9:$O$1882,9,0)</f>
        <v>Si Cumple</v>
      </c>
      <c r="O1496" s="54"/>
      <c r="P1496" s="54">
        <f>+VLOOKUP(C1496,'Anexo_GL '!$B$9:$O$1882,11,0)</f>
        <v>4329.6708799999997</v>
      </c>
      <c r="Q1496" s="54">
        <f>+VLOOKUP(C1496,'Anexo_GL '!$B$9:$O$1882,12,0)</f>
        <v>2603.5787799999998</v>
      </c>
      <c r="R1496" s="54">
        <f>+VLOOKUP(C1496,'Anexo_GL '!$B$9:$O$1882,13,0)</f>
        <v>1726.0921000000001</v>
      </c>
      <c r="S1496" s="54" t="str">
        <f>+VLOOKUP(C1496,'Anexo_GL '!$B$9:$O$1882,14,0)</f>
        <v>Si Cumple</v>
      </c>
    </row>
    <row r="1497" spans="1:19" x14ac:dyDescent="0.25">
      <c r="A1497" s="54" t="s">
        <v>5595</v>
      </c>
      <c r="B1497" s="54">
        <v>1470</v>
      </c>
      <c r="C1497" s="55" t="s">
        <v>3284</v>
      </c>
      <c r="D1497" s="55" t="s">
        <v>51</v>
      </c>
      <c r="E1497" s="55" t="s">
        <v>3285</v>
      </c>
      <c r="F1497" s="54">
        <f>+VLOOKUP(C1497,'Anexo_GL '!$B$9:$O$1882,4,0)</f>
        <v>35040.503789999995</v>
      </c>
      <c r="G1497" s="54"/>
      <c r="H1497" s="54">
        <f>+VLOOKUP(C1497,'Anexo_GL '!$B$9:$O$1882,5,0)</f>
        <v>40398.823544999992</v>
      </c>
      <c r="I1497" s="54">
        <f>+VLOOKUP(C1497,'Anexo_GL '!$B$9:$O$1882,6,0)</f>
        <v>7999.7260600000009</v>
      </c>
      <c r="J1497" s="54">
        <f>+VLOOKUP(C1497,'Anexo_GL '!$B$9:$O$1882,7,0)</f>
        <v>0</v>
      </c>
      <c r="K1497" s="54"/>
      <c r="L1497" s="56">
        <f>+VLOOKUP(C1497,'Anexo_GL '!$B$9:$O$1882,8,0)</f>
        <v>86.736446052614866</v>
      </c>
      <c r="M1497" s="54"/>
      <c r="N1497" s="56" t="str">
        <f>+VLOOKUP(C1497,'Anexo_GL '!$B$9:$O$1882,9,0)</f>
        <v>Si Cumple</v>
      </c>
      <c r="O1497" s="54"/>
      <c r="P1497" s="54">
        <f>+VLOOKUP(C1497,'Anexo_GL '!$B$9:$O$1882,11,0)</f>
        <v>51859.294289999998</v>
      </c>
      <c r="Q1497" s="54">
        <f>+VLOOKUP(C1497,'Anexo_GL '!$B$9:$O$1882,12,0)</f>
        <v>24190.107410000004</v>
      </c>
      <c r="R1497" s="54">
        <f>+VLOOKUP(C1497,'Anexo_GL '!$B$9:$O$1882,13,0)</f>
        <v>27669.186879999994</v>
      </c>
      <c r="S1497" s="54" t="str">
        <f>+VLOOKUP(C1497,'Anexo_GL '!$B$9:$O$1882,14,0)</f>
        <v>Si Cumple</v>
      </c>
    </row>
    <row r="1498" spans="1:19" x14ac:dyDescent="0.25">
      <c r="A1498" s="54" t="s">
        <v>5596</v>
      </c>
      <c r="B1498" s="54">
        <v>1471</v>
      </c>
      <c r="C1498" s="55" t="s">
        <v>3286</v>
      </c>
      <c r="D1498" s="55" t="s">
        <v>51</v>
      </c>
      <c r="E1498" s="55" t="s">
        <v>3287</v>
      </c>
      <c r="F1498" s="54">
        <f>+VLOOKUP(C1498,'Anexo_GL '!$B$9:$O$1882,4,0)</f>
        <v>7752.0466799999995</v>
      </c>
      <c r="G1498" s="54"/>
      <c r="H1498" s="54">
        <f>+VLOOKUP(C1498,'Anexo_GL '!$B$9:$O$1882,5,0)</f>
        <v>9051.5206149999995</v>
      </c>
      <c r="I1498" s="54">
        <f>+VLOOKUP(C1498,'Anexo_GL '!$B$9:$O$1882,6,0)</f>
        <v>4190.20309</v>
      </c>
      <c r="J1498" s="54">
        <f>+VLOOKUP(C1498,'Anexo_GL '!$B$9:$O$1882,7,0)</f>
        <v>0</v>
      </c>
      <c r="K1498" s="54"/>
      <c r="L1498" s="56">
        <f>+VLOOKUP(C1498,'Anexo_GL '!$B$9:$O$1882,8,0)</f>
        <v>85.643584207867377</v>
      </c>
      <c r="M1498" s="54"/>
      <c r="N1498" s="56" t="str">
        <f>+VLOOKUP(C1498,'Anexo_GL '!$B$9:$O$1882,9,0)</f>
        <v>Si Cumple</v>
      </c>
      <c r="O1498" s="54"/>
      <c r="P1498" s="54">
        <f>+VLOOKUP(C1498,'Anexo_GL '!$B$9:$O$1882,11,0)</f>
        <v>9500.3696000000018</v>
      </c>
      <c r="Q1498" s="54">
        <f>+VLOOKUP(C1498,'Anexo_GL '!$B$9:$O$1882,12,0)</f>
        <v>3553.6062100000004</v>
      </c>
      <c r="R1498" s="54">
        <f>+VLOOKUP(C1498,'Anexo_GL '!$B$9:$O$1882,13,0)</f>
        <v>5946.763390000001</v>
      </c>
      <c r="S1498" s="54" t="str">
        <f>+VLOOKUP(C1498,'Anexo_GL '!$B$9:$O$1882,14,0)</f>
        <v>Si Cumple</v>
      </c>
    </row>
    <row r="1499" spans="1:19" x14ac:dyDescent="0.25">
      <c r="A1499" s="54" t="s">
        <v>5597</v>
      </c>
      <c r="B1499" s="54">
        <v>1472</v>
      </c>
      <c r="C1499" s="55" t="s">
        <v>3288</v>
      </c>
      <c r="D1499" s="55" t="s">
        <v>51</v>
      </c>
      <c r="E1499" s="55" t="s">
        <v>3289</v>
      </c>
      <c r="F1499" s="54">
        <f>+VLOOKUP(C1499,'Anexo_GL '!$B$9:$O$1882,4,0)</f>
        <v>781.49289999999996</v>
      </c>
      <c r="G1499" s="54"/>
      <c r="H1499" s="54">
        <f>+VLOOKUP(C1499,'Anexo_GL '!$B$9:$O$1882,5,0)</f>
        <v>10313.4415525</v>
      </c>
      <c r="I1499" s="54">
        <f>+VLOOKUP(C1499,'Anexo_GL '!$B$9:$O$1882,6,0)</f>
        <v>4131.4796299999998</v>
      </c>
      <c r="J1499" s="54">
        <f>+VLOOKUP(C1499,'Anexo_GL '!$B$9:$O$1882,7,0)</f>
        <v>0</v>
      </c>
      <c r="K1499" s="54"/>
      <c r="L1499" s="56">
        <f>+VLOOKUP(C1499,'Anexo_GL '!$B$9:$O$1882,8,0)</f>
        <v>7.5774211355332151</v>
      </c>
      <c r="M1499" s="54"/>
      <c r="N1499" s="56" t="str">
        <f>+VLOOKUP(C1499,'Anexo_GL '!$B$9:$O$1882,9,0)</f>
        <v>Si Cumple</v>
      </c>
      <c r="O1499" s="54"/>
      <c r="P1499" s="54">
        <f>+VLOOKUP(C1499,'Anexo_GL '!$B$9:$O$1882,11,0)</f>
        <v>16320.605510000001</v>
      </c>
      <c r="Q1499" s="54">
        <f>+VLOOKUP(C1499,'Anexo_GL '!$B$9:$O$1882,12,0)</f>
        <v>5211.1063000000004</v>
      </c>
      <c r="R1499" s="54">
        <f>+VLOOKUP(C1499,'Anexo_GL '!$B$9:$O$1882,13,0)</f>
        <v>11109.499210000002</v>
      </c>
      <c r="S1499" s="54" t="str">
        <f>+VLOOKUP(C1499,'Anexo_GL '!$B$9:$O$1882,14,0)</f>
        <v>Si Cumple</v>
      </c>
    </row>
    <row r="1500" spans="1:19" x14ac:dyDescent="0.25">
      <c r="A1500" s="54" t="s">
        <v>5598</v>
      </c>
      <c r="B1500" s="54">
        <v>1473</v>
      </c>
      <c r="C1500" s="55" t="s">
        <v>3290</v>
      </c>
      <c r="D1500" s="55" t="s">
        <v>51</v>
      </c>
      <c r="E1500" s="55" t="s">
        <v>3291</v>
      </c>
      <c r="F1500" s="54">
        <f>+VLOOKUP(C1500,'Anexo_GL '!$B$9:$O$1882,4,0)</f>
        <v>1279.1497200000001</v>
      </c>
      <c r="G1500" s="54"/>
      <c r="H1500" s="54">
        <f>+VLOOKUP(C1500,'Anexo_GL '!$B$9:$O$1882,5,0)</f>
        <v>13147.326912499999</v>
      </c>
      <c r="I1500" s="54">
        <f>+VLOOKUP(C1500,'Anexo_GL '!$B$9:$O$1882,6,0)</f>
        <v>3424.6640899999998</v>
      </c>
      <c r="J1500" s="54">
        <f>+VLOOKUP(C1500,'Anexo_GL '!$B$9:$O$1882,7,0)</f>
        <v>0</v>
      </c>
      <c r="K1500" s="54"/>
      <c r="L1500" s="56">
        <f>+VLOOKUP(C1500,'Anexo_GL '!$B$9:$O$1882,8,0)</f>
        <v>9.7293520463375049</v>
      </c>
      <c r="M1500" s="54"/>
      <c r="N1500" s="56" t="str">
        <f>+VLOOKUP(C1500,'Anexo_GL '!$B$9:$O$1882,9,0)</f>
        <v>Si Cumple</v>
      </c>
      <c r="O1500" s="54"/>
      <c r="P1500" s="54">
        <f>+VLOOKUP(C1500,'Anexo_GL '!$B$9:$O$1882,11,0)</f>
        <v>20901.89056</v>
      </c>
      <c r="Q1500" s="54">
        <f>+VLOOKUP(C1500,'Anexo_GL '!$B$9:$O$1882,12,0)</f>
        <v>7539.84159</v>
      </c>
      <c r="R1500" s="54">
        <f>+VLOOKUP(C1500,'Anexo_GL '!$B$9:$O$1882,13,0)</f>
        <v>13362.048969999998</v>
      </c>
      <c r="S1500" s="54" t="str">
        <f>+VLOOKUP(C1500,'Anexo_GL '!$B$9:$O$1882,14,0)</f>
        <v>Si Cumple</v>
      </c>
    </row>
    <row r="1501" spans="1:19" x14ac:dyDescent="0.25">
      <c r="A1501" s="54" t="s">
        <v>5599</v>
      </c>
      <c r="B1501" s="54">
        <v>1474</v>
      </c>
      <c r="C1501" s="55" t="s">
        <v>3292</v>
      </c>
      <c r="D1501" s="55" t="s">
        <v>51</v>
      </c>
      <c r="E1501" s="55" t="s">
        <v>3293</v>
      </c>
      <c r="F1501" s="54">
        <f>+VLOOKUP(C1501,'Anexo_GL '!$B$9:$O$1882,4,0)</f>
        <v>5043.0370500000008</v>
      </c>
      <c r="G1501" s="54"/>
      <c r="H1501" s="54">
        <f>+VLOOKUP(C1501,'Anexo_GL '!$B$9:$O$1882,5,0)</f>
        <v>12762.745289999999</v>
      </c>
      <c r="I1501" s="54">
        <f>+VLOOKUP(C1501,'Anexo_GL '!$B$9:$O$1882,6,0)</f>
        <v>4279.9937900000004</v>
      </c>
      <c r="J1501" s="54">
        <f>+VLOOKUP(C1501,'Anexo_GL '!$B$9:$O$1882,7,0)</f>
        <v>0</v>
      </c>
      <c r="K1501" s="54"/>
      <c r="L1501" s="56">
        <f>+VLOOKUP(C1501,'Anexo_GL '!$B$9:$O$1882,8,0)</f>
        <v>39.513732628914674</v>
      </c>
      <c r="M1501" s="54"/>
      <c r="N1501" s="56" t="str">
        <f>+VLOOKUP(C1501,'Anexo_GL '!$B$9:$O$1882,9,0)</f>
        <v>Si Cumple</v>
      </c>
      <c r="O1501" s="54"/>
      <c r="P1501" s="54">
        <f>+VLOOKUP(C1501,'Anexo_GL '!$B$9:$O$1882,11,0)</f>
        <v>9764.8826200000003</v>
      </c>
      <c r="Q1501" s="54">
        <f>+VLOOKUP(C1501,'Anexo_GL '!$B$9:$O$1882,12,0)</f>
        <v>6853.3767699999999</v>
      </c>
      <c r="R1501" s="54">
        <f>+VLOOKUP(C1501,'Anexo_GL '!$B$9:$O$1882,13,0)</f>
        <v>2911.5058500000014</v>
      </c>
      <c r="S1501" s="54" t="str">
        <f>+VLOOKUP(C1501,'Anexo_GL '!$B$9:$O$1882,14,0)</f>
        <v>Si Cumple</v>
      </c>
    </row>
    <row r="1502" spans="1:19" x14ac:dyDescent="0.25">
      <c r="A1502" s="54" t="s">
        <v>5600</v>
      </c>
      <c r="B1502" s="54">
        <v>1475</v>
      </c>
      <c r="C1502" s="55" t="s">
        <v>3294</v>
      </c>
      <c r="D1502" s="55" t="s">
        <v>51</v>
      </c>
      <c r="E1502" s="55" t="s">
        <v>3295</v>
      </c>
      <c r="F1502" s="54">
        <f>+VLOOKUP(C1502,'Anexo_GL '!$B$9:$O$1882,4,0)</f>
        <v>2039.3563900000001</v>
      </c>
      <c r="G1502" s="54"/>
      <c r="H1502" s="54">
        <f>+VLOOKUP(C1502,'Anexo_GL '!$B$9:$O$1882,5,0)</f>
        <v>26620.496384999999</v>
      </c>
      <c r="I1502" s="54">
        <f>+VLOOKUP(C1502,'Anexo_GL '!$B$9:$O$1882,6,0)</f>
        <v>7521.0614500000001</v>
      </c>
      <c r="J1502" s="54">
        <f>+VLOOKUP(C1502,'Anexo_GL '!$B$9:$O$1882,7,0)</f>
        <v>0</v>
      </c>
      <c r="K1502" s="54"/>
      <c r="L1502" s="56">
        <f>+VLOOKUP(C1502,'Anexo_GL '!$B$9:$O$1882,8,0)</f>
        <v>7.6608503481893298</v>
      </c>
      <c r="M1502" s="54"/>
      <c r="N1502" s="56" t="str">
        <f>+VLOOKUP(C1502,'Anexo_GL '!$B$9:$O$1882,9,0)</f>
        <v>Si Cumple</v>
      </c>
      <c r="O1502" s="54"/>
      <c r="P1502" s="54">
        <f>+VLOOKUP(C1502,'Anexo_GL '!$B$9:$O$1882,11,0)</f>
        <v>20531.518060000002</v>
      </c>
      <c r="Q1502" s="54">
        <f>+VLOOKUP(C1502,'Anexo_GL '!$B$9:$O$1882,12,0)</f>
        <v>15649.66569</v>
      </c>
      <c r="R1502" s="54">
        <f>+VLOOKUP(C1502,'Anexo_GL '!$B$9:$O$1882,13,0)</f>
        <v>4881.8523700000032</v>
      </c>
      <c r="S1502" s="54" t="str">
        <f>+VLOOKUP(C1502,'Anexo_GL '!$B$9:$O$1882,14,0)</f>
        <v>Si Cumple</v>
      </c>
    </row>
    <row r="1503" spans="1:19" x14ac:dyDescent="0.25">
      <c r="A1503" s="54" t="s">
        <v>5601</v>
      </c>
      <c r="B1503" s="54">
        <v>1476</v>
      </c>
      <c r="C1503" s="55" t="s">
        <v>3296</v>
      </c>
      <c r="D1503" s="55" t="s">
        <v>51</v>
      </c>
      <c r="E1503" s="55" t="s">
        <v>3297</v>
      </c>
      <c r="F1503" s="54">
        <f>+VLOOKUP(C1503,'Anexo_GL '!$B$9:$O$1882,4,0)</f>
        <v>1225.47342</v>
      </c>
      <c r="G1503" s="54"/>
      <c r="H1503" s="54">
        <f>+VLOOKUP(C1503,'Anexo_GL '!$B$9:$O$1882,5,0)</f>
        <v>11255.072969999997</v>
      </c>
      <c r="I1503" s="54">
        <f>+VLOOKUP(C1503,'Anexo_GL '!$B$9:$O$1882,6,0)</f>
        <v>3958.7013400000005</v>
      </c>
      <c r="J1503" s="54">
        <f>+VLOOKUP(C1503,'Anexo_GL '!$B$9:$O$1882,7,0)</f>
        <v>0</v>
      </c>
      <c r="K1503" s="54"/>
      <c r="L1503" s="56">
        <f>+VLOOKUP(C1503,'Anexo_GL '!$B$9:$O$1882,8,0)</f>
        <v>10.888187249131628</v>
      </c>
      <c r="M1503" s="54"/>
      <c r="N1503" s="56" t="str">
        <f>+VLOOKUP(C1503,'Anexo_GL '!$B$9:$O$1882,9,0)</f>
        <v>Si Cumple</v>
      </c>
      <c r="O1503" s="54"/>
      <c r="P1503" s="54">
        <f>+VLOOKUP(C1503,'Anexo_GL '!$B$9:$O$1882,11,0)</f>
        <v>8242.1155600000002</v>
      </c>
      <c r="Q1503" s="54">
        <f>+VLOOKUP(C1503,'Anexo_GL '!$B$9:$O$1882,12,0)</f>
        <v>7426.7582200000006</v>
      </c>
      <c r="R1503" s="54">
        <f>+VLOOKUP(C1503,'Anexo_GL '!$B$9:$O$1882,13,0)</f>
        <v>815.35733999999979</v>
      </c>
      <c r="S1503" s="54" t="str">
        <f>+VLOOKUP(C1503,'Anexo_GL '!$B$9:$O$1882,14,0)</f>
        <v>Si Cumple</v>
      </c>
    </row>
    <row r="1504" spans="1:19" x14ac:dyDescent="0.25">
      <c r="A1504" s="54" t="s">
        <v>5602</v>
      </c>
      <c r="B1504" s="54">
        <v>1477</v>
      </c>
      <c r="C1504" s="55" t="s">
        <v>3298</v>
      </c>
      <c r="D1504" s="55" t="s">
        <v>51</v>
      </c>
      <c r="E1504" s="55" t="s">
        <v>3299</v>
      </c>
      <c r="F1504" s="54">
        <f>+VLOOKUP(C1504,'Anexo_GL '!$B$9:$O$1882,4,0)</f>
        <v>1378.8695600000001</v>
      </c>
      <c r="G1504" s="54"/>
      <c r="H1504" s="54">
        <f>+VLOOKUP(C1504,'Anexo_GL '!$B$9:$O$1882,5,0)</f>
        <v>10477.274670000001</v>
      </c>
      <c r="I1504" s="54">
        <f>+VLOOKUP(C1504,'Anexo_GL '!$B$9:$O$1882,6,0)</f>
        <v>4174.3879800000004</v>
      </c>
      <c r="J1504" s="54">
        <f>+VLOOKUP(C1504,'Anexo_GL '!$B$9:$O$1882,7,0)</f>
        <v>0</v>
      </c>
      <c r="K1504" s="54"/>
      <c r="L1504" s="56">
        <f>+VLOOKUP(C1504,'Anexo_GL '!$B$9:$O$1882,8,0)</f>
        <v>13.16057470506307</v>
      </c>
      <c r="M1504" s="54"/>
      <c r="N1504" s="56" t="str">
        <f>+VLOOKUP(C1504,'Anexo_GL '!$B$9:$O$1882,9,0)</f>
        <v>Si Cumple</v>
      </c>
      <c r="O1504" s="54"/>
      <c r="P1504" s="54">
        <f>+VLOOKUP(C1504,'Anexo_GL '!$B$9:$O$1882,11,0)</f>
        <v>7188.3395199999995</v>
      </c>
      <c r="Q1504" s="54">
        <f>+VLOOKUP(C1504,'Anexo_GL '!$B$9:$O$1882,12,0)</f>
        <v>6486.9519700000001</v>
      </c>
      <c r="R1504" s="54">
        <f>+VLOOKUP(C1504,'Anexo_GL '!$B$9:$O$1882,13,0)</f>
        <v>701.38754999999981</v>
      </c>
      <c r="S1504" s="54" t="str">
        <f>+VLOOKUP(C1504,'Anexo_GL '!$B$9:$O$1882,14,0)</f>
        <v>Si Cumple</v>
      </c>
    </row>
    <row r="1505" spans="1:19" x14ac:dyDescent="0.25">
      <c r="A1505" s="54" t="s">
        <v>5603</v>
      </c>
      <c r="B1505" s="54">
        <v>1478</v>
      </c>
      <c r="C1505" s="55" t="s">
        <v>3300</v>
      </c>
      <c r="D1505" s="55" t="s">
        <v>51</v>
      </c>
      <c r="E1505" s="55" t="s">
        <v>1938</v>
      </c>
      <c r="F1505" s="54">
        <f>+VLOOKUP(C1505,'Anexo_GL '!$B$9:$O$1882,4,0)</f>
        <v>715.98477000000003</v>
      </c>
      <c r="G1505" s="54"/>
      <c r="H1505" s="54">
        <f>+VLOOKUP(C1505,'Anexo_GL '!$B$9:$O$1882,5,0)</f>
        <v>10720.24019</v>
      </c>
      <c r="I1505" s="54">
        <f>+VLOOKUP(C1505,'Anexo_GL '!$B$9:$O$1882,6,0)</f>
        <v>3094.7673200000004</v>
      </c>
      <c r="J1505" s="54">
        <f>+VLOOKUP(C1505,'Anexo_GL '!$B$9:$O$1882,7,0)</f>
        <v>0</v>
      </c>
      <c r="K1505" s="54"/>
      <c r="L1505" s="56">
        <f>+VLOOKUP(C1505,'Anexo_GL '!$B$9:$O$1882,8,0)</f>
        <v>6.6788127626830711</v>
      </c>
      <c r="M1505" s="54"/>
      <c r="N1505" s="56" t="str">
        <f>+VLOOKUP(C1505,'Anexo_GL '!$B$9:$O$1882,9,0)</f>
        <v>Si Cumple</v>
      </c>
      <c r="O1505" s="54"/>
      <c r="P1505" s="54">
        <f>+VLOOKUP(C1505,'Anexo_GL '!$B$9:$O$1882,11,0)</f>
        <v>8807.0817699999989</v>
      </c>
      <c r="Q1505" s="54">
        <f>+VLOOKUP(C1505,'Anexo_GL '!$B$9:$O$1882,12,0)</f>
        <v>7391.9416900000006</v>
      </c>
      <c r="R1505" s="54">
        <f>+VLOOKUP(C1505,'Anexo_GL '!$B$9:$O$1882,13,0)</f>
        <v>1415.1400799999992</v>
      </c>
      <c r="S1505" s="54" t="str">
        <f>+VLOOKUP(C1505,'Anexo_GL '!$B$9:$O$1882,14,0)</f>
        <v>Si Cumple</v>
      </c>
    </row>
    <row r="1506" spans="1:19" x14ac:dyDescent="0.25">
      <c r="A1506" s="54" t="s">
        <v>5604</v>
      </c>
      <c r="B1506" s="54">
        <v>1479</v>
      </c>
      <c r="C1506" s="55" t="s">
        <v>3301</v>
      </c>
      <c r="D1506" s="55" t="s">
        <v>51</v>
      </c>
      <c r="E1506" s="55" t="s">
        <v>3302</v>
      </c>
      <c r="F1506" s="54">
        <f>+VLOOKUP(C1506,'Anexo_GL '!$B$9:$O$1882,4,0)</f>
        <v>3050.0140000000006</v>
      </c>
      <c r="G1506" s="54"/>
      <c r="H1506" s="54">
        <f>+VLOOKUP(C1506,'Anexo_GL '!$B$9:$O$1882,5,0)</f>
        <v>40645.604432500004</v>
      </c>
      <c r="I1506" s="54">
        <f>+VLOOKUP(C1506,'Anexo_GL '!$B$9:$O$1882,6,0)</f>
        <v>5125.0189900000005</v>
      </c>
      <c r="J1506" s="54">
        <f>+VLOOKUP(C1506,'Anexo_GL '!$B$9:$O$1882,7,0)</f>
        <v>0</v>
      </c>
      <c r="K1506" s="54"/>
      <c r="L1506" s="56">
        <f>+VLOOKUP(C1506,'Anexo_GL '!$B$9:$O$1882,8,0)</f>
        <v>7.5039208853817065</v>
      </c>
      <c r="M1506" s="54"/>
      <c r="N1506" s="56" t="str">
        <f>+VLOOKUP(C1506,'Anexo_GL '!$B$9:$O$1882,9,0)</f>
        <v>Si Cumple</v>
      </c>
      <c r="O1506" s="54"/>
      <c r="P1506" s="54">
        <f>+VLOOKUP(C1506,'Anexo_GL '!$B$9:$O$1882,11,0)</f>
        <v>57708.715350000006</v>
      </c>
      <c r="Q1506" s="54">
        <f>+VLOOKUP(C1506,'Anexo_GL '!$B$9:$O$1882,12,0)</f>
        <v>17923.025379999999</v>
      </c>
      <c r="R1506" s="54">
        <f>+VLOOKUP(C1506,'Anexo_GL '!$B$9:$O$1882,13,0)</f>
        <v>39785.689970000014</v>
      </c>
      <c r="S1506" s="54" t="str">
        <f>+VLOOKUP(C1506,'Anexo_GL '!$B$9:$O$1882,14,0)</f>
        <v>Si Cumple</v>
      </c>
    </row>
    <row r="1507" spans="1:19" x14ac:dyDescent="0.25">
      <c r="A1507" s="54" t="s">
        <v>5605</v>
      </c>
      <c r="B1507" s="54">
        <v>1480</v>
      </c>
      <c r="C1507" s="55" t="s">
        <v>3303</v>
      </c>
      <c r="D1507" s="55" t="s">
        <v>51</v>
      </c>
      <c r="E1507" s="55" t="s">
        <v>3304</v>
      </c>
      <c r="F1507" s="54">
        <f>+VLOOKUP(C1507,'Anexo_GL '!$B$9:$O$1882,4,0)</f>
        <v>4710.8438099999994</v>
      </c>
      <c r="G1507" s="54"/>
      <c r="H1507" s="54">
        <f>+VLOOKUP(C1507,'Anexo_GL '!$B$9:$O$1882,5,0)</f>
        <v>4814.4067325000005</v>
      </c>
      <c r="I1507" s="54">
        <f>+VLOOKUP(C1507,'Anexo_GL '!$B$9:$O$1882,6,0)</f>
        <v>1319.4680899999998</v>
      </c>
      <c r="J1507" s="54">
        <f>+VLOOKUP(C1507,'Anexo_GL '!$B$9:$O$1882,7,0)</f>
        <v>0</v>
      </c>
      <c r="K1507" s="54"/>
      <c r="L1507" s="56">
        <f>+VLOOKUP(C1507,'Anexo_GL '!$B$9:$O$1882,8,0)</f>
        <v>97.848895445395328</v>
      </c>
      <c r="M1507" s="54"/>
      <c r="N1507" s="56" t="str">
        <f>+VLOOKUP(C1507,'Anexo_GL '!$B$9:$O$1882,9,0)</f>
        <v>Si Cumple</v>
      </c>
      <c r="O1507" s="54"/>
      <c r="P1507" s="54">
        <f>+VLOOKUP(C1507,'Anexo_GL '!$B$9:$O$1882,11,0)</f>
        <v>7080.5231199999998</v>
      </c>
      <c r="Q1507" s="54">
        <f>+VLOOKUP(C1507,'Anexo_GL '!$B$9:$O$1882,12,0)</f>
        <v>1311.6655499999999</v>
      </c>
      <c r="R1507" s="54">
        <f>+VLOOKUP(C1507,'Anexo_GL '!$B$9:$O$1882,13,0)</f>
        <v>5768.8575700000001</v>
      </c>
      <c r="S1507" s="54" t="str">
        <f>+VLOOKUP(C1507,'Anexo_GL '!$B$9:$O$1882,14,0)</f>
        <v>Si Cumple</v>
      </c>
    </row>
    <row r="1508" spans="1:19" x14ac:dyDescent="0.25">
      <c r="A1508" s="54" t="s">
        <v>5606</v>
      </c>
      <c r="B1508" s="54">
        <v>1481</v>
      </c>
      <c r="C1508" s="55" t="s">
        <v>3305</v>
      </c>
      <c r="D1508" s="55" t="s">
        <v>51</v>
      </c>
      <c r="E1508" s="55" t="s">
        <v>3306</v>
      </c>
      <c r="F1508" s="54">
        <f>+VLOOKUP(C1508,'Anexo_GL '!$B$9:$O$1882,4,0)</f>
        <v>246.70845999999997</v>
      </c>
      <c r="G1508" s="54"/>
      <c r="H1508" s="54">
        <f>+VLOOKUP(C1508,'Anexo_GL '!$B$9:$O$1882,5,0)</f>
        <v>4782.6521950000006</v>
      </c>
      <c r="I1508" s="54">
        <f>+VLOOKUP(C1508,'Anexo_GL '!$B$9:$O$1882,6,0)</f>
        <v>1355.84509</v>
      </c>
      <c r="J1508" s="54">
        <f>+VLOOKUP(C1508,'Anexo_GL '!$B$9:$O$1882,7,0)</f>
        <v>0</v>
      </c>
      <c r="K1508" s="54"/>
      <c r="L1508" s="56">
        <f>+VLOOKUP(C1508,'Anexo_GL '!$B$9:$O$1882,8,0)</f>
        <v>5.1584027008679429</v>
      </c>
      <c r="M1508" s="54"/>
      <c r="N1508" s="56" t="str">
        <f>+VLOOKUP(C1508,'Anexo_GL '!$B$9:$O$1882,9,0)</f>
        <v>Si Cumple</v>
      </c>
      <c r="O1508" s="54"/>
      <c r="P1508" s="54">
        <f>+VLOOKUP(C1508,'Anexo_GL '!$B$9:$O$1882,11,0)</f>
        <v>5545.7034800000001</v>
      </c>
      <c r="Q1508" s="54">
        <f>+VLOOKUP(C1508,'Anexo_GL '!$B$9:$O$1882,12,0)</f>
        <v>1620.9985899999999</v>
      </c>
      <c r="R1508" s="54">
        <f>+VLOOKUP(C1508,'Anexo_GL '!$B$9:$O$1882,13,0)</f>
        <v>3924.7048900000004</v>
      </c>
      <c r="S1508" s="54" t="str">
        <f>+VLOOKUP(C1508,'Anexo_GL '!$B$9:$O$1882,14,0)</f>
        <v>Si Cumple</v>
      </c>
    </row>
    <row r="1509" spans="1:19" x14ac:dyDescent="0.25">
      <c r="A1509" s="54" t="s">
        <v>5607</v>
      </c>
      <c r="B1509" s="54">
        <v>1482</v>
      </c>
      <c r="C1509" s="55" t="s">
        <v>3307</v>
      </c>
      <c r="D1509" s="55" t="s">
        <v>51</v>
      </c>
      <c r="E1509" s="55" t="s">
        <v>3308</v>
      </c>
      <c r="F1509" s="54">
        <f>+VLOOKUP(C1509,'Anexo_GL '!$B$9:$O$1882,4,0)</f>
        <v>526.24215000000004</v>
      </c>
      <c r="G1509" s="54"/>
      <c r="H1509" s="54">
        <f>+VLOOKUP(C1509,'Anexo_GL '!$B$9:$O$1882,5,0)</f>
        <v>7775.5555200000008</v>
      </c>
      <c r="I1509" s="54">
        <f>+VLOOKUP(C1509,'Anexo_GL '!$B$9:$O$1882,6,0)</f>
        <v>2522.78818</v>
      </c>
      <c r="J1509" s="54">
        <f>+VLOOKUP(C1509,'Anexo_GL '!$B$9:$O$1882,7,0)</f>
        <v>0</v>
      </c>
      <c r="K1509" s="54"/>
      <c r="L1509" s="56">
        <f>+VLOOKUP(C1509,'Anexo_GL '!$B$9:$O$1882,8,0)</f>
        <v>6.7679042178583781</v>
      </c>
      <c r="M1509" s="54"/>
      <c r="N1509" s="56" t="str">
        <f>+VLOOKUP(C1509,'Anexo_GL '!$B$9:$O$1882,9,0)</f>
        <v>Si Cumple</v>
      </c>
      <c r="O1509" s="54"/>
      <c r="P1509" s="54">
        <f>+VLOOKUP(C1509,'Anexo_GL '!$B$9:$O$1882,11,0)</f>
        <v>7751.7769399999997</v>
      </c>
      <c r="Q1509" s="54">
        <f>+VLOOKUP(C1509,'Anexo_GL '!$B$9:$O$1882,12,0)</f>
        <v>4035.5886600000003</v>
      </c>
      <c r="R1509" s="54">
        <f>+VLOOKUP(C1509,'Anexo_GL '!$B$9:$O$1882,13,0)</f>
        <v>3716.1882799999994</v>
      </c>
      <c r="S1509" s="54" t="str">
        <f>+VLOOKUP(C1509,'Anexo_GL '!$B$9:$O$1882,14,0)</f>
        <v>Si Cumple</v>
      </c>
    </row>
    <row r="1510" spans="1:19" x14ac:dyDescent="0.25">
      <c r="A1510" s="54" t="s">
        <v>5608</v>
      </c>
      <c r="B1510" s="54">
        <v>1483</v>
      </c>
      <c r="C1510" s="55" t="s">
        <v>3309</v>
      </c>
      <c r="D1510" s="55" t="s">
        <v>51</v>
      </c>
      <c r="E1510" s="55" t="s">
        <v>3310</v>
      </c>
      <c r="F1510" s="54">
        <f>+VLOOKUP(C1510,'Anexo_GL '!$B$9:$O$1882,4,0)</f>
        <v>700.70611999999994</v>
      </c>
      <c r="G1510" s="54"/>
      <c r="H1510" s="54">
        <f>+VLOOKUP(C1510,'Anexo_GL '!$B$9:$O$1882,5,0)</f>
        <v>11174.107120000001</v>
      </c>
      <c r="I1510" s="54">
        <f>+VLOOKUP(C1510,'Anexo_GL '!$B$9:$O$1882,6,0)</f>
        <v>2039.2281</v>
      </c>
      <c r="J1510" s="54">
        <f>+VLOOKUP(C1510,'Anexo_GL '!$B$9:$O$1882,7,0)</f>
        <v>0</v>
      </c>
      <c r="K1510" s="54"/>
      <c r="L1510" s="56">
        <f>+VLOOKUP(C1510,'Anexo_GL '!$B$9:$O$1882,8,0)</f>
        <v>6.2708018857796661</v>
      </c>
      <c r="M1510" s="54"/>
      <c r="N1510" s="56" t="str">
        <f>+VLOOKUP(C1510,'Anexo_GL '!$B$9:$O$1882,9,0)</f>
        <v>Si Cumple</v>
      </c>
      <c r="O1510" s="54"/>
      <c r="P1510" s="54">
        <f>+VLOOKUP(C1510,'Anexo_GL '!$B$9:$O$1882,11,0)</f>
        <v>17218.820770000002</v>
      </c>
      <c r="Q1510" s="54">
        <f>+VLOOKUP(C1510,'Anexo_GL '!$B$9:$O$1882,12,0)</f>
        <v>4525.2306099999996</v>
      </c>
      <c r="R1510" s="54">
        <f>+VLOOKUP(C1510,'Anexo_GL '!$B$9:$O$1882,13,0)</f>
        <v>12693.590160000003</v>
      </c>
      <c r="S1510" s="54" t="str">
        <f>+VLOOKUP(C1510,'Anexo_GL '!$B$9:$O$1882,14,0)</f>
        <v>Si Cumple</v>
      </c>
    </row>
    <row r="1511" spans="1:19" x14ac:dyDescent="0.25">
      <c r="A1511" s="54" t="s">
        <v>5609</v>
      </c>
      <c r="B1511" s="54">
        <v>1484</v>
      </c>
      <c r="C1511" s="55" t="s">
        <v>3311</v>
      </c>
      <c r="D1511" s="55" t="s">
        <v>51</v>
      </c>
      <c r="E1511" s="55" t="s">
        <v>3312</v>
      </c>
      <c r="F1511" s="54">
        <f>+VLOOKUP(C1511,'Anexo_GL '!$B$9:$O$1882,4,0)</f>
        <v>316.73721</v>
      </c>
      <c r="G1511" s="54"/>
      <c r="H1511" s="54">
        <f>+VLOOKUP(C1511,'Anexo_GL '!$B$9:$O$1882,5,0)</f>
        <v>10205.337582500002</v>
      </c>
      <c r="I1511" s="54">
        <f>+VLOOKUP(C1511,'Anexo_GL '!$B$9:$O$1882,6,0)</f>
        <v>1474.29413</v>
      </c>
      <c r="J1511" s="54">
        <f>+VLOOKUP(C1511,'Anexo_GL '!$B$9:$O$1882,7,0)</f>
        <v>0</v>
      </c>
      <c r="K1511" s="54"/>
      <c r="L1511" s="56">
        <f>+VLOOKUP(C1511,'Anexo_GL '!$B$9:$O$1882,8,0)</f>
        <v>3.1036426520876432</v>
      </c>
      <c r="M1511" s="54"/>
      <c r="N1511" s="56" t="str">
        <f>+VLOOKUP(C1511,'Anexo_GL '!$B$9:$O$1882,9,0)</f>
        <v>Si Cumple</v>
      </c>
      <c r="O1511" s="54"/>
      <c r="P1511" s="54">
        <f>+VLOOKUP(C1511,'Anexo_GL '!$B$9:$O$1882,11,0)</f>
        <v>18992.688819999999</v>
      </c>
      <c r="Q1511" s="54">
        <f>+VLOOKUP(C1511,'Anexo_GL '!$B$9:$O$1882,12,0)</f>
        <v>8969.8941799999993</v>
      </c>
      <c r="R1511" s="54">
        <f>+VLOOKUP(C1511,'Anexo_GL '!$B$9:$O$1882,13,0)</f>
        <v>10022.79464</v>
      </c>
      <c r="S1511" s="54" t="str">
        <f>+VLOOKUP(C1511,'Anexo_GL '!$B$9:$O$1882,14,0)</f>
        <v>Si Cumple</v>
      </c>
    </row>
    <row r="1512" spans="1:19" x14ac:dyDescent="0.25">
      <c r="A1512" s="54" t="s">
        <v>5610</v>
      </c>
      <c r="B1512" s="54">
        <v>1485</v>
      </c>
      <c r="C1512" s="55" t="s">
        <v>3313</v>
      </c>
      <c r="D1512" s="55" t="s">
        <v>51</v>
      </c>
      <c r="E1512" s="55" t="s">
        <v>3314</v>
      </c>
      <c r="F1512" s="54">
        <f>+VLOOKUP(C1512,'Anexo_GL '!$B$9:$O$1882,4,0)</f>
        <v>512.07100000000003</v>
      </c>
      <c r="G1512" s="54"/>
      <c r="H1512" s="54">
        <f>+VLOOKUP(C1512,'Anexo_GL '!$B$9:$O$1882,5,0)</f>
        <v>3514.5860550000002</v>
      </c>
      <c r="I1512" s="54">
        <f>+VLOOKUP(C1512,'Anexo_GL '!$B$9:$O$1882,6,0)</f>
        <v>910.49947999999995</v>
      </c>
      <c r="J1512" s="54">
        <f>+VLOOKUP(C1512,'Anexo_GL '!$B$9:$O$1882,7,0)</f>
        <v>0</v>
      </c>
      <c r="K1512" s="54"/>
      <c r="L1512" s="56">
        <f>+VLOOKUP(C1512,'Anexo_GL '!$B$9:$O$1882,8,0)</f>
        <v>14.569880833377406</v>
      </c>
      <c r="M1512" s="54"/>
      <c r="N1512" s="56" t="str">
        <f>+VLOOKUP(C1512,'Anexo_GL '!$B$9:$O$1882,9,0)</f>
        <v>Si Cumple</v>
      </c>
      <c r="O1512" s="54"/>
      <c r="P1512" s="54">
        <f>+VLOOKUP(C1512,'Anexo_GL '!$B$9:$O$1882,11,0)</f>
        <v>3389.1544700000004</v>
      </c>
      <c r="Q1512" s="54">
        <f>+VLOOKUP(C1512,'Anexo_GL '!$B$9:$O$1882,12,0)</f>
        <v>2000.75523</v>
      </c>
      <c r="R1512" s="54">
        <f>+VLOOKUP(C1512,'Anexo_GL '!$B$9:$O$1882,13,0)</f>
        <v>1388.3992400000002</v>
      </c>
      <c r="S1512" s="54" t="str">
        <f>+VLOOKUP(C1512,'Anexo_GL '!$B$9:$O$1882,14,0)</f>
        <v>Si Cumple</v>
      </c>
    </row>
    <row r="1513" spans="1:19" x14ac:dyDescent="0.25">
      <c r="A1513" s="54" t="s">
        <v>5611</v>
      </c>
      <c r="B1513" s="54">
        <v>1486</v>
      </c>
      <c r="C1513" s="55" t="s">
        <v>3315</v>
      </c>
      <c r="D1513" s="55" t="s">
        <v>51</v>
      </c>
      <c r="E1513" s="55" t="s">
        <v>3316</v>
      </c>
      <c r="F1513" s="54">
        <f>+VLOOKUP(C1513,'Anexo_GL '!$B$9:$O$1882,4,0)</f>
        <v>79.443470000000005</v>
      </c>
      <c r="G1513" s="54"/>
      <c r="H1513" s="54">
        <f>+VLOOKUP(C1513,'Anexo_GL '!$B$9:$O$1882,5,0)</f>
        <v>2778.2538475000001</v>
      </c>
      <c r="I1513" s="54">
        <f>+VLOOKUP(C1513,'Anexo_GL '!$B$9:$O$1882,6,0)</f>
        <v>1200.6818700000001</v>
      </c>
      <c r="J1513" s="54">
        <f>+VLOOKUP(C1513,'Anexo_GL '!$B$9:$O$1882,7,0)</f>
        <v>0</v>
      </c>
      <c r="K1513" s="54"/>
      <c r="L1513" s="56">
        <f>+VLOOKUP(C1513,'Anexo_GL '!$B$9:$O$1882,8,0)</f>
        <v>2.859474848617122</v>
      </c>
      <c r="M1513" s="54"/>
      <c r="N1513" s="56" t="str">
        <f>+VLOOKUP(C1513,'Anexo_GL '!$B$9:$O$1882,9,0)</f>
        <v>Si Cumple</v>
      </c>
      <c r="O1513" s="54"/>
      <c r="P1513" s="54">
        <f>+VLOOKUP(C1513,'Anexo_GL '!$B$9:$O$1882,11,0)</f>
        <v>3763.8118599999993</v>
      </c>
      <c r="Q1513" s="54">
        <f>+VLOOKUP(C1513,'Anexo_GL '!$B$9:$O$1882,12,0)</f>
        <v>800.07776000000001</v>
      </c>
      <c r="R1513" s="54">
        <f>+VLOOKUP(C1513,'Anexo_GL '!$B$9:$O$1882,13,0)</f>
        <v>2963.7340999999997</v>
      </c>
      <c r="S1513" s="54" t="str">
        <f>+VLOOKUP(C1513,'Anexo_GL '!$B$9:$O$1882,14,0)</f>
        <v>Si Cumple</v>
      </c>
    </row>
    <row r="1514" spans="1:19" x14ac:dyDescent="0.25">
      <c r="A1514" s="54" t="s">
        <v>5612</v>
      </c>
      <c r="B1514" s="54">
        <v>1487</v>
      </c>
      <c r="C1514" s="55" t="s">
        <v>3317</v>
      </c>
      <c r="D1514" s="55" t="s">
        <v>51</v>
      </c>
      <c r="E1514" s="55" t="s">
        <v>3318</v>
      </c>
      <c r="F1514" s="54">
        <f>+VLOOKUP(C1514,'Anexo_GL '!$B$9:$O$1882,4,0)</f>
        <v>317.27494999999999</v>
      </c>
      <c r="G1514" s="54"/>
      <c r="H1514" s="54">
        <f>+VLOOKUP(C1514,'Anexo_GL '!$B$9:$O$1882,5,0)</f>
        <v>4110.5726424999993</v>
      </c>
      <c r="I1514" s="54">
        <f>+VLOOKUP(C1514,'Anexo_GL '!$B$9:$O$1882,6,0)</f>
        <v>1193.3473700000002</v>
      </c>
      <c r="J1514" s="54">
        <f>+VLOOKUP(C1514,'Anexo_GL '!$B$9:$O$1882,7,0)</f>
        <v>0</v>
      </c>
      <c r="K1514" s="54"/>
      <c r="L1514" s="56">
        <f>+VLOOKUP(C1514,'Anexo_GL '!$B$9:$O$1882,8,0)</f>
        <v>7.7185097453243712</v>
      </c>
      <c r="M1514" s="54"/>
      <c r="N1514" s="56" t="str">
        <f>+VLOOKUP(C1514,'Anexo_GL '!$B$9:$O$1882,9,0)</f>
        <v>Si Cumple</v>
      </c>
      <c r="O1514" s="54"/>
      <c r="P1514" s="54">
        <f>+VLOOKUP(C1514,'Anexo_GL '!$B$9:$O$1882,11,0)</f>
        <v>7175.139549999999</v>
      </c>
      <c r="Q1514" s="54">
        <f>+VLOOKUP(C1514,'Anexo_GL '!$B$9:$O$1882,12,0)</f>
        <v>917.87477000000013</v>
      </c>
      <c r="R1514" s="54">
        <f>+VLOOKUP(C1514,'Anexo_GL '!$B$9:$O$1882,13,0)</f>
        <v>6257.2647799999986</v>
      </c>
      <c r="S1514" s="54" t="str">
        <f>+VLOOKUP(C1514,'Anexo_GL '!$B$9:$O$1882,14,0)</f>
        <v>Si Cumple</v>
      </c>
    </row>
    <row r="1515" spans="1:19" x14ac:dyDescent="0.25">
      <c r="A1515" s="54" t="s">
        <v>5613</v>
      </c>
      <c r="B1515" s="54">
        <v>1488</v>
      </c>
      <c r="C1515" s="55" t="s">
        <v>3319</v>
      </c>
      <c r="D1515" s="55" t="s">
        <v>51</v>
      </c>
      <c r="E1515" s="55" t="s">
        <v>3320</v>
      </c>
      <c r="F1515" s="54">
        <f>+VLOOKUP(C1515,'Anexo_GL '!$B$9:$O$1882,4,0)</f>
        <v>1439.25299</v>
      </c>
      <c r="G1515" s="54"/>
      <c r="H1515" s="54">
        <f>+VLOOKUP(C1515,'Anexo_GL '!$B$9:$O$1882,5,0)</f>
        <v>3634.4888874999997</v>
      </c>
      <c r="I1515" s="54">
        <f>+VLOOKUP(C1515,'Anexo_GL '!$B$9:$O$1882,6,0)</f>
        <v>1372.53298</v>
      </c>
      <c r="J1515" s="54">
        <f>+VLOOKUP(C1515,'Anexo_GL '!$B$9:$O$1882,7,0)</f>
        <v>0</v>
      </c>
      <c r="K1515" s="54"/>
      <c r="L1515" s="56">
        <f>+VLOOKUP(C1515,'Anexo_GL '!$B$9:$O$1882,8,0)</f>
        <v>39.599873174739486</v>
      </c>
      <c r="M1515" s="54"/>
      <c r="N1515" s="56" t="str">
        <f>+VLOOKUP(C1515,'Anexo_GL '!$B$9:$O$1882,9,0)</f>
        <v>Si Cumple</v>
      </c>
      <c r="O1515" s="54"/>
      <c r="P1515" s="54">
        <f>+VLOOKUP(C1515,'Anexo_GL '!$B$9:$O$1882,11,0)</f>
        <v>4150.1628799999999</v>
      </c>
      <c r="Q1515" s="54">
        <f>+VLOOKUP(C1515,'Anexo_GL '!$B$9:$O$1882,12,0)</f>
        <v>1993.1897999999999</v>
      </c>
      <c r="R1515" s="54">
        <f>+VLOOKUP(C1515,'Anexo_GL '!$B$9:$O$1882,13,0)</f>
        <v>2156.9730800000002</v>
      </c>
      <c r="S1515" s="54" t="str">
        <f>+VLOOKUP(C1515,'Anexo_GL '!$B$9:$O$1882,14,0)</f>
        <v>Si Cumple</v>
      </c>
    </row>
    <row r="1516" spans="1:19" x14ac:dyDescent="0.25">
      <c r="A1516" s="54" t="s">
        <v>5614</v>
      </c>
      <c r="B1516" s="54">
        <v>1489</v>
      </c>
      <c r="C1516" s="55" t="s">
        <v>3321</v>
      </c>
      <c r="D1516" s="55" t="s">
        <v>51</v>
      </c>
      <c r="E1516" s="55" t="s">
        <v>3322</v>
      </c>
      <c r="F1516" s="54">
        <f>+VLOOKUP(C1516,'Anexo_GL '!$B$9:$O$1882,4,0)</f>
        <v>1575.7851199999998</v>
      </c>
      <c r="G1516" s="54"/>
      <c r="H1516" s="54">
        <f>+VLOOKUP(C1516,'Anexo_GL '!$B$9:$O$1882,5,0)</f>
        <v>3115.1938499999997</v>
      </c>
      <c r="I1516" s="54">
        <f>+VLOOKUP(C1516,'Anexo_GL '!$B$9:$O$1882,6,0)</f>
        <v>2144.5431100000005</v>
      </c>
      <c r="J1516" s="54">
        <f>+VLOOKUP(C1516,'Anexo_GL '!$B$9:$O$1882,7,0)</f>
        <v>0</v>
      </c>
      <c r="K1516" s="54"/>
      <c r="L1516" s="56">
        <f>+VLOOKUP(C1516,'Anexo_GL '!$B$9:$O$1882,8,0)</f>
        <v>50.583854356286693</v>
      </c>
      <c r="M1516" s="54"/>
      <c r="N1516" s="56" t="str">
        <f>+VLOOKUP(C1516,'Anexo_GL '!$B$9:$O$1882,9,0)</f>
        <v>Si Cumple</v>
      </c>
      <c r="O1516" s="54"/>
      <c r="P1516" s="54">
        <f>+VLOOKUP(C1516,'Anexo_GL '!$B$9:$O$1882,11,0)</f>
        <v>3095.3152999999998</v>
      </c>
      <c r="Q1516" s="54">
        <f>+VLOOKUP(C1516,'Anexo_GL '!$B$9:$O$1882,12,0)</f>
        <v>1923.9456600000001</v>
      </c>
      <c r="R1516" s="54">
        <f>+VLOOKUP(C1516,'Anexo_GL '!$B$9:$O$1882,13,0)</f>
        <v>1171.3696399999997</v>
      </c>
      <c r="S1516" s="54" t="str">
        <f>+VLOOKUP(C1516,'Anexo_GL '!$B$9:$O$1882,14,0)</f>
        <v>Si Cumple</v>
      </c>
    </row>
    <row r="1517" spans="1:19" x14ac:dyDescent="0.25">
      <c r="A1517" s="54" t="s">
        <v>5615</v>
      </c>
      <c r="B1517" s="54">
        <v>1490</v>
      </c>
      <c r="C1517" s="55" t="s">
        <v>3323</v>
      </c>
      <c r="D1517" s="55" t="s">
        <v>51</v>
      </c>
      <c r="E1517" s="55" t="s">
        <v>3324</v>
      </c>
      <c r="F1517" s="54">
        <f>+VLOOKUP(C1517,'Anexo_GL '!$B$9:$O$1882,4,0)</f>
        <v>11243.976419999999</v>
      </c>
      <c r="G1517" s="54"/>
      <c r="H1517" s="54">
        <f>+VLOOKUP(C1517,'Anexo_GL '!$B$9:$O$1882,5,0)</f>
        <v>22714.624937500008</v>
      </c>
      <c r="I1517" s="54">
        <f>+VLOOKUP(C1517,'Anexo_GL '!$B$9:$O$1882,6,0)</f>
        <v>8523.1615399999991</v>
      </c>
      <c r="J1517" s="54">
        <f>+VLOOKUP(C1517,'Anexo_GL '!$B$9:$O$1882,7,0)</f>
        <v>0</v>
      </c>
      <c r="K1517" s="54"/>
      <c r="L1517" s="56">
        <f>+VLOOKUP(C1517,'Anexo_GL '!$B$9:$O$1882,8,0)</f>
        <v>49.50104371495523</v>
      </c>
      <c r="M1517" s="54"/>
      <c r="N1517" s="56" t="str">
        <f>+VLOOKUP(C1517,'Anexo_GL '!$B$9:$O$1882,9,0)</f>
        <v>Si Cumple</v>
      </c>
      <c r="O1517" s="54"/>
      <c r="P1517" s="54">
        <f>+VLOOKUP(C1517,'Anexo_GL '!$B$9:$O$1882,11,0)</f>
        <v>21707.307719999997</v>
      </c>
      <c r="Q1517" s="54">
        <f>+VLOOKUP(C1517,'Anexo_GL '!$B$9:$O$1882,12,0)</f>
        <v>16712.17267</v>
      </c>
      <c r="R1517" s="54">
        <f>+VLOOKUP(C1517,'Anexo_GL '!$B$9:$O$1882,13,0)</f>
        <v>4995.135049999999</v>
      </c>
      <c r="S1517" s="54" t="str">
        <f>+VLOOKUP(C1517,'Anexo_GL '!$B$9:$O$1882,14,0)</f>
        <v>Si Cumple</v>
      </c>
    </row>
    <row r="1518" spans="1:19" x14ac:dyDescent="0.25">
      <c r="A1518" s="54" t="s">
        <v>5616</v>
      </c>
      <c r="B1518" s="54">
        <v>1491</v>
      </c>
      <c r="C1518" s="55" t="s">
        <v>3325</v>
      </c>
      <c r="D1518" s="55" t="s">
        <v>51</v>
      </c>
      <c r="E1518" s="55" t="s">
        <v>3326</v>
      </c>
      <c r="F1518" s="54">
        <f>+VLOOKUP(C1518,'Anexo_GL '!$B$9:$O$1882,4,0)</f>
        <v>185.08941999999999</v>
      </c>
      <c r="G1518" s="54"/>
      <c r="H1518" s="54">
        <f>+VLOOKUP(C1518,'Anexo_GL '!$B$9:$O$1882,5,0)</f>
        <v>2581.5824325000003</v>
      </c>
      <c r="I1518" s="54">
        <f>+VLOOKUP(C1518,'Anexo_GL '!$B$9:$O$1882,6,0)</f>
        <v>2074.3463700000002</v>
      </c>
      <c r="J1518" s="54">
        <f>+VLOOKUP(C1518,'Anexo_GL '!$B$9:$O$1882,7,0)</f>
        <v>0</v>
      </c>
      <c r="K1518" s="54"/>
      <c r="L1518" s="56">
        <f>+VLOOKUP(C1518,'Anexo_GL '!$B$9:$O$1882,8,0)</f>
        <v>7.169611075357361</v>
      </c>
      <c r="M1518" s="54"/>
      <c r="N1518" s="56" t="str">
        <f>+VLOOKUP(C1518,'Anexo_GL '!$B$9:$O$1882,9,0)</f>
        <v>Si Cumple</v>
      </c>
      <c r="O1518" s="54"/>
      <c r="P1518" s="54">
        <f>+VLOOKUP(C1518,'Anexo_GL '!$B$9:$O$1882,11,0)</f>
        <v>1539.1286299999999</v>
      </c>
      <c r="Q1518" s="54">
        <f>+VLOOKUP(C1518,'Anexo_GL '!$B$9:$O$1882,12,0)</f>
        <v>1188.25369</v>
      </c>
      <c r="R1518" s="54">
        <f>+VLOOKUP(C1518,'Anexo_GL '!$B$9:$O$1882,13,0)</f>
        <v>350.87493999999992</v>
      </c>
      <c r="S1518" s="54" t="str">
        <f>+VLOOKUP(C1518,'Anexo_GL '!$B$9:$O$1882,14,0)</f>
        <v>Si Cumple</v>
      </c>
    </row>
    <row r="1519" spans="1:19" x14ac:dyDescent="0.25">
      <c r="A1519" s="54" t="s">
        <v>5617</v>
      </c>
      <c r="B1519" s="54">
        <v>1492</v>
      </c>
      <c r="C1519" s="55" t="s">
        <v>3327</v>
      </c>
      <c r="D1519" s="55" t="s">
        <v>51</v>
      </c>
      <c r="E1519" s="55" t="s">
        <v>3328</v>
      </c>
      <c r="F1519" s="54">
        <f>+VLOOKUP(C1519,'Anexo_GL '!$B$9:$O$1882,4,0)</f>
        <v>2936.8011299999998</v>
      </c>
      <c r="G1519" s="54"/>
      <c r="H1519" s="54">
        <f>+VLOOKUP(C1519,'Anexo_GL '!$B$9:$O$1882,5,0)</f>
        <v>4264.6580400000003</v>
      </c>
      <c r="I1519" s="54">
        <f>+VLOOKUP(C1519,'Anexo_GL '!$B$9:$O$1882,6,0)</f>
        <v>2782.9490599999999</v>
      </c>
      <c r="J1519" s="54">
        <f>+VLOOKUP(C1519,'Anexo_GL '!$B$9:$O$1882,7,0)</f>
        <v>0</v>
      </c>
      <c r="K1519" s="54"/>
      <c r="L1519" s="56">
        <f>+VLOOKUP(C1519,'Anexo_GL '!$B$9:$O$1882,8,0)</f>
        <v>68.863695575460483</v>
      </c>
      <c r="M1519" s="54"/>
      <c r="N1519" s="56" t="str">
        <f>+VLOOKUP(C1519,'Anexo_GL '!$B$9:$O$1882,9,0)</f>
        <v>Si Cumple</v>
      </c>
      <c r="O1519" s="54"/>
      <c r="P1519" s="54">
        <f>+VLOOKUP(C1519,'Anexo_GL '!$B$9:$O$1882,11,0)</f>
        <v>2903.7910599999996</v>
      </c>
      <c r="Q1519" s="54">
        <f>+VLOOKUP(C1519,'Anexo_GL '!$B$9:$O$1882,12,0)</f>
        <v>1800.1762599999997</v>
      </c>
      <c r="R1519" s="54">
        <f>+VLOOKUP(C1519,'Anexo_GL '!$B$9:$O$1882,13,0)</f>
        <v>1103.6147999999998</v>
      </c>
      <c r="S1519" s="54" t="str">
        <f>+VLOOKUP(C1519,'Anexo_GL '!$B$9:$O$1882,14,0)</f>
        <v>Si Cumple</v>
      </c>
    </row>
    <row r="1520" spans="1:19" x14ac:dyDescent="0.25">
      <c r="A1520" s="54" t="s">
        <v>5618</v>
      </c>
      <c r="B1520" s="54">
        <v>1493</v>
      </c>
      <c r="C1520" s="55" t="s">
        <v>3329</v>
      </c>
      <c r="D1520" s="55" t="s">
        <v>51</v>
      </c>
      <c r="E1520" s="55" t="s">
        <v>2638</v>
      </c>
      <c r="F1520" s="54">
        <f>+VLOOKUP(C1520,'Anexo_GL '!$B$9:$O$1882,4,0)</f>
        <v>649.40472</v>
      </c>
      <c r="G1520" s="54"/>
      <c r="H1520" s="54">
        <f>+VLOOKUP(C1520,'Anexo_GL '!$B$9:$O$1882,5,0)</f>
        <v>6191.7825424999992</v>
      </c>
      <c r="I1520" s="54">
        <f>+VLOOKUP(C1520,'Anexo_GL '!$B$9:$O$1882,6,0)</f>
        <v>2399.7446100000002</v>
      </c>
      <c r="J1520" s="54">
        <f>+VLOOKUP(C1520,'Anexo_GL '!$B$9:$O$1882,7,0)</f>
        <v>0</v>
      </c>
      <c r="K1520" s="54"/>
      <c r="L1520" s="56">
        <f>+VLOOKUP(C1520,'Anexo_GL '!$B$9:$O$1882,8,0)</f>
        <v>10.488170660751205</v>
      </c>
      <c r="M1520" s="54"/>
      <c r="N1520" s="56" t="str">
        <f>+VLOOKUP(C1520,'Anexo_GL '!$B$9:$O$1882,9,0)</f>
        <v>Si Cumple</v>
      </c>
      <c r="O1520" s="54"/>
      <c r="P1520" s="54">
        <f>+VLOOKUP(C1520,'Anexo_GL '!$B$9:$O$1882,11,0)</f>
        <v>4357.3103100000008</v>
      </c>
      <c r="Q1520" s="54">
        <f>+VLOOKUP(C1520,'Anexo_GL '!$B$9:$O$1882,12,0)</f>
        <v>3075.0450799999999</v>
      </c>
      <c r="R1520" s="54">
        <f>+VLOOKUP(C1520,'Anexo_GL '!$B$9:$O$1882,13,0)</f>
        <v>1282.2652300000004</v>
      </c>
      <c r="S1520" s="54" t="str">
        <f>+VLOOKUP(C1520,'Anexo_GL '!$B$9:$O$1882,14,0)</f>
        <v>Si Cumple</v>
      </c>
    </row>
    <row r="1521" spans="1:19" x14ac:dyDescent="0.25">
      <c r="A1521" s="54" t="s">
        <v>5619</v>
      </c>
      <c r="B1521" s="54">
        <v>1494</v>
      </c>
      <c r="C1521" s="55" t="s">
        <v>3330</v>
      </c>
      <c r="D1521" s="55" t="s">
        <v>51</v>
      </c>
      <c r="E1521" s="55" t="s">
        <v>3331</v>
      </c>
      <c r="F1521" s="54">
        <f>+VLOOKUP(C1521,'Anexo_GL '!$B$9:$O$1882,4,0)</f>
        <v>530.25002999999992</v>
      </c>
      <c r="G1521" s="54"/>
      <c r="H1521" s="54">
        <f>+VLOOKUP(C1521,'Anexo_GL '!$B$9:$O$1882,5,0)</f>
        <v>11170.812365000002</v>
      </c>
      <c r="I1521" s="54">
        <f>+VLOOKUP(C1521,'Anexo_GL '!$B$9:$O$1882,6,0)</f>
        <v>4520.772390000001</v>
      </c>
      <c r="J1521" s="54">
        <f>+VLOOKUP(C1521,'Anexo_GL '!$B$9:$O$1882,7,0)</f>
        <v>0</v>
      </c>
      <c r="K1521" s="54"/>
      <c r="L1521" s="56">
        <f>+VLOOKUP(C1521,'Anexo_GL '!$B$9:$O$1882,8,0)</f>
        <v>4.746745470914548</v>
      </c>
      <c r="M1521" s="54"/>
      <c r="N1521" s="56" t="str">
        <f>+VLOOKUP(C1521,'Anexo_GL '!$B$9:$O$1882,9,0)</f>
        <v>Si Cumple</v>
      </c>
      <c r="O1521" s="54"/>
      <c r="P1521" s="54">
        <f>+VLOOKUP(C1521,'Anexo_GL '!$B$9:$O$1882,11,0)</f>
        <v>10501.110919999999</v>
      </c>
      <c r="Q1521" s="54">
        <f>+VLOOKUP(C1521,'Anexo_GL '!$B$9:$O$1882,12,0)</f>
        <v>6893.1045899999999</v>
      </c>
      <c r="R1521" s="54">
        <f>+VLOOKUP(C1521,'Anexo_GL '!$B$9:$O$1882,13,0)</f>
        <v>3608.0063300000002</v>
      </c>
      <c r="S1521" s="54" t="str">
        <f>+VLOOKUP(C1521,'Anexo_GL '!$B$9:$O$1882,14,0)</f>
        <v>Si Cumple</v>
      </c>
    </row>
    <row r="1522" spans="1:19" x14ac:dyDescent="0.25">
      <c r="A1522" s="54" t="s">
        <v>5620</v>
      </c>
      <c r="B1522" s="54">
        <v>1495</v>
      </c>
      <c r="C1522" s="55" t="s">
        <v>3332</v>
      </c>
      <c r="D1522" s="55" t="s">
        <v>51</v>
      </c>
      <c r="E1522" s="55" t="s">
        <v>3333</v>
      </c>
      <c r="F1522" s="54">
        <f>+VLOOKUP(C1522,'Anexo_GL '!$B$9:$O$1882,4,0)</f>
        <v>3077.0017200000002</v>
      </c>
      <c r="G1522" s="54"/>
      <c r="H1522" s="54">
        <f>+VLOOKUP(C1522,'Anexo_GL '!$B$9:$O$1882,5,0)</f>
        <v>5095.0542100000002</v>
      </c>
      <c r="I1522" s="54">
        <f>+VLOOKUP(C1522,'Anexo_GL '!$B$9:$O$1882,6,0)</f>
        <v>2822.2556500000001</v>
      </c>
      <c r="J1522" s="54">
        <f>+VLOOKUP(C1522,'Anexo_GL '!$B$9:$O$1882,7,0)</f>
        <v>0</v>
      </c>
      <c r="K1522" s="54"/>
      <c r="L1522" s="56">
        <f>+VLOOKUP(C1522,'Anexo_GL '!$B$9:$O$1882,8,0)</f>
        <v>60.391932905459711</v>
      </c>
      <c r="M1522" s="54"/>
      <c r="N1522" s="56" t="str">
        <f>+VLOOKUP(C1522,'Anexo_GL '!$B$9:$O$1882,9,0)</f>
        <v>Si Cumple</v>
      </c>
      <c r="O1522" s="54"/>
      <c r="P1522" s="54">
        <f>+VLOOKUP(C1522,'Anexo_GL '!$B$9:$O$1882,11,0)</f>
        <v>3872.6197400000001</v>
      </c>
      <c r="Q1522" s="54">
        <f>+VLOOKUP(C1522,'Anexo_GL '!$B$9:$O$1882,12,0)</f>
        <v>3517.6671000000006</v>
      </c>
      <c r="R1522" s="54">
        <f>+VLOOKUP(C1522,'Anexo_GL '!$B$9:$O$1882,13,0)</f>
        <v>354.95263999999969</v>
      </c>
      <c r="S1522" s="54" t="str">
        <f>+VLOOKUP(C1522,'Anexo_GL '!$B$9:$O$1882,14,0)</f>
        <v>Si Cumple</v>
      </c>
    </row>
    <row r="1523" spans="1:19" x14ac:dyDescent="0.25">
      <c r="A1523" s="54" t="s">
        <v>5621</v>
      </c>
      <c r="B1523" s="54">
        <v>1496</v>
      </c>
      <c r="C1523" s="55" t="s">
        <v>3334</v>
      </c>
      <c r="D1523" s="55" t="s">
        <v>51</v>
      </c>
      <c r="E1523" s="55" t="s">
        <v>3335</v>
      </c>
      <c r="F1523" s="54">
        <f>+VLOOKUP(C1523,'Anexo_GL '!$B$9:$O$1882,4,0)</f>
        <v>4117.1070899999995</v>
      </c>
      <c r="G1523" s="54"/>
      <c r="H1523" s="54">
        <f>+VLOOKUP(C1523,'Anexo_GL '!$B$9:$O$1882,5,0)</f>
        <v>24510.683152500002</v>
      </c>
      <c r="I1523" s="54">
        <f>+VLOOKUP(C1523,'Anexo_GL '!$B$9:$O$1882,6,0)</f>
        <v>1795.54737</v>
      </c>
      <c r="J1523" s="54">
        <f>+VLOOKUP(C1523,'Anexo_GL '!$B$9:$O$1882,7,0)</f>
        <v>0</v>
      </c>
      <c r="K1523" s="54"/>
      <c r="L1523" s="56">
        <f>+VLOOKUP(C1523,'Anexo_GL '!$B$9:$O$1882,8,0)</f>
        <v>16.797194367795782</v>
      </c>
      <c r="M1523" s="54"/>
      <c r="N1523" s="56" t="str">
        <f>+VLOOKUP(C1523,'Anexo_GL '!$B$9:$O$1882,9,0)</f>
        <v>Si Cumple</v>
      </c>
      <c r="O1523" s="54"/>
      <c r="P1523" s="54">
        <f>+VLOOKUP(C1523,'Anexo_GL '!$B$9:$O$1882,11,0)</f>
        <v>16982.424609999998</v>
      </c>
      <c r="Q1523" s="54">
        <f>+VLOOKUP(C1523,'Anexo_GL '!$B$9:$O$1882,12,0)</f>
        <v>11436.12256</v>
      </c>
      <c r="R1523" s="54">
        <f>+VLOOKUP(C1523,'Anexo_GL '!$B$9:$O$1882,13,0)</f>
        <v>5546.3020499999993</v>
      </c>
      <c r="S1523" s="54" t="str">
        <f>+VLOOKUP(C1523,'Anexo_GL '!$B$9:$O$1882,14,0)</f>
        <v>Si Cumple</v>
      </c>
    </row>
    <row r="1524" spans="1:19" x14ac:dyDescent="0.25">
      <c r="A1524" s="54" t="s">
        <v>5622</v>
      </c>
      <c r="B1524" s="54">
        <v>1497</v>
      </c>
      <c r="C1524" s="55" t="s">
        <v>3336</v>
      </c>
      <c r="D1524" s="55" t="s">
        <v>51</v>
      </c>
      <c r="E1524" s="55" t="s">
        <v>3337</v>
      </c>
      <c r="F1524" s="54">
        <f>+VLOOKUP(C1524,'Anexo_GL '!$B$9:$O$1882,4,0)</f>
        <v>951.66591999999991</v>
      </c>
      <c r="G1524" s="54"/>
      <c r="H1524" s="54">
        <f>+VLOOKUP(C1524,'Anexo_GL '!$B$9:$O$1882,5,0)</f>
        <v>7575.6648774999994</v>
      </c>
      <c r="I1524" s="54">
        <f>+VLOOKUP(C1524,'Anexo_GL '!$B$9:$O$1882,6,0)</f>
        <v>1930.93966</v>
      </c>
      <c r="J1524" s="54">
        <f>+VLOOKUP(C1524,'Anexo_GL '!$B$9:$O$1882,7,0)</f>
        <v>0</v>
      </c>
      <c r="K1524" s="54"/>
      <c r="L1524" s="56">
        <f>+VLOOKUP(C1524,'Anexo_GL '!$B$9:$O$1882,8,0)</f>
        <v>12.562143856527793</v>
      </c>
      <c r="M1524" s="54"/>
      <c r="N1524" s="56" t="str">
        <f>+VLOOKUP(C1524,'Anexo_GL '!$B$9:$O$1882,9,0)</f>
        <v>Si Cumple</v>
      </c>
      <c r="O1524" s="54"/>
      <c r="P1524" s="54">
        <f>+VLOOKUP(C1524,'Anexo_GL '!$B$9:$O$1882,11,0)</f>
        <v>5345.6647599999997</v>
      </c>
      <c r="Q1524" s="54">
        <f>+VLOOKUP(C1524,'Anexo_GL '!$B$9:$O$1882,12,0)</f>
        <v>4829.72336</v>
      </c>
      <c r="R1524" s="54">
        <f>+VLOOKUP(C1524,'Anexo_GL '!$B$9:$O$1882,13,0)</f>
        <v>515.94139999999948</v>
      </c>
      <c r="S1524" s="54" t="str">
        <f>+VLOOKUP(C1524,'Anexo_GL '!$B$9:$O$1882,14,0)</f>
        <v>Si Cumple</v>
      </c>
    </row>
    <row r="1525" spans="1:19" x14ac:dyDescent="0.25">
      <c r="A1525" s="54" t="s">
        <v>5623</v>
      </c>
      <c r="B1525" s="54">
        <v>1498</v>
      </c>
      <c r="C1525" s="55" t="s">
        <v>3338</v>
      </c>
      <c r="D1525" s="55" t="s">
        <v>51</v>
      </c>
      <c r="E1525" s="55" t="s">
        <v>3339</v>
      </c>
      <c r="F1525" s="54">
        <f>+VLOOKUP(C1525,'Anexo_GL '!$B$9:$O$1882,4,0)</f>
        <v>6470.4692699999996</v>
      </c>
      <c r="G1525" s="54"/>
      <c r="H1525" s="54">
        <f>+VLOOKUP(C1525,'Anexo_GL '!$B$9:$O$1882,5,0)</f>
        <v>14089.439515</v>
      </c>
      <c r="I1525" s="54">
        <f>+VLOOKUP(C1525,'Anexo_GL '!$B$9:$O$1882,6,0)</f>
        <v>1863.1993900000002</v>
      </c>
      <c r="J1525" s="54">
        <f>+VLOOKUP(C1525,'Anexo_GL '!$B$9:$O$1882,7,0)</f>
        <v>0</v>
      </c>
      <c r="K1525" s="54"/>
      <c r="L1525" s="56">
        <f>+VLOOKUP(C1525,'Anexo_GL '!$B$9:$O$1882,8,0)</f>
        <v>45.924248889470462</v>
      </c>
      <c r="M1525" s="54"/>
      <c r="N1525" s="56" t="str">
        <f>+VLOOKUP(C1525,'Anexo_GL '!$B$9:$O$1882,9,0)</f>
        <v>Si Cumple</v>
      </c>
      <c r="O1525" s="54"/>
      <c r="P1525" s="54">
        <f>+VLOOKUP(C1525,'Anexo_GL '!$B$9:$O$1882,11,0)</f>
        <v>31382.813730000002</v>
      </c>
      <c r="Q1525" s="54">
        <f>+VLOOKUP(C1525,'Anexo_GL '!$B$9:$O$1882,12,0)</f>
        <v>4997.3115800000005</v>
      </c>
      <c r="R1525" s="54">
        <f>+VLOOKUP(C1525,'Anexo_GL '!$B$9:$O$1882,13,0)</f>
        <v>26385.50215</v>
      </c>
      <c r="S1525" s="54" t="str">
        <f>+VLOOKUP(C1525,'Anexo_GL '!$B$9:$O$1882,14,0)</f>
        <v>Si Cumple</v>
      </c>
    </row>
    <row r="1526" spans="1:19" x14ac:dyDescent="0.25">
      <c r="A1526" s="54" t="s">
        <v>5624</v>
      </c>
      <c r="B1526" s="54">
        <v>1499</v>
      </c>
      <c r="C1526" s="55" t="s">
        <v>3340</v>
      </c>
      <c r="D1526" s="55" t="s">
        <v>51</v>
      </c>
      <c r="E1526" s="55" t="s">
        <v>3341</v>
      </c>
      <c r="F1526" s="54">
        <f>+VLOOKUP(C1526,'Anexo_GL '!$B$9:$O$1882,4,0)</f>
        <v>1758.45128</v>
      </c>
      <c r="G1526" s="54"/>
      <c r="H1526" s="54">
        <f>+VLOOKUP(C1526,'Anexo_GL '!$B$9:$O$1882,5,0)</f>
        <v>6940.0275974999995</v>
      </c>
      <c r="I1526" s="54">
        <f>+VLOOKUP(C1526,'Anexo_GL '!$B$9:$O$1882,6,0)</f>
        <v>1626.9618799999998</v>
      </c>
      <c r="J1526" s="54">
        <f>+VLOOKUP(C1526,'Anexo_GL '!$B$9:$O$1882,7,0)</f>
        <v>0</v>
      </c>
      <c r="K1526" s="54"/>
      <c r="L1526" s="56">
        <f>+VLOOKUP(C1526,'Anexo_GL '!$B$9:$O$1882,8,0)</f>
        <v>25.337813939435133</v>
      </c>
      <c r="M1526" s="54"/>
      <c r="N1526" s="56" t="str">
        <f>+VLOOKUP(C1526,'Anexo_GL '!$B$9:$O$1882,9,0)</f>
        <v>Si Cumple</v>
      </c>
      <c r="O1526" s="54"/>
      <c r="P1526" s="54">
        <f>+VLOOKUP(C1526,'Anexo_GL '!$B$9:$O$1882,11,0)</f>
        <v>4818.0209399999994</v>
      </c>
      <c r="Q1526" s="54">
        <f>+VLOOKUP(C1526,'Anexo_GL '!$B$9:$O$1882,12,0)</f>
        <v>3978.9903799999997</v>
      </c>
      <c r="R1526" s="54">
        <f>+VLOOKUP(C1526,'Anexo_GL '!$B$9:$O$1882,13,0)</f>
        <v>839.03055999999958</v>
      </c>
      <c r="S1526" s="54" t="str">
        <f>+VLOOKUP(C1526,'Anexo_GL '!$B$9:$O$1882,14,0)</f>
        <v>Si Cumple</v>
      </c>
    </row>
    <row r="1527" spans="1:19" x14ac:dyDescent="0.25">
      <c r="A1527" s="54" t="s">
        <v>5625</v>
      </c>
      <c r="B1527" s="54">
        <v>1500</v>
      </c>
      <c r="C1527" s="55" t="s">
        <v>3342</v>
      </c>
      <c r="D1527" s="55" t="s">
        <v>51</v>
      </c>
      <c r="E1527" s="55" t="s">
        <v>3343</v>
      </c>
      <c r="F1527" s="54">
        <f>+VLOOKUP(C1527,'Anexo_GL '!$B$9:$O$1882,4,0)</f>
        <v>1225.6453599999995</v>
      </c>
      <c r="G1527" s="54"/>
      <c r="H1527" s="54">
        <f>+VLOOKUP(C1527,'Anexo_GL '!$B$9:$O$1882,5,0)</f>
        <v>9065.0319949999994</v>
      </c>
      <c r="I1527" s="54">
        <f>+VLOOKUP(C1527,'Anexo_GL '!$B$9:$O$1882,6,0)</f>
        <v>1183.33897</v>
      </c>
      <c r="J1527" s="54">
        <f>+VLOOKUP(C1527,'Anexo_GL '!$B$9:$O$1882,7,0)</f>
        <v>0</v>
      </c>
      <c r="K1527" s="54"/>
      <c r="L1527" s="56">
        <f>+VLOOKUP(C1527,'Anexo_GL '!$B$9:$O$1882,8,0)</f>
        <v>13.52058504234766</v>
      </c>
      <c r="M1527" s="54"/>
      <c r="N1527" s="56" t="str">
        <f>+VLOOKUP(C1527,'Anexo_GL '!$B$9:$O$1882,9,0)</f>
        <v>Si Cumple</v>
      </c>
      <c r="O1527" s="54"/>
      <c r="P1527" s="54">
        <f>+VLOOKUP(C1527,'Anexo_GL '!$B$9:$O$1882,11,0)</f>
        <v>12900.816809999998</v>
      </c>
      <c r="Q1527" s="54">
        <f>+VLOOKUP(C1527,'Anexo_GL '!$B$9:$O$1882,12,0)</f>
        <v>3910.6012000000001</v>
      </c>
      <c r="R1527" s="54">
        <f>+VLOOKUP(C1527,'Anexo_GL '!$B$9:$O$1882,13,0)</f>
        <v>8990.2156099999993</v>
      </c>
      <c r="S1527" s="54" t="str">
        <f>+VLOOKUP(C1527,'Anexo_GL '!$B$9:$O$1882,14,0)</f>
        <v>Si Cumple</v>
      </c>
    </row>
    <row r="1528" spans="1:19" x14ac:dyDescent="0.25">
      <c r="A1528" s="54" t="s">
        <v>5626</v>
      </c>
      <c r="B1528" s="54">
        <v>1501</v>
      </c>
      <c r="C1528" s="55" t="s">
        <v>3344</v>
      </c>
      <c r="D1528" s="55" t="s">
        <v>51</v>
      </c>
      <c r="E1528" s="55" t="s">
        <v>3345</v>
      </c>
      <c r="F1528" s="54">
        <f>+VLOOKUP(C1528,'Anexo_GL '!$B$9:$O$1882,4,0)</f>
        <v>719.55165999999997</v>
      </c>
      <c r="G1528" s="54"/>
      <c r="H1528" s="54">
        <f>+VLOOKUP(C1528,'Anexo_GL '!$B$9:$O$1882,5,0)</f>
        <v>12606.360897500001</v>
      </c>
      <c r="I1528" s="54">
        <f>+VLOOKUP(C1528,'Anexo_GL '!$B$9:$O$1882,6,0)</f>
        <v>1168.89276</v>
      </c>
      <c r="J1528" s="54">
        <f>+VLOOKUP(C1528,'Anexo_GL '!$B$9:$O$1882,7,0)</f>
        <v>0</v>
      </c>
      <c r="K1528" s="54"/>
      <c r="L1528" s="56">
        <f>+VLOOKUP(C1528,'Anexo_GL '!$B$9:$O$1882,8,0)</f>
        <v>5.7078459505525982</v>
      </c>
      <c r="M1528" s="54"/>
      <c r="N1528" s="56" t="str">
        <f>+VLOOKUP(C1528,'Anexo_GL '!$B$9:$O$1882,9,0)</f>
        <v>Si Cumple</v>
      </c>
      <c r="O1528" s="54"/>
      <c r="P1528" s="54">
        <f>+VLOOKUP(C1528,'Anexo_GL '!$B$9:$O$1882,11,0)</f>
        <v>13666.7202</v>
      </c>
      <c r="Q1528" s="54">
        <f>+VLOOKUP(C1528,'Anexo_GL '!$B$9:$O$1882,12,0)</f>
        <v>8446.3534999999993</v>
      </c>
      <c r="R1528" s="54">
        <f>+VLOOKUP(C1528,'Anexo_GL '!$B$9:$O$1882,13,0)</f>
        <v>5220.3666999999996</v>
      </c>
      <c r="S1528" s="54" t="str">
        <f>+VLOOKUP(C1528,'Anexo_GL '!$B$9:$O$1882,14,0)</f>
        <v>Si Cumple</v>
      </c>
    </row>
    <row r="1529" spans="1:19" x14ac:dyDescent="0.25">
      <c r="A1529" s="54" t="s">
        <v>5627</v>
      </c>
      <c r="B1529" s="54">
        <v>1502</v>
      </c>
      <c r="C1529" s="60" t="s">
        <v>3346</v>
      </c>
      <c r="D1529" s="60" t="s">
        <v>51</v>
      </c>
      <c r="E1529" s="60" t="s">
        <v>3347</v>
      </c>
      <c r="F1529" s="54">
        <f>+VLOOKUP(C1529,'Anexo_GL '!$B$9:$O$1882,4,0)</f>
        <v>2010.08329</v>
      </c>
      <c r="G1529" s="54"/>
      <c r="H1529" s="54">
        <f>+VLOOKUP(C1529,'Anexo_GL '!$B$9:$O$1882,5,0)</f>
        <v>4466.8227150000002</v>
      </c>
      <c r="I1529" s="54">
        <f>+VLOOKUP(C1529,'Anexo_GL '!$B$9:$O$1882,6,0)</f>
        <v>1172.1405199999999</v>
      </c>
      <c r="J1529" s="54">
        <f>+VLOOKUP(C1529,'Anexo_GL '!$B$9:$O$1882,7,0)</f>
        <v>0</v>
      </c>
      <c r="K1529" s="54"/>
      <c r="L1529" s="56">
        <f>+VLOOKUP(C1529,'Anexo_GL '!$B$9:$O$1882,8,0)</f>
        <v>45.000292562540174</v>
      </c>
      <c r="M1529" s="54"/>
      <c r="N1529" s="56" t="str">
        <f>+VLOOKUP(C1529,'Anexo_GL '!$B$9:$O$1882,9,0)</f>
        <v>Si Cumple</v>
      </c>
      <c r="O1529" s="54"/>
      <c r="P1529" s="54">
        <f>+VLOOKUP(C1529,'Anexo_GL '!$B$9:$O$1882,11,0)</f>
        <v>3444.6944100000001</v>
      </c>
      <c r="Q1529" s="54">
        <f>+VLOOKUP(C1529,'Anexo_GL '!$B$9:$O$1882,12,0)</f>
        <v>2832.1051299999999</v>
      </c>
      <c r="R1529" s="54">
        <f>+VLOOKUP(C1529,'Anexo_GL '!$B$9:$O$1882,13,0)</f>
        <v>612.58928000000026</v>
      </c>
      <c r="S1529" s="54" t="str">
        <f>+VLOOKUP(C1529,'Anexo_GL '!$B$9:$O$1882,14,0)</f>
        <v>Si Cumple</v>
      </c>
    </row>
    <row r="1530" spans="1:19" x14ac:dyDescent="0.25">
      <c r="A1530" s="54" t="s">
        <v>6003</v>
      </c>
      <c r="B1530" s="54">
        <v>1503</v>
      </c>
      <c r="C1530" s="57" t="s">
        <v>4075</v>
      </c>
      <c r="D1530" s="57" t="s">
        <v>51</v>
      </c>
      <c r="E1530" s="57" t="s">
        <v>4076</v>
      </c>
      <c r="F1530" s="54">
        <f>+VLOOKUP(C1530,'Anexo_GL '!$B$9:$O$1882,4,0)</f>
        <v>94.038259999999994</v>
      </c>
      <c r="G1530" s="54"/>
      <c r="H1530" s="54">
        <f>+VLOOKUP(C1530,'Anexo_GL '!$B$9:$O$1882,5,0)</f>
        <v>1270.1669400000005</v>
      </c>
      <c r="I1530" s="54">
        <f>+VLOOKUP(C1530,'Anexo_GL '!$B$9:$O$1882,6,0)</f>
        <v>201.14827000000002</v>
      </c>
      <c r="J1530" s="54">
        <f>+VLOOKUP(C1530,'Anexo_GL '!$B$9:$O$1882,7,0)</f>
        <v>0</v>
      </c>
      <c r="K1530" s="54"/>
      <c r="L1530" s="56">
        <f>+VLOOKUP(C1530,'Anexo_GL '!$B$9:$O$1882,8,0)</f>
        <v>7.4036142052319498</v>
      </c>
      <c r="M1530" s="54"/>
      <c r="N1530" s="56" t="str">
        <f>+VLOOKUP(C1530,'Anexo_GL '!$B$9:$O$1882,9,0)</f>
        <v>Si Cumple</v>
      </c>
      <c r="O1530" s="54"/>
      <c r="P1530" s="54">
        <f>+VLOOKUP(C1530,'Anexo_GL '!$B$9:$O$1882,11,0)</f>
        <v>655.32057999999995</v>
      </c>
      <c r="Q1530" s="54">
        <f>+VLOOKUP(C1530,'Anexo_GL '!$B$9:$O$1882,12,0)</f>
        <v>574.82247999999993</v>
      </c>
      <c r="R1530" s="54">
        <f>+VLOOKUP(C1530,'Anexo_GL '!$B$9:$O$1882,13,0)</f>
        <v>80.49809999999998</v>
      </c>
      <c r="S1530" s="54" t="str">
        <f>+VLOOKUP(C1530,'Anexo_GL '!$B$9:$O$1882,14,0)</f>
        <v>Si Cumple</v>
      </c>
    </row>
    <row r="1531" spans="1:19" x14ac:dyDescent="0.25">
      <c r="A1531" s="54" t="s">
        <v>5628</v>
      </c>
      <c r="B1531" s="54">
        <v>1504</v>
      </c>
      <c r="C1531" s="55" t="s">
        <v>3348</v>
      </c>
      <c r="D1531" s="55" t="s">
        <v>51</v>
      </c>
      <c r="E1531" s="55" t="s">
        <v>3349</v>
      </c>
      <c r="F1531" s="54">
        <f>+VLOOKUP(C1531,'Anexo_GL '!$B$9:$O$1882,4,0)</f>
        <v>173.37217999999999</v>
      </c>
      <c r="G1531" s="54"/>
      <c r="H1531" s="54">
        <f>+VLOOKUP(C1531,'Anexo_GL '!$B$9:$O$1882,5,0)</f>
        <v>3306.0707049999996</v>
      </c>
      <c r="I1531" s="54">
        <f>+VLOOKUP(C1531,'Anexo_GL '!$B$9:$O$1882,6,0)</f>
        <v>717.524</v>
      </c>
      <c r="J1531" s="54">
        <f>+VLOOKUP(C1531,'Anexo_GL '!$B$9:$O$1882,7,0)</f>
        <v>0</v>
      </c>
      <c r="K1531" s="54"/>
      <c r="L1531" s="56">
        <f>+VLOOKUP(C1531,'Anexo_GL '!$B$9:$O$1882,8,0)</f>
        <v>5.2440554201637983</v>
      </c>
      <c r="M1531" s="54"/>
      <c r="N1531" s="56" t="str">
        <f>+VLOOKUP(C1531,'Anexo_GL '!$B$9:$O$1882,9,0)</f>
        <v>Si Cumple</v>
      </c>
      <c r="O1531" s="54"/>
      <c r="P1531" s="54">
        <f>+VLOOKUP(C1531,'Anexo_GL '!$B$9:$O$1882,11,0)</f>
        <v>2268.9209999999998</v>
      </c>
      <c r="Q1531" s="54">
        <f>+VLOOKUP(C1531,'Anexo_GL '!$B$9:$O$1882,12,0)</f>
        <v>1688.2197799999999</v>
      </c>
      <c r="R1531" s="54">
        <f>+VLOOKUP(C1531,'Anexo_GL '!$B$9:$O$1882,13,0)</f>
        <v>580.70122000000015</v>
      </c>
      <c r="S1531" s="54" t="str">
        <f>+VLOOKUP(C1531,'Anexo_GL '!$B$9:$O$1882,14,0)</f>
        <v>Si Cumple</v>
      </c>
    </row>
    <row r="1532" spans="1:19" x14ac:dyDescent="0.25">
      <c r="A1532" s="54" t="s">
        <v>6004</v>
      </c>
      <c r="B1532" s="54">
        <v>1505</v>
      </c>
      <c r="C1532" s="57" t="s">
        <v>4077</v>
      </c>
      <c r="D1532" s="57" t="s">
        <v>51</v>
      </c>
      <c r="E1532" s="57" t="s">
        <v>4078</v>
      </c>
      <c r="F1532" s="54">
        <f>+VLOOKUP(C1532,'Anexo_GL '!$B$9:$O$1882,4,0)</f>
        <v>276.63873000000001</v>
      </c>
      <c r="G1532" s="54"/>
      <c r="H1532" s="54">
        <f>+VLOOKUP(C1532,'Anexo_GL '!$B$9:$O$1882,5,0)</f>
        <v>1563.8140475</v>
      </c>
      <c r="I1532" s="54">
        <f>+VLOOKUP(C1532,'Anexo_GL '!$B$9:$O$1882,6,0)</f>
        <v>337.36553999999995</v>
      </c>
      <c r="J1532" s="54">
        <f>+VLOOKUP(C1532,'Anexo_GL '!$B$9:$O$1882,7,0)</f>
        <v>0</v>
      </c>
      <c r="K1532" s="54"/>
      <c r="L1532" s="56">
        <f>+VLOOKUP(C1532,'Anexo_GL '!$B$9:$O$1882,8,0)</f>
        <v>17.690001598479689</v>
      </c>
      <c r="M1532" s="54"/>
      <c r="N1532" s="56" t="str">
        <f>+VLOOKUP(C1532,'Anexo_GL '!$B$9:$O$1882,9,0)</f>
        <v>Si Cumple</v>
      </c>
      <c r="O1532" s="54"/>
      <c r="P1532" s="54">
        <f>+VLOOKUP(C1532,'Anexo_GL '!$B$9:$O$1882,11,0)</f>
        <v>1309.6146000000001</v>
      </c>
      <c r="Q1532" s="54">
        <f>+VLOOKUP(C1532,'Anexo_GL '!$B$9:$O$1882,12,0)</f>
        <v>966.68607999999995</v>
      </c>
      <c r="R1532" s="54">
        <f>+VLOOKUP(C1532,'Anexo_GL '!$B$9:$O$1882,13,0)</f>
        <v>342.92852000000016</v>
      </c>
      <c r="S1532" s="54" t="str">
        <f>+VLOOKUP(C1532,'Anexo_GL '!$B$9:$O$1882,14,0)</f>
        <v>Si Cumple</v>
      </c>
    </row>
    <row r="1533" spans="1:19" x14ac:dyDescent="0.25">
      <c r="A1533" s="54" t="s">
        <v>5629</v>
      </c>
      <c r="B1533" s="54">
        <v>1506</v>
      </c>
      <c r="C1533" s="55" t="s">
        <v>3350</v>
      </c>
      <c r="D1533" s="55" t="s">
        <v>54</v>
      </c>
      <c r="E1533" s="55" t="s">
        <v>3351</v>
      </c>
      <c r="F1533" s="54">
        <f>+VLOOKUP(C1533,'Anexo_GL '!$B$9:$O$1882,4,0)</f>
        <v>3923.5544800000002</v>
      </c>
      <c r="G1533" s="54"/>
      <c r="H1533" s="54">
        <f>+VLOOKUP(C1533,'Anexo_GL '!$B$9:$O$1882,5,0)</f>
        <v>55434.294757499993</v>
      </c>
      <c r="I1533" s="54">
        <f>+VLOOKUP(C1533,'Anexo_GL '!$B$9:$O$1882,6,0)</f>
        <v>2002.54026</v>
      </c>
      <c r="J1533" s="54">
        <f>+VLOOKUP(C1533,'Anexo_GL '!$B$9:$O$1882,7,0)</f>
        <v>0</v>
      </c>
      <c r="K1533" s="54"/>
      <c r="L1533" s="56">
        <f>+VLOOKUP(C1533,'Anexo_GL '!$B$9:$O$1882,8,0)</f>
        <v>7.0778468404149084</v>
      </c>
      <c r="M1533" s="54"/>
      <c r="N1533" s="56" t="str">
        <f>+VLOOKUP(C1533,'Anexo_GL '!$B$9:$O$1882,9,0)</f>
        <v>Si Cumple</v>
      </c>
      <c r="O1533" s="54"/>
      <c r="P1533" s="54">
        <f>+VLOOKUP(C1533,'Anexo_GL '!$B$9:$O$1882,11,0)</f>
        <v>44615.551439999996</v>
      </c>
      <c r="Q1533" s="54">
        <f>+VLOOKUP(C1533,'Anexo_GL '!$B$9:$O$1882,12,0)</f>
        <v>28539.900100000003</v>
      </c>
      <c r="R1533" s="54">
        <f>+VLOOKUP(C1533,'Anexo_GL '!$B$9:$O$1882,13,0)</f>
        <v>16075.651339999997</v>
      </c>
      <c r="S1533" s="54" t="str">
        <f>+VLOOKUP(C1533,'Anexo_GL '!$B$9:$O$1882,14,0)</f>
        <v>Si Cumple</v>
      </c>
    </row>
    <row r="1534" spans="1:19" x14ac:dyDescent="0.25">
      <c r="A1534" s="54" t="s">
        <v>5630</v>
      </c>
      <c r="B1534" s="54">
        <v>1507</v>
      </c>
      <c r="C1534" s="55" t="s">
        <v>3352</v>
      </c>
      <c r="D1534" s="55" t="s">
        <v>54</v>
      </c>
      <c r="E1534" s="55" t="s">
        <v>3353</v>
      </c>
      <c r="F1534" s="54">
        <f>+VLOOKUP(C1534,'Anexo_GL '!$B$9:$O$1882,4,0)</f>
        <v>1063.2121000000002</v>
      </c>
      <c r="G1534" s="54"/>
      <c r="H1534" s="54">
        <f>+VLOOKUP(C1534,'Anexo_GL '!$B$9:$O$1882,5,0)</f>
        <v>8950.9368649999997</v>
      </c>
      <c r="I1534" s="54">
        <f>+VLOOKUP(C1534,'Anexo_GL '!$B$9:$O$1882,6,0)</f>
        <v>675.04983000000004</v>
      </c>
      <c r="J1534" s="54">
        <f>+VLOOKUP(C1534,'Anexo_GL '!$B$9:$O$1882,7,0)</f>
        <v>0</v>
      </c>
      <c r="K1534" s="54"/>
      <c r="L1534" s="56">
        <f>+VLOOKUP(C1534,'Anexo_GL '!$B$9:$O$1882,8,0)</f>
        <v>11.878221420121703</v>
      </c>
      <c r="M1534" s="54"/>
      <c r="N1534" s="56" t="str">
        <f>+VLOOKUP(C1534,'Anexo_GL '!$B$9:$O$1882,9,0)</f>
        <v>Si Cumple</v>
      </c>
      <c r="O1534" s="54"/>
      <c r="P1534" s="54">
        <f>+VLOOKUP(C1534,'Anexo_GL '!$B$9:$O$1882,11,0)</f>
        <v>6478.3429899999992</v>
      </c>
      <c r="Q1534" s="54">
        <f>+VLOOKUP(C1534,'Anexo_GL '!$B$9:$O$1882,12,0)</f>
        <v>4327.8618899999992</v>
      </c>
      <c r="R1534" s="54">
        <f>+VLOOKUP(C1534,'Anexo_GL '!$B$9:$O$1882,13,0)</f>
        <v>2150.4810999999995</v>
      </c>
      <c r="S1534" s="54" t="str">
        <f>+VLOOKUP(C1534,'Anexo_GL '!$B$9:$O$1882,14,0)</f>
        <v>Si Cumple</v>
      </c>
    </row>
    <row r="1535" spans="1:19" x14ac:dyDescent="0.25">
      <c r="A1535" s="54" t="s">
        <v>5631</v>
      </c>
      <c r="B1535" s="54">
        <v>1508</v>
      </c>
      <c r="C1535" s="55" t="s">
        <v>3354</v>
      </c>
      <c r="D1535" s="55" t="s">
        <v>54</v>
      </c>
      <c r="E1535" s="55" t="s">
        <v>3355</v>
      </c>
      <c r="F1535" s="54">
        <f>+VLOOKUP(C1535,'Anexo_GL '!$B$9:$O$1882,4,0)</f>
        <v>1850.86529</v>
      </c>
      <c r="G1535" s="54"/>
      <c r="H1535" s="54">
        <f>+VLOOKUP(C1535,'Anexo_GL '!$B$9:$O$1882,5,0)</f>
        <v>8950.2881124999985</v>
      </c>
      <c r="I1535" s="54">
        <f>+VLOOKUP(C1535,'Anexo_GL '!$B$9:$O$1882,6,0)</f>
        <v>698.03392999999994</v>
      </c>
      <c r="J1535" s="54">
        <f>+VLOOKUP(C1535,'Anexo_GL '!$B$9:$O$1882,7,0)</f>
        <v>0</v>
      </c>
      <c r="K1535" s="54"/>
      <c r="L1535" s="56">
        <f>+VLOOKUP(C1535,'Anexo_GL '!$B$9:$O$1882,8,0)</f>
        <v>20.679393408744868</v>
      </c>
      <c r="M1535" s="54"/>
      <c r="N1535" s="56" t="str">
        <f>+VLOOKUP(C1535,'Anexo_GL '!$B$9:$O$1882,9,0)</f>
        <v>Si Cumple</v>
      </c>
      <c r="O1535" s="54"/>
      <c r="P1535" s="54">
        <f>+VLOOKUP(C1535,'Anexo_GL '!$B$9:$O$1882,11,0)</f>
        <v>6942.1369700000005</v>
      </c>
      <c r="Q1535" s="54">
        <f>+VLOOKUP(C1535,'Anexo_GL '!$B$9:$O$1882,12,0)</f>
        <v>3643.0840200000007</v>
      </c>
      <c r="R1535" s="54">
        <f>+VLOOKUP(C1535,'Anexo_GL '!$B$9:$O$1882,13,0)</f>
        <v>3299.0529500000002</v>
      </c>
      <c r="S1535" s="54" t="str">
        <f>+VLOOKUP(C1535,'Anexo_GL '!$B$9:$O$1882,14,0)</f>
        <v>Si Cumple</v>
      </c>
    </row>
    <row r="1536" spans="1:19" x14ac:dyDescent="0.25">
      <c r="A1536" s="54" t="s">
        <v>5632</v>
      </c>
      <c r="B1536" s="54">
        <v>1509</v>
      </c>
      <c r="C1536" s="55" t="s">
        <v>3356</v>
      </c>
      <c r="D1536" s="55" t="s">
        <v>54</v>
      </c>
      <c r="E1536" s="55" t="s">
        <v>3357</v>
      </c>
      <c r="F1536" s="54">
        <f>+VLOOKUP(C1536,'Anexo_GL '!$B$9:$O$1882,4,0)</f>
        <v>387.39041000000003</v>
      </c>
      <c r="G1536" s="54"/>
      <c r="H1536" s="54">
        <f>+VLOOKUP(C1536,'Anexo_GL '!$B$9:$O$1882,5,0)</f>
        <v>4980.4934874999999</v>
      </c>
      <c r="I1536" s="54">
        <f>+VLOOKUP(C1536,'Anexo_GL '!$B$9:$O$1882,6,0)</f>
        <v>354.77840000000003</v>
      </c>
      <c r="J1536" s="54">
        <f>+VLOOKUP(C1536,'Anexo_GL '!$B$9:$O$1882,7,0)</f>
        <v>0</v>
      </c>
      <c r="K1536" s="54"/>
      <c r="L1536" s="56">
        <f>+VLOOKUP(C1536,'Anexo_GL '!$B$9:$O$1882,8,0)</f>
        <v>7.7781531282446039</v>
      </c>
      <c r="M1536" s="54"/>
      <c r="N1536" s="56" t="str">
        <f>+VLOOKUP(C1536,'Anexo_GL '!$B$9:$O$1882,9,0)</f>
        <v>Si Cumple</v>
      </c>
      <c r="O1536" s="54"/>
      <c r="P1536" s="54">
        <f>+VLOOKUP(C1536,'Anexo_GL '!$B$9:$O$1882,11,0)</f>
        <v>3146.1512000000002</v>
      </c>
      <c r="Q1536" s="54">
        <f>+VLOOKUP(C1536,'Anexo_GL '!$B$9:$O$1882,12,0)</f>
        <v>3103.9327800000001</v>
      </c>
      <c r="R1536" s="54">
        <f>+VLOOKUP(C1536,'Anexo_GL '!$B$9:$O$1882,13,0)</f>
        <v>42.218419999999924</v>
      </c>
      <c r="S1536" s="54" t="str">
        <f>+VLOOKUP(C1536,'Anexo_GL '!$B$9:$O$1882,14,0)</f>
        <v>Si Cumple</v>
      </c>
    </row>
    <row r="1537" spans="1:19" x14ac:dyDescent="0.25">
      <c r="A1537" s="54" t="s">
        <v>5633</v>
      </c>
      <c r="B1537" s="54">
        <v>1510</v>
      </c>
      <c r="C1537" s="55" t="s">
        <v>3358</v>
      </c>
      <c r="D1537" s="55" t="s">
        <v>54</v>
      </c>
      <c r="E1537" s="55" t="s">
        <v>3359</v>
      </c>
      <c r="F1537" s="54">
        <f>+VLOOKUP(C1537,'Anexo_GL '!$B$9:$O$1882,4,0)</f>
        <v>6212.9171900000001</v>
      </c>
      <c r="G1537" s="54"/>
      <c r="H1537" s="54">
        <f>+VLOOKUP(C1537,'Anexo_GL '!$B$9:$O$1882,5,0)</f>
        <v>6534.4255324999995</v>
      </c>
      <c r="I1537" s="54">
        <f>+VLOOKUP(C1537,'Anexo_GL '!$B$9:$O$1882,6,0)</f>
        <v>190.01622</v>
      </c>
      <c r="J1537" s="54">
        <f>+VLOOKUP(C1537,'Anexo_GL '!$B$9:$O$1882,7,0)</f>
        <v>0</v>
      </c>
      <c r="K1537" s="54"/>
      <c r="L1537" s="56">
        <f>+VLOOKUP(C1537,'Anexo_GL '!$B$9:$O$1882,8,0)</f>
        <v>95.079776471536377</v>
      </c>
      <c r="M1537" s="54"/>
      <c r="N1537" s="56" t="str">
        <f>+VLOOKUP(C1537,'Anexo_GL '!$B$9:$O$1882,9,0)</f>
        <v>Si Cumple</v>
      </c>
      <c r="O1537" s="54"/>
      <c r="P1537" s="54">
        <f>+VLOOKUP(C1537,'Anexo_GL '!$B$9:$O$1882,11,0)</f>
        <v>3580.2560899999999</v>
      </c>
      <c r="Q1537" s="54">
        <f>+VLOOKUP(C1537,'Anexo_GL '!$B$9:$O$1882,12,0)</f>
        <v>3316.92787</v>
      </c>
      <c r="R1537" s="54">
        <f>+VLOOKUP(C1537,'Anexo_GL '!$B$9:$O$1882,13,0)</f>
        <v>263.32821999999976</v>
      </c>
      <c r="S1537" s="54" t="str">
        <f>+VLOOKUP(C1537,'Anexo_GL '!$B$9:$O$1882,14,0)</f>
        <v>Si Cumple</v>
      </c>
    </row>
    <row r="1538" spans="1:19" x14ac:dyDescent="0.25">
      <c r="A1538" s="54" t="s">
        <v>5634</v>
      </c>
      <c r="B1538" s="54">
        <v>1511</v>
      </c>
      <c r="C1538" s="55" t="s">
        <v>3360</v>
      </c>
      <c r="D1538" s="55" t="s">
        <v>54</v>
      </c>
      <c r="E1538" s="55" t="s">
        <v>3361</v>
      </c>
      <c r="F1538" s="54">
        <f>+VLOOKUP(C1538,'Anexo_GL '!$B$9:$O$1882,4,0)</f>
        <v>200.03518999999997</v>
      </c>
      <c r="G1538" s="54"/>
      <c r="H1538" s="54">
        <f>+VLOOKUP(C1538,'Anexo_GL '!$B$9:$O$1882,5,0)</f>
        <v>1383.4219324999997</v>
      </c>
      <c r="I1538" s="54">
        <f>+VLOOKUP(C1538,'Anexo_GL '!$B$9:$O$1882,6,0)</f>
        <v>210.53387000000001</v>
      </c>
      <c r="J1538" s="54">
        <f>+VLOOKUP(C1538,'Anexo_GL '!$B$9:$O$1882,7,0)</f>
        <v>0</v>
      </c>
      <c r="K1538" s="54"/>
      <c r="L1538" s="56">
        <f>+VLOOKUP(C1538,'Anexo_GL '!$B$9:$O$1882,8,0)</f>
        <v>14.459449087850862</v>
      </c>
      <c r="M1538" s="54"/>
      <c r="N1538" s="56" t="str">
        <f>+VLOOKUP(C1538,'Anexo_GL '!$B$9:$O$1882,9,0)</f>
        <v>Si Cumple</v>
      </c>
      <c r="O1538" s="54"/>
      <c r="P1538" s="54">
        <f>+VLOOKUP(C1538,'Anexo_GL '!$B$9:$O$1882,11,0)</f>
        <v>704.29865999999993</v>
      </c>
      <c r="Q1538" s="54">
        <f>+VLOOKUP(C1538,'Anexo_GL '!$B$9:$O$1882,12,0)</f>
        <v>914.20833000000005</v>
      </c>
      <c r="R1538" s="54">
        <f>+VLOOKUP(C1538,'Anexo_GL '!$B$9:$O$1882,13,0)</f>
        <v>-209.90967000000015</v>
      </c>
      <c r="S1538" s="54" t="str">
        <f>+VLOOKUP(C1538,'Anexo_GL '!$B$9:$O$1882,14,0)</f>
        <v>No Cumple</v>
      </c>
    </row>
    <row r="1539" spans="1:19" x14ac:dyDescent="0.25">
      <c r="A1539" s="54" t="s">
        <v>5635</v>
      </c>
      <c r="B1539" s="54">
        <v>1512</v>
      </c>
      <c r="C1539" s="55" t="s">
        <v>3362</v>
      </c>
      <c r="D1539" s="55" t="s">
        <v>54</v>
      </c>
      <c r="E1539" s="55" t="s">
        <v>3363</v>
      </c>
      <c r="F1539" s="54">
        <f>+VLOOKUP(C1539,'Anexo_GL '!$B$9:$O$1882,4,0)</f>
        <v>1173.9474300000002</v>
      </c>
      <c r="G1539" s="54"/>
      <c r="H1539" s="54">
        <f>+VLOOKUP(C1539,'Anexo_GL '!$B$9:$O$1882,5,0)</f>
        <v>8011.4948324999996</v>
      </c>
      <c r="I1539" s="54">
        <f>+VLOOKUP(C1539,'Anexo_GL '!$B$9:$O$1882,6,0)</f>
        <v>790.22018999999989</v>
      </c>
      <c r="J1539" s="54">
        <f>+VLOOKUP(C1539,'Anexo_GL '!$B$9:$O$1882,7,0)</f>
        <v>0</v>
      </c>
      <c r="K1539" s="54"/>
      <c r="L1539" s="56">
        <f>+VLOOKUP(C1539,'Anexo_GL '!$B$9:$O$1882,8,0)</f>
        <v>14.653288238265866</v>
      </c>
      <c r="M1539" s="54"/>
      <c r="N1539" s="56" t="str">
        <f>+VLOOKUP(C1539,'Anexo_GL '!$B$9:$O$1882,9,0)</f>
        <v>Si Cumple</v>
      </c>
      <c r="O1539" s="54"/>
      <c r="P1539" s="54">
        <f>+VLOOKUP(C1539,'Anexo_GL '!$B$9:$O$1882,11,0)</f>
        <v>5173.2782200000001</v>
      </c>
      <c r="Q1539" s="54">
        <f>+VLOOKUP(C1539,'Anexo_GL '!$B$9:$O$1882,12,0)</f>
        <v>3207.8765999999996</v>
      </c>
      <c r="R1539" s="54">
        <f>+VLOOKUP(C1539,'Anexo_GL '!$B$9:$O$1882,13,0)</f>
        <v>1965.4016200000001</v>
      </c>
      <c r="S1539" s="54" t="str">
        <f>+VLOOKUP(C1539,'Anexo_GL '!$B$9:$O$1882,14,0)</f>
        <v>Si Cumple</v>
      </c>
    </row>
    <row r="1540" spans="1:19" x14ac:dyDescent="0.25">
      <c r="A1540" s="54" t="s">
        <v>5636</v>
      </c>
      <c r="B1540" s="54">
        <v>1513</v>
      </c>
      <c r="C1540" s="55" t="s">
        <v>3364</v>
      </c>
      <c r="D1540" s="55" t="s">
        <v>54</v>
      </c>
      <c r="E1540" s="55" t="s">
        <v>3365</v>
      </c>
      <c r="F1540" s="54">
        <f>+VLOOKUP(C1540,'Anexo_GL '!$B$9:$O$1882,4,0)</f>
        <v>346.28733</v>
      </c>
      <c r="G1540" s="54"/>
      <c r="H1540" s="54">
        <f>+VLOOKUP(C1540,'Anexo_GL '!$B$9:$O$1882,5,0)</f>
        <v>5973.2749275000006</v>
      </c>
      <c r="I1540" s="54">
        <f>+VLOOKUP(C1540,'Anexo_GL '!$B$9:$O$1882,6,0)</f>
        <v>1595.51513</v>
      </c>
      <c r="J1540" s="54">
        <f>+VLOOKUP(C1540,'Anexo_GL '!$B$9:$O$1882,7,0)</f>
        <v>0</v>
      </c>
      <c r="K1540" s="54"/>
      <c r="L1540" s="56">
        <f>+VLOOKUP(C1540,'Anexo_GL '!$B$9:$O$1882,8,0)</f>
        <v>5.7972776107416166</v>
      </c>
      <c r="M1540" s="54"/>
      <c r="N1540" s="56" t="str">
        <f>+VLOOKUP(C1540,'Anexo_GL '!$B$9:$O$1882,9,0)</f>
        <v>Si Cumple</v>
      </c>
      <c r="O1540" s="54"/>
      <c r="P1540" s="54">
        <f>+VLOOKUP(C1540,'Anexo_GL '!$B$9:$O$1882,11,0)</f>
        <v>4675.6932500000003</v>
      </c>
      <c r="Q1540" s="54">
        <f>+VLOOKUP(C1540,'Anexo_GL '!$B$9:$O$1882,12,0)</f>
        <v>3037.4419899999998</v>
      </c>
      <c r="R1540" s="54">
        <f>+VLOOKUP(C1540,'Anexo_GL '!$B$9:$O$1882,13,0)</f>
        <v>1638.2512600000002</v>
      </c>
      <c r="S1540" s="54" t="str">
        <f>+VLOOKUP(C1540,'Anexo_GL '!$B$9:$O$1882,14,0)</f>
        <v>Si Cumple</v>
      </c>
    </row>
    <row r="1541" spans="1:19" x14ac:dyDescent="0.25">
      <c r="A1541" s="54" t="s">
        <v>5637</v>
      </c>
      <c r="B1541" s="54">
        <v>1514</v>
      </c>
      <c r="C1541" s="55" t="s">
        <v>3366</v>
      </c>
      <c r="D1541" s="55" t="s">
        <v>54</v>
      </c>
      <c r="E1541" s="55" t="s">
        <v>3367</v>
      </c>
      <c r="F1541" s="54">
        <f>+VLOOKUP(C1541,'Anexo_GL '!$B$9:$O$1882,4,0)</f>
        <v>905.69505000000004</v>
      </c>
      <c r="G1541" s="54"/>
      <c r="H1541" s="54">
        <f>+VLOOKUP(C1541,'Anexo_GL '!$B$9:$O$1882,5,0)</f>
        <v>8169.7642325000006</v>
      </c>
      <c r="I1541" s="54">
        <f>+VLOOKUP(C1541,'Anexo_GL '!$B$9:$O$1882,6,0)</f>
        <v>58.930030000000002</v>
      </c>
      <c r="J1541" s="54">
        <f>+VLOOKUP(C1541,'Anexo_GL '!$B$9:$O$1882,7,0)</f>
        <v>0</v>
      </c>
      <c r="K1541" s="54"/>
      <c r="L1541" s="56">
        <f>+VLOOKUP(C1541,'Anexo_GL '!$B$9:$O$1882,8,0)</f>
        <v>11.085938641865207</v>
      </c>
      <c r="M1541" s="54"/>
      <c r="N1541" s="56" t="str">
        <f>+VLOOKUP(C1541,'Anexo_GL '!$B$9:$O$1882,9,0)</f>
        <v>Si Cumple</v>
      </c>
      <c r="O1541" s="54"/>
      <c r="P1541" s="54">
        <f>+VLOOKUP(C1541,'Anexo_GL '!$B$9:$O$1882,11,0)</f>
        <v>2460.4151299999999</v>
      </c>
      <c r="Q1541" s="54">
        <f>+VLOOKUP(C1541,'Anexo_GL '!$B$9:$O$1882,12,0)</f>
        <v>2206.61375</v>
      </c>
      <c r="R1541" s="54">
        <f>+VLOOKUP(C1541,'Anexo_GL '!$B$9:$O$1882,13,0)</f>
        <v>253.80137999999988</v>
      </c>
      <c r="S1541" s="54" t="str">
        <f>+VLOOKUP(C1541,'Anexo_GL '!$B$9:$O$1882,14,0)</f>
        <v>Si Cumple</v>
      </c>
    </row>
    <row r="1542" spans="1:19" x14ac:dyDescent="0.25">
      <c r="A1542" s="54" t="s">
        <v>5638</v>
      </c>
      <c r="B1542" s="54">
        <v>1515</v>
      </c>
      <c r="C1542" s="55" t="s">
        <v>3368</v>
      </c>
      <c r="D1542" s="55" t="s">
        <v>54</v>
      </c>
      <c r="E1542" s="55" t="s">
        <v>3369</v>
      </c>
      <c r="F1542" s="54">
        <f>+VLOOKUP(C1542,'Anexo_GL '!$B$9:$O$1882,4,0)</f>
        <v>402.96778999999998</v>
      </c>
      <c r="G1542" s="54"/>
      <c r="H1542" s="54">
        <f>+VLOOKUP(C1542,'Anexo_GL '!$B$9:$O$1882,5,0)</f>
        <v>3636.9740225000005</v>
      </c>
      <c r="I1542" s="54">
        <f>+VLOOKUP(C1542,'Anexo_GL '!$B$9:$O$1882,6,0)</f>
        <v>127.08064999999999</v>
      </c>
      <c r="J1542" s="54">
        <f>+VLOOKUP(C1542,'Anexo_GL '!$B$9:$O$1882,7,0)</f>
        <v>0</v>
      </c>
      <c r="K1542" s="54"/>
      <c r="L1542" s="56">
        <f>+VLOOKUP(C1542,'Anexo_GL '!$B$9:$O$1882,8,0)</f>
        <v>11.079754419664676</v>
      </c>
      <c r="M1542" s="54"/>
      <c r="N1542" s="56" t="str">
        <f>+VLOOKUP(C1542,'Anexo_GL '!$B$9:$O$1882,9,0)</f>
        <v>Si Cumple</v>
      </c>
      <c r="O1542" s="54"/>
      <c r="P1542" s="54">
        <f>+VLOOKUP(C1542,'Anexo_GL '!$B$9:$O$1882,11,0)</f>
        <v>2255.39743</v>
      </c>
      <c r="Q1542" s="54">
        <f>+VLOOKUP(C1542,'Anexo_GL '!$B$9:$O$1882,12,0)</f>
        <v>2419.6490400000002</v>
      </c>
      <c r="R1542" s="54">
        <f>+VLOOKUP(C1542,'Anexo_GL '!$B$9:$O$1882,13,0)</f>
        <v>-164.25160999999986</v>
      </c>
      <c r="S1542" s="54" t="str">
        <f>+VLOOKUP(C1542,'Anexo_GL '!$B$9:$O$1882,14,0)</f>
        <v>No Cumple</v>
      </c>
    </row>
    <row r="1543" spans="1:19" x14ac:dyDescent="0.25">
      <c r="A1543" s="54" t="s">
        <v>5639</v>
      </c>
      <c r="B1543" s="54">
        <v>1516</v>
      </c>
      <c r="C1543" s="55" t="s">
        <v>3370</v>
      </c>
      <c r="D1543" s="55" t="s">
        <v>54</v>
      </c>
      <c r="E1543" s="55" t="s">
        <v>3371</v>
      </c>
      <c r="F1543" s="54">
        <f>+VLOOKUP(C1543,'Anexo_GL '!$B$9:$O$1882,4,0)</f>
        <v>57.454949999999997</v>
      </c>
      <c r="G1543" s="54"/>
      <c r="H1543" s="54">
        <f>+VLOOKUP(C1543,'Anexo_GL '!$B$9:$O$1882,5,0)</f>
        <v>2282.5038874999996</v>
      </c>
      <c r="I1543" s="54">
        <f>+VLOOKUP(C1543,'Anexo_GL '!$B$9:$O$1882,6,0)</f>
        <v>93.056200000000004</v>
      </c>
      <c r="J1543" s="54">
        <f>+VLOOKUP(C1543,'Anexo_GL '!$B$9:$O$1882,7,0)</f>
        <v>0</v>
      </c>
      <c r="K1543" s="54"/>
      <c r="L1543" s="56">
        <f>+VLOOKUP(C1543,'Anexo_GL '!$B$9:$O$1882,8,0)</f>
        <v>2.5171895791568506</v>
      </c>
      <c r="M1543" s="54"/>
      <c r="N1543" s="56" t="str">
        <f>+VLOOKUP(C1543,'Anexo_GL '!$B$9:$O$1882,9,0)</f>
        <v>Si Cumple</v>
      </c>
      <c r="O1543" s="54"/>
      <c r="P1543" s="54">
        <f>+VLOOKUP(C1543,'Anexo_GL '!$B$9:$O$1882,11,0)</f>
        <v>1579.9625699999999</v>
      </c>
      <c r="Q1543" s="54">
        <f>+VLOOKUP(C1543,'Anexo_GL '!$B$9:$O$1882,12,0)</f>
        <v>1145.0160300000002</v>
      </c>
      <c r="R1543" s="54">
        <f>+VLOOKUP(C1543,'Anexo_GL '!$B$9:$O$1882,13,0)</f>
        <v>434.94653999999957</v>
      </c>
      <c r="S1543" s="54" t="str">
        <f>+VLOOKUP(C1543,'Anexo_GL '!$B$9:$O$1882,14,0)</f>
        <v>Si Cumple</v>
      </c>
    </row>
    <row r="1544" spans="1:19" x14ac:dyDescent="0.25">
      <c r="A1544" s="54" t="s">
        <v>5640</v>
      </c>
      <c r="B1544" s="54">
        <v>1517</v>
      </c>
      <c r="C1544" s="55" t="s">
        <v>3372</v>
      </c>
      <c r="D1544" s="55" t="s">
        <v>57</v>
      </c>
      <c r="E1544" s="55" t="s">
        <v>3373</v>
      </c>
      <c r="F1544" s="54">
        <f>+VLOOKUP(C1544,'Anexo_GL '!$B$9:$O$1882,4,0)</f>
        <v>35351.73244</v>
      </c>
      <c r="G1544" s="54"/>
      <c r="H1544" s="54">
        <f>+VLOOKUP(C1544,'Anexo_GL '!$B$9:$O$1882,5,0)</f>
        <v>177755.14835750006</v>
      </c>
      <c r="I1544" s="54">
        <f>+VLOOKUP(C1544,'Anexo_GL '!$B$9:$O$1882,6,0)</f>
        <v>193323.09780000002</v>
      </c>
      <c r="J1544" s="54">
        <f>+VLOOKUP(C1544,'Anexo_GL '!$B$9:$O$1882,7,0)</f>
        <v>0</v>
      </c>
      <c r="K1544" s="54"/>
      <c r="L1544" s="56">
        <f>+VLOOKUP(C1544,'Anexo_GL '!$B$9:$O$1882,8,0)</f>
        <v>18.286346971623995</v>
      </c>
      <c r="M1544" s="54"/>
      <c r="N1544" s="56" t="str">
        <f>+VLOOKUP(C1544,'Anexo_GL '!$B$9:$O$1882,9,0)</f>
        <v>Si Cumple</v>
      </c>
      <c r="O1544" s="54"/>
      <c r="P1544" s="54">
        <f>+VLOOKUP(C1544,'Anexo_GL '!$B$9:$O$1882,11,0)</f>
        <v>179654.30934000001</v>
      </c>
      <c r="Q1544" s="54">
        <f>+VLOOKUP(C1544,'Anexo_GL '!$B$9:$O$1882,12,0)</f>
        <v>39798.401429999998</v>
      </c>
      <c r="R1544" s="54">
        <f>+VLOOKUP(C1544,'Anexo_GL '!$B$9:$O$1882,13,0)</f>
        <v>139855.90791000001</v>
      </c>
      <c r="S1544" s="54" t="str">
        <f>+VLOOKUP(C1544,'Anexo_GL '!$B$9:$O$1882,14,0)</f>
        <v>Si Cumple</v>
      </c>
    </row>
    <row r="1545" spans="1:19" x14ac:dyDescent="0.25">
      <c r="A1545" s="54" t="s">
        <v>5641</v>
      </c>
      <c r="B1545" s="54">
        <v>1518</v>
      </c>
      <c r="C1545" s="55" t="s">
        <v>3374</v>
      </c>
      <c r="D1545" s="55" t="s">
        <v>57</v>
      </c>
      <c r="E1545" s="55" t="s">
        <v>3375</v>
      </c>
      <c r="F1545" s="54">
        <f>+VLOOKUP(C1545,'Anexo_GL '!$B$9:$O$1882,4,0)</f>
        <v>6611.0749400000004</v>
      </c>
      <c r="G1545" s="54"/>
      <c r="H1545" s="54">
        <f>+VLOOKUP(C1545,'Anexo_GL '!$B$9:$O$1882,5,0)</f>
        <v>13921.4629525</v>
      </c>
      <c r="I1545" s="54">
        <f>+VLOOKUP(C1545,'Anexo_GL '!$B$9:$O$1882,6,0)</f>
        <v>15925.461739999999</v>
      </c>
      <c r="J1545" s="54">
        <f>+VLOOKUP(C1545,'Anexo_GL '!$B$9:$O$1882,7,0)</f>
        <v>0</v>
      </c>
      <c r="K1545" s="54"/>
      <c r="L1545" s="56">
        <f>+VLOOKUP(C1545,'Anexo_GL '!$B$9:$O$1882,8,0)</f>
        <v>41.512610735768853</v>
      </c>
      <c r="M1545" s="54"/>
      <c r="N1545" s="56" t="str">
        <f>+VLOOKUP(C1545,'Anexo_GL '!$B$9:$O$1882,9,0)</f>
        <v>Si Cumple</v>
      </c>
      <c r="O1545" s="54"/>
      <c r="P1545" s="54">
        <f>+VLOOKUP(C1545,'Anexo_GL '!$B$9:$O$1882,11,0)</f>
        <v>15843.919899999999</v>
      </c>
      <c r="Q1545" s="54">
        <f>+VLOOKUP(C1545,'Anexo_GL '!$B$9:$O$1882,12,0)</f>
        <v>2659.1015999999995</v>
      </c>
      <c r="R1545" s="54">
        <f>+VLOOKUP(C1545,'Anexo_GL '!$B$9:$O$1882,13,0)</f>
        <v>13184.818299999999</v>
      </c>
      <c r="S1545" s="54" t="str">
        <f>+VLOOKUP(C1545,'Anexo_GL '!$B$9:$O$1882,14,0)</f>
        <v>Si Cumple</v>
      </c>
    </row>
    <row r="1546" spans="1:19" x14ac:dyDescent="0.25">
      <c r="A1546" s="54" t="s">
        <v>5642</v>
      </c>
      <c r="B1546" s="54">
        <v>1519</v>
      </c>
      <c r="C1546" s="55" t="s">
        <v>3376</v>
      </c>
      <c r="D1546" s="55" t="s">
        <v>57</v>
      </c>
      <c r="E1546" s="55" t="s">
        <v>3377</v>
      </c>
      <c r="F1546" s="54">
        <f>+VLOOKUP(C1546,'Anexo_GL '!$B$9:$O$1882,4,0)</f>
        <v>966.05125999999996</v>
      </c>
      <c r="G1546" s="54"/>
      <c r="H1546" s="54">
        <f>+VLOOKUP(C1546,'Anexo_GL '!$B$9:$O$1882,5,0)</f>
        <v>3160.8727250000002</v>
      </c>
      <c r="I1546" s="54">
        <f>+VLOOKUP(C1546,'Anexo_GL '!$B$9:$O$1882,6,0)</f>
        <v>4949.01559</v>
      </c>
      <c r="J1546" s="54">
        <f>+VLOOKUP(C1546,'Anexo_GL '!$B$9:$O$1882,7,0)</f>
        <v>0</v>
      </c>
      <c r="K1546" s="54"/>
      <c r="L1546" s="56">
        <f>+VLOOKUP(C1546,'Anexo_GL '!$B$9:$O$1882,8,0)</f>
        <v>19.52006904063925</v>
      </c>
      <c r="M1546" s="54"/>
      <c r="N1546" s="56" t="str">
        <f>+VLOOKUP(C1546,'Anexo_GL '!$B$9:$O$1882,9,0)</f>
        <v>Si Cumple</v>
      </c>
      <c r="O1546" s="54"/>
      <c r="P1546" s="54">
        <f>+VLOOKUP(C1546,'Anexo_GL '!$B$9:$O$1882,11,0)</f>
        <v>1580.0453600000001</v>
      </c>
      <c r="Q1546" s="54">
        <f>+VLOOKUP(C1546,'Anexo_GL '!$B$9:$O$1882,12,0)</f>
        <v>914.61755000000005</v>
      </c>
      <c r="R1546" s="54">
        <f>+VLOOKUP(C1546,'Anexo_GL '!$B$9:$O$1882,13,0)</f>
        <v>665.42781000000002</v>
      </c>
      <c r="S1546" s="54" t="str">
        <f>+VLOOKUP(C1546,'Anexo_GL '!$B$9:$O$1882,14,0)</f>
        <v>Si Cumple</v>
      </c>
    </row>
    <row r="1547" spans="1:19" x14ac:dyDescent="0.25">
      <c r="A1547" s="54" t="s">
        <v>5643</v>
      </c>
      <c r="B1547" s="54">
        <v>1520</v>
      </c>
      <c r="C1547" s="55" t="s">
        <v>3378</v>
      </c>
      <c r="D1547" s="55" t="s">
        <v>57</v>
      </c>
      <c r="E1547" s="55" t="s">
        <v>3379</v>
      </c>
      <c r="F1547" s="54">
        <f>+VLOOKUP(C1547,'Anexo_GL '!$B$9:$O$1882,4,0)</f>
        <v>12651.592649999999</v>
      </c>
      <c r="G1547" s="54"/>
      <c r="H1547" s="54">
        <f>+VLOOKUP(C1547,'Anexo_GL '!$B$9:$O$1882,5,0)</f>
        <v>26857.704065000002</v>
      </c>
      <c r="I1547" s="54">
        <f>+VLOOKUP(C1547,'Anexo_GL '!$B$9:$O$1882,6,0)</f>
        <v>38311.416950000006</v>
      </c>
      <c r="J1547" s="54">
        <f>+VLOOKUP(C1547,'Anexo_GL '!$B$9:$O$1882,7,0)</f>
        <v>0</v>
      </c>
      <c r="K1547" s="54"/>
      <c r="L1547" s="56">
        <f>+VLOOKUP(C1547,'Anexo_GL '!$B$9:$O$1882,8,0)</f>
        <v>33.023035056394583</v>
      </c>
      <c r="M1547" s="54"/>
      <c r="N1547" s="56" t="str">
        <f>+VLOOKUP(C1547,'Anexo_GL '!$B$9:$O$1882,9,0)</f>
        <v>Si Cumple</v>
      </c>
      <c r="O1547" s="54"/>
      <c r="P1547" s="54">
        <f>+VLOOKUP(C1547,'Anexo_GL '!$B$9:$O$1882,11,0)</f>
        <v>33939.516009999999</v>
      </c>
      <c r="Q1547" s="54">
        <f>+VLOOKUP(C1547,'Anexo_GL '!$B$9:$O$1882,12,0)</f>
        <v>6340.8717800000004</v>
      </c>
      <c r="R1547" s="54">
        <f>+VLOOKUP(C1547,'Anexo_GL '!$B$9:$O$1882,13,0)</f>
        <v>27598.644229999998</v>
      </c>
      <c r="S1547" s="54" t="str">
        <f>+VLOOKUP(C1547,'Anexo_GL '!$B$9:$O$1882,14,0)</f>
        <v>Si Cumple</v>
      </c>
    </row>
    <row r="1548" spans="1:19" x14ac:dyDescent="0.25">
      <c r="A1548" s="54" t="s">
        <v>5644</v>
      </c>
      <c r="B1548" s="54">
        <v>1521</v>
      </c>
      <c r="C1548" s="55" t="s">
        <v>3380</v>
      </c>
      <c r="D1548" s="55" t="s">
        <v>57</v>
      </c>
      <c r="E1548" s="55" t="s">
        <v>1484</v>
      </c>
      <c r="F1548" s="54">
        <f>+VLOOKUP(C1548,'Anexo_GL '!$B$9:$O$1882,4,0)</f>
        <v>2956.80782</v>
      </c>
      <c r="G1548" s="54"/>
      <c r="H1548" s="54">
        <f>+VLOOKUP(C1548,'Anexo_GL '!$B$9:$O$1882,5,0)</f>
        <v>8021.1675800000012</v>
      </c>
      <c r="I1548" s="54">
        <f>+VLOOKUP(C1548,'Anexo_GL '!$B$9:$O$1882,6,0)</f>
        <v>9999.1795099999999</v>
      </c>
      <c r="J1548" s="54">
        <f>+VLOOKUP(C1548,'Anexo_GL '!$B$9:$O$1882,7,0)</f>
        <v>0</v>
      </c>
      <c r="K1548" s="54"/>
      <c r="L1548" s="56">
        <f>+VLOOKUP(C1548,'Anexo_GL '!$B$9:$O$1882,8,0)</f>
        <v>29.570504430318</v>
      </c>
      <c r="M1548" s="54"/>
      <c r="N1548" s="56" t="str">
        <f>+VLOOKUP(C1548,'Anexo_GL '!$B$9:$O$1882,9,0)</f>
        <v>Si Cumple</v>
      </c>
      <c r="O1548" s="54"/>
      <c r="P1548" s="54">
        <f>+VLOOKUP(C1548,'Anexo_GL '!$B$9:$O$1882,11,0)</f>
        <v>8548.2129699999987</v>
      </c>
      <c r="Q1548" s="54">
        <f>+VLOOKUP(C1548,'Anexo_GL '!$B$9:$O$1882,12,0)</f>
        <v>1673.1985299999999</v>
      </c>
      <c r="R1548" s="54">
        <f>+VLOOKUP(C1548,'Anexo_GL '!$B$9:$O$1882,13,0)</f>
        <v>6875.0144399999999</v>
      </c>
      <c r="S1548" s="54" t="str">
        <f>+VLOOKUP(C1548,'Anexo_GL '!$B$9:$O$1882,14,0)</f>
        <v>Si Cumple</v>
      </c>
    </row>
    <row r="1549" spans="1:19" x14ac:dyDescent="0.25">
      <c r="A1549" s="54" t="s">
        <v>5645</v>
      </c>
      <c r="B1549" s="54">
        <v>1522</v>
      </c>
      <c r="C1549" s="55" t="s">
        <v>3381</v>
      </c>
      <c r="D1549" s="55" t="s">
        <v>57</v>
      </c>
      <c r="E1549" s="55" t="s">
        <v>3382</v>
      </c>
      <c r="F1549" s="54">
        <f>+VLOOKUP(C1549,'Anexo_GL '!$B$9:$O$1882,4,0)</f>
        <v>13889.21991</v>
      </c>
      <c r="G1549" s="54"/>
      <c r="H1549" s="54">
        <f>+VLOOKUP(C1549,'Anexo_GL '!$B$9:$O$1882,5,0)</f>
        <v>115800.20247999999</v>
      </c>
      <c r="I1549" s="54">
        <f>+VLOOKUP(C1549,'Anexo_GL '!$B$9:$O$1882,6,0)</f>
        <v>201005.14279999997</v>
      </c>
      <c r="J1549" s="54">
        <f>+VLOOKUP(C1549,'Anexo_GL '!$B$9:$O$1882,7,0)</f>
        <v>0</v>
      </c>
      <c r="K1549" s="54"/>
      <c r="L1549" s="56">
        <f>+VLOOKUP(C1549,'Anexo_GL '!$B$9:$O$1882,8,0)</f>
        <v>6.9098828599722788</v>
      </c>
      <c r="M1549" s="54"/>
      <c r="N1549" s="56" t="str">
        <f>+VLOOKUP(C1549,'Anexo_GL '!$B$9:$O$1882,9,0)</f>
        <v>Si Cumple</v>
      </c>
      <c r="O1549" s="54"/>
      <c r="P1549" s="54">
        <f>+VLOOKUP(C1549,'Anexo_GL '!$B$9:$O$1882,11,0)</f>
        <v>141301.32087</v>
      </c>
      <c r="Q1549" s="54">
        <f>+VLOOKUP(C1549,'Anexo_GL '!$B$9:$O$1882,12,0)</f>
        <v>17999.85555</v>
      </c>
      <c r="R1549" s="54">
        <f>+VLOOKUP(C1549,'Anexo_GL '!$B$9:$O$1882,13,0)</f>
        <v>123301.46532</v>
      </c>
      <c r="S1549" s="54" t="str">
        <f>+VLOOKUP(C1549,'Anexo_GL '!$B$9:$O$1882,14,0)</f>
        <v>Si Cumple</v>
      </c>
    </row>
    <row r="1550" spans="1:19" x14ac:dyDescent="0.25">
      <c r="A1550" s="54" t="s">
        <v>5646</v>
      </c>
      <c r="B1550" s="54">
        <v>1523</v>
      </c>
      <c r="C1550" s="55" t="s">
        <v>3383</v>
      </c>
      <c r="D1550" s="55" t="s">
        <v>57</v>
      </c>
      <c r="E1550" s="55" t="s">
        <v>3384</v>
      </c>
      <c r="F1550" s="54">
        <f>+VLOOKUP(C1550,'Anexo_GL '!$B$9:$O$1882,4,0)</f>
        <v>2147.2216300000005</v>
      </c>
      <c r="G1550" s="54"/>
      <c r="H1550" s="54">
        <f>+VLOOKUP(C1550,'Anexo_GL '!$B$9:$O$1882,5,0)</f>
        <v>30148.664235000004</v>
      </c>
      <c r="I1550" s="54">
        <f>+VLOOKUP(C1550,'Anexo_GL '!$B$9:$O$1882,6,0)</f>
        <v>4496.6587299999992</v>
      </c>
      <c r="J1550" s="54">
        <f>+VLOOKUP(C1550,'Anexo_GL '!$B$9:$O$1882,7,0)</f>
        <v>0</v>
      </c>
      <c r="K1550" s="54"/>
      <c r="L1550" s="56">
        <f>+VLOOKUP(C1550,'Anexo_GL '!$B$9:$O$1882,8,0)</f>
        <v>7.12211198898577</v>
      </c>
      <c r="M1550" s="54"/>
      <c r="N1550" s="56" t="str">
        <f>+VLOOKUP(C1550,'Anexo_GL '!$B$9:$O$1882,9,0)</f>
        <v>Si Cumple</v>
      </c>
      <c r="O1550" s="54"/>
      <c r="P1550" s="54">
        <f>+VLOOKUP(C1550,'Anexo_GL '!$B$9:$O$1882,11,0)</f>
        <v>6943.4892499999996</v>
      </c>
      <c r="Q1550" s="54">
        <f>+VLOOKUP(C1550,'Anexo_GL '!$B$9:$O$1882,12,0)</f>
        <v>3546.5516600000001</v>
      </c>
      <c r="R1550" s="54">
        <f>+VLOOKUP(C1550,'Anexo_GL '!$B$9:$O$1882,13,0)</f>
        <v>3396.93759</v>
      </c>
      <c r="S1550" s="54" t="str">
        <f>+VLOOKUP(C1550,'Anexo_GL '!$B$9:$O$1882,14,0)</f>
        <v>Si Cumple</v>
      </c>
    </row>
    <row r="1551" spans="1:19" x14ac:dyDescent="0.25">
      <c r="A1551" s="54" t="s">
        <v>5647</v>
      </c>
      <c r="B1551" s="54">
        <v>1524</v>
      </c>
      <c r="C1551" s="55" t="s">
        <v>3385</v>
      </c>
      <c r="D1551" s="55" t="s">
        <v>57</v>
      </c>
      <c r="E1551" s="55" t="s">
        <v>3386</v>
      </c>
      <c r="F1551" s="54">
        <f>+VLOOKUP(C1551,'Anexo_GL '!$B$9:$O$1882,4,0)</f>
        <v>261.51716000000005</v>
      </c>
      <c r="G1551" s="54"/>
      <c r="H1551" s="54">
        <f>+VLOOKUP(C1551,'Anexo_GL '!$B$9:$O$1882,5,0)</f>
        <v>1707.7812699999999</v>
      </c>
      <c r="I1551" s="54">
        <f>+VLOOKUP(C1551,'Anexo_GL '!$B$9:$O$1882,6,0)</f>
        <v>837.30357000000004</v>
      </c>
      <c r="J1551" s="54">
        <f>+VLOOKUP(C1551,'Anexo_GL '!$B$9:$O$1882,7,0)</f>
        <v>0</v>
      </c>
      <c r="K1551" s="54"/>
      <c r="L1551" s="56">
        <f>+VLOOKUP(C1551,'Anexo_GL '!$B$9:$O$1882,8,0)</f>
        <v>15.31327018242799</v>
      </c>
      <c r="M1551" s="54"/>
      <c r="N1551" s="56" t="str">
        <f>+VLOOKUP(C1551,'Anexo_GL '!$B$9:$O$1882,9,0)</f>
        <v>Si Cumple</v>
      </c>
      <c r="O1551" s="54"/>
      <c r="P1551" s="54">
        <f>+VLOOKUP(C1551,'Anexo_GL '!$B$9:$O$1882,11,0)</f>
        <v>1013.92273</v>
      </c>
      <c r="Q1551" s="54">
        <f>+VLOOKUP(C1551,'Anexo_GL '!$B$9:$O$1882,12,0)</f>
        <v>1117.3541099999998</v>
      </c>
      <c r="R1551" s="54">
        <f>+VLOOKUP(C1551,'Anexo_GL '!$B$9:$O$1882,13,0)</f>
        <v>-103.43137999999989</v>
      </c>
      <c r="S1551" s="54" t="str">
        <f>+VLOOKUP(C1551,'Anexo_GL '!$B$9:$O$1882,14,0)</f>
        <v>No Cumple</v>
      </c>
    </row>
    <row r="1552" spans="1:19" x14ac:dyDescent="0.25">
      <c r="A1552" s="54" t="s">
        <v>5648</v>
      </c>
      <c r="B1552" s="54">
        <v>1525</v>
      </c>
      <c r="C1552" s="55" t="s">
        <v>3387</v>
      </c>
      <c r="D1552" s="55" t="s">
        <v>57</v>
      </c>
      <c r="E1552" s="55" t="s">
        <v>3388</v>
      </c>
      <c r="F1552" s="54">
        <f>+VLOOKUP(C1552,'Anexo_GL '!$B$9:$O$1882,4,0)</f>
        <v>332.89287999999999</v>
      </c>
      <c r="G1552" s="54"/>
      <c r="H1552" s="54">
        <f>+VLOOKUP(C1552,'Anexo_GL '!$B$9:$O$1882,5,0)</f>
        <v>2321.2058650000004</v>
      </c>
      <c r="I1552" s="54">
        <f>+VLOOKUP(C1552,'Anexo_GL '!$B$9:$O$1882,6,0)</f>
        <v>1520.1528600000001</v>
      </c>
      <c r="J1552" s="54">
        <f>+VLOOKUP(C1552,'Anexo_GL '!$B$9:$O$1882,7,0)</f>
        <v>0</v>
      </c>
      <c r="K1552" s="54"/>
      <c r="L1552" s="56">
        <f>+VLOOKUP(C1552,'Anexo_GL '!$B$9:$O$1882,8,0)</f>
        <v>14.341376825704341</v>
      </c>
      <c r="M1552" s="54"/>
      <c r="N1552" s="56" t="str">
        <f>+VLOOKUP(C1552,'Anexo_GL '!$B$9:$O$1882,9,0)</f>
        <v>Si Cumple</v>
      </c>
      <c r="O1552" s="54"/>
      <c r="P1552" s="54">
        <f>+VLOOKUP(C1552,'Anexo_GL '!$B$9:$O$1882,11,0)</f>
        <v>1560.2146400000001</v>
      </c>
      <c r="Q1552" s="54">
        <f>+VLOOKUP(C1552,'Anexo_GL '!$B$9:$O$1882,12,0)</f>
        <v>851.73280999999997</v>
      </c>
      <c r="R1552" s="54">
        <f>+VLOOKUP(C1552,'Anexo_GL '!$B$9:$O$1882,13,0)</f>
        <v>708.48183000000017</v>
      </c>
      <c r="S1552" s="54" t="str">
        <f>+VLOOKUP(C1552,'Anexo_GL '!$B$9:$O$1882,14,0)</f>
        <v>Si Cumple</v>
      </c>
    </row>
    <row r="1553" spans="1:19" x14ac:dyDescent="0.25">
      <c r="A1553" s="54" t="s">
        <v>5649</v>
      </c>
      <c r="B1553" s="54">
        <v>1526</v>
      </c>
      <c r="C1553" s="55" t="s">
        <v>3389</v>
      </c>
      <c r="D1553" s="55" t="s">
        <v>57</v>
      </c>
      <c r="E1553" s="55" t="s">
        <v>3390</v>
      </c>
      <c r="F1553" s="54">
        <f>+VLOOKUP(C1553,'Anexo_GL '!$B$9:$O$1882,4,0)</f>
        <v>2034.4228599999999</v>
      </c>
      <c r="G1553" s="54"/>
      <c r="H1553" s="54">
        <f>+VLOOKUP(C1553,'Anexo_GL '!$B$9:$O$1882,5,0)</f>
        <v>11258.0619675</v>
      </c>
      <c r="I1553" s="54">
        <f>+VLOOKUP(C1553,'Anexo_GL '!$B$9:$O$1882,6,0)</f>
        <v>12339.79797</v>
      </c>
      <c r="J1553" s="54">
        <f>+VLOOKUP(C1553,'Anexo_GL '!$B$9:$O$1882,7,0)</f>
        <v>0</v>
      </c>
      <c r="K1553" s="54"/>
      <c r="L1553" s="56">
        <f>+VLOOKUP(C1553,'Anexo_GL '!$B$9:$O$1882,8,0)</f>
        <v>16.486678833365048</v>
      </c>
      <c r="M1553" s="54"/>
      <c r="N1553" s="56" t="str">
        <f>+VLOOKUP(C1553,'Anexo_GL '!$B$9:$O$1882,9,0)</f>
        <v>Si Cumple</v>
      </c>
      <c r="O1553" s="54"/>
      <c r="P1553" s="54">
        <f>+VLOOKUP(C1553,'Anexo_GL '!$B$9:$O$1882,11,0)</f>
        <v>11130.247499999999</v>
      </c>
      <c r="Q1553" s="54">
        <f>+VLOOKUP(C1553,'Anexo_GL '!$B$9:$O$1882,12,0)</f>
        <v>2326.1975899999998</v>
      </c>
      <c r="R1553" s="54">
        <f>+VLOOKUP(C1553,'Anexo_GL '!$B$9:$O$1882,13,0)</f>
        <v>8804.0499099999997</v>
      </c>
      <c r="S1553" s="54" t="str">
        <f>+VLOOKUP(C1553,'Anexo_GL '!$B$9:$O$1882,14,0)</f>
        <v>Si Cumple</v>
      </c>
    </row>
    <row r="1554" spans="1:19" x14ac:dyDescent="0.25">
      <c r="A1554" s="54" t="s">
        <v>5650</v>
      </c>
      <c r="B1554" s="54">
        <v>1527</v>
      </c>
      <c r="C1554" s="55" t="s">
        <v>3391</v>
      </c>
      <c r="D1554" s="55" t="s">
        <v>57</v>
      </c>
      <c r="E1554" s="55" t="s">
        <v>3392</v>
      </c>
      <c r="F1554" s="54">
        <f>+VLOOKUP(C1554,'Anexo_GL '!$B$9:$O$1882,4,0)</f>
        <v>495.86160999999998</v>
      </c>
      <c r="G1554" s="54"/>
      <c r="H1554" s="54">
        <f>+VLOOKUP(C1554,'Anexo_GL '!$B$9:$O$1882,5,0)</f>
        <v>3971.2988025000004</v>
      </c>
      <c r="I1554" s="54">
        <f>+VLOOKUP(C1554,'Anexo_GL '!$B$9:$O$1882,6,0)</f>
        <v>2949.8274799999999</v>
      </c>
      <c r="J1554" s="54">
        <f>+VLOOKUP(C1554,'Anexo_GL '!$B$9:$O$1882,7,0)</f>
        <v>0</v>
      </c>
      <c r="K1554" s="54"/>
      <c r="L1554" s="56">
        <f>+VLOOKUP(C1554,'Anexo_GL '!$B$9:$O$1882,8,0)</f>
        <v>12.48613198502834</v>
      </c>
      <c r="M1554" s="54"/>
      <c r="N1554" s="56" t="str">
        <f>+VLOOKUP(C1554,'Anexo_GL '!$B$9:$O$1882,9,0)</f>
        <v>Si Cumple</v>
      </c>
      <c r="O1554" s="54"/>
      <c r="P1554" s="54">
        <f>+VLOOKUP(C1554,'Anexo_GL '!$B$9:$O$1882,11,0)</f>
        <v>3579.6325899999997</v>
      </c>
      <c r="Q1554" s="54">
        <f>+VLOOKUP(C1554,'Anexo_GL '!$B$9:$O$1882,12,0)</f>
        <v>1289.4495099999999</v>
      </c>
      <c r="R1554" s="54">
        <f>+VLOOKUP(C1554,'Anexo_GL '!$B$9:$O$1882,13,0)</f>
        <v>2290.1830800000002</v>
      </c>
      <c r="S1554" s="54" t="str">
        <f>+VLOOKUP(C1554,'Anexo_GL '!$B$9:$O$1882,14,0)</f>
        <v>Si Cumple</v>
      </c>
    </row>
    <row r="1555" spans="1:19" x14ac:dyDescent="0.25">
      <c r="A1555" s="54" t="s">
        <v>5651</v>
      </c>
      <c r="B1555" s="54">
        <v>1528</v>
      </c>
      <c r="C1555" s="55" t="s">
        <v>3393</v>
      </c>
      <c r="D1555" s="55" t="s">
        <v>57</v>
      </c>
      <c r="E1555" s="55" t="s">
        <v>3394</v>
      </c>
      <c r="F1555" s="54">
        <f>+VLOOKUP(C1555,'Anexo_GL '!$B$9:$O$1882,4,0)</f>
        <v>762.50517000000002</v>
      </c>
      <c r="G1555" s="54"/>
      <c r="H1555" s="54">
        <f>+VLOOKUP(C1555,'Anexo_GL '!$B$9:$O$1882,5,0)</f>
        <v>1986.2449899999999</v>
      </c>
      <c r="I1555" s="54">
        <f>+VLOOKUP(C1555,'Anexo_GL '!$B$9:$O$1882,6,0)</f>
        <v>1285.9103900000002</v>
      </c>
      <c r="J1555" s="54">
        <f>+VLOOKUP(C1555,'Anexo_GL '!$B$9:$O$1882,7,0)</f>
        <v>0</v>
      </c>
      <c r="K1555" s="54"/>
      <c r="L1555" s="56">
        <f>+VLOOKUP(C1555,'Anexo_GL '!$B$9:$O$1882,8,0)</f>
        <v>38.389280971830168</v>
      </c>
      <c r="M1555" s="54"/>
      <c r="N1555" s="56" t="str">
        <f>+VLOOKUP(C1555,'Anexo_GL '!$B$9:$O$1882,9,0)</f>
        <v>Si Cumple</v>
      </c>
      <c r="O1555" s="54"/>
      <c r="P1555" s="54">
        <f>+VLOOKUP(C1555,'Anexo_GL '!$B$9:$O$1882,11,0)</f>
        <v>1611.5443400000001</v>
      </c>
      <c r="Q1555" s="54">
        <f>+VLOOKUP(C1555,'Anexo_GL '!$B$9:$O$1882,12,0)</f>
        <v>897.24133000000006</v>
      </c>
      <c r="R1555" s="54">
        <f>+VLOOKUP(C1555,'Anexo_GL '!$B$9:$O$1882,13,0)</f>
        <v>714.30300999999997</v>
      </c>
      <c r="S1555" s="54" t="str">
        <f>+VLOOKUP(C1555,'Anexo_GL '!$B$9:$O$1882,14,0)</f>
        <v>Si Cumple</v>
      </c>
    </row>
    <row r="1556" spans="1:19" x14ac:dyDescent="0.25">
      <c r="A1556" s="54" t="s">
        <v>5652</v>
      </c>
      <c r="B1556" s="54">
        <v>1529</v>
      </c>
      <c r="C1556" s="55" t="s">
        <v>3395</v>
      </c>
      <c r="D1556" s="55" t="s">
        <v>57</v>
      </c>
      <c r="E1556" s="55" t="s">
        <v>3396</v>
      </c>
      <c r="F1556" s="54">
        <f>+VLOOKUP(C1556,'Anexo_GL '!$B$9:$O$1882,4,0)</f>
        <v>344.77079000000003</v>
      </c>
      <c r="G1556" s="54"/>
      <c r="H1556" s="54">
        <f>+VLOOKUP(C1556,'Anexo_GL '!$B$9:$O$1882,5,0)</f>
        <v>1602.6631199999999</v>
      </c>
      <c r="I1556" s="54">
        <f>+VLOOKUP(C1556,'Anexo_GL '!$B$9:$O$1882,6,0)</f>
        <v>859.54273999999998</v>
      </c>
      <c r="J1556" s="54">
        <f>+VLOOKUP(C1556,'Anexo_GL '!$B$9:$O$1882,7,0)</f>
        <v>0</v>
      </c>
      <c r="K1556" s="54"/>
      <c r="L1556" s="56">
        <f>+VLOOKUP(C1556,'Anexo_GL '!$B$9:$O$1882,8,0)</f>
        <v>21.512368113892837</v>
      </c>
      <c r="M1556" s="54"/>
      <c r="N1556" s="56" t="str">
        <f>+VLOOKUP(C1556,'Anexo_GL '!$B$9:$O$1882,9,0)</f>
        <v>Si Cumple</v>
      </c>
      <c r="O1556" s="54"/>
      <c r="P1556" s="54">
        <f>+VLOOKUP(C1556,'Anexo_GL '!$B$9:$O$1882,11,0)</f>
        <v>1238.68084</v>
      </c>
      <c r="Q1556" s="54">
        <f>+VLOOKUP(C1556,'Anexo_GL '!$B$9:$O$1882,12,0)</f>
        <v>887.25959</v>
      </c>
      <c r="R1556" s="54">
        <f>+VLOOKUP(C1556,'Anexo_GL '!$B$9:$O$1882,13,0)</f>
        <v>351.4212500000001</v>
      </c>
      <c r="S1556" s="54" t="str">
        <f>+VLOOKUP(C1556,'Anexo_GL '!$B$9:$O$1882,14,0)</f>
        <v>Si Cumple</v>
      </c>
    </row>
    <row r="1557" spans="1:19" x14ac:dyDescent="0.25">
      <c r="A1557" s="54" t="s">
        <v>5653</v>
      </c>
      <c r="B1557" s="54">
        <v>1530</v>
      </c>
      <c r="C1557" s="55" t="s">
        <v>3397</v>
      </c>
      <c r="D1557" s="55" t="s">
        <v>57</v>
      </c>
      <c r="E1557" s="55" t="s">
        <v>3398</v>
      </c>
      <c r="F1557" s="54">
        <f>+VLOOKUP(C1557,'Anexo_GL '!$B$9:$O$1882,4,0)</f>
        <v>351.67021</v>
      </c>
      <c r="G1557" s="54"/>
      <c r="H1557" s="54">
        <f>+VLOOKUP(C1557,'Anexo_GL '!$B$9:$O$1882,5,0)</f>
        <v>5423.1791550000016</v>
      </c>
      <c r="I1557" s="54">
        <f>+VLOOKUP(C1557,'Anexo_GL '!$B$9:$O$1882,6,0)</f>
        <v>6401.2395500000002</v>
      </c>
      <c r="J1557" s="54">
        <f>+VLOOKUP(C1557,'Anexo_GL '!$B$9:$O$1882,7,0)</f>
        <v>0</v>
      </c>
      <c r="K1557" s="54"/>
      <c r="L1557" s="56">
        <f>+VLOOKUP(C1557,'Anexo_GL '!$B$9:$O$1882,8,0)</f>
        <v>5.4937829970759342</v>
      </c>
      <c r="M1557" s="54"/>
      <c r="N1557" s="56" t="str">
        <f>+VLOOKUP(C1557,'Anexo_GL '!$B$9:$O$1882,9,0)</f>
        <v>Si Cumple</v>
      </c>
      <c r="O1557" s="54"/>
      <c r="P1557" s="54">
        <f>+VLOOKUP(C1557,'Anexo_GL '!$B$9:$O$1882,11,0)</f>
        <v>5823.1770199999992</v>
      </c>
      <c r="Q1557" s="54">
        <f>+VLOOKUP(C1557,'Anexo_GL '!$B$9:$O$1882,12,0)</f>
        <v>1165.8527099999999</v>
      </c>
      <c r="R1557" s="54">
        <f>+VLOOKUP(C1557,'Anexo_GL '!$B$9:$O$1882,13,0)</f>
        <v>4657.32431</v>
      </c>
      <c r="S1557" s="54" t="str">
        <f>+VLOOKUP(C1557,'Anexo_GL '!$B$9:$O$1882,14,0)</f>
        <v>Si Cumple</v>
      </c>
    </row>
    <row r="1558" spans="1:19" x14ac:dyDescent="0.25">
      <c r="A1558" s="54" t="s">
        <v>5654</v>
      </c>
      <c r="B1558" s="54">
        <v>1531</v>
      </c>
      <c r="C1558" s="55" t="s">
        <v>3399</v>
      </c>
      <c r="D1558" s="55" t="s">
        <v>57</v>
      </c>
      <c r="E1558" s="55" t="s">
        <v>3400</v>
      </c>
      <c r="F1558" s="54">
        <f>+VLOOKUP(C1558,'Anexo_GL '!$B$9:$O$1882,4,0)</f>
        <v>94.625579999999999</v>
      </c>
      <c r="G1558" s="54"/>
      <c r="H1558" s="54">
        <f>+VLOOKUP(C1558,'Anexo_GL '!$B$9:$O$1882,5,0)</f>
        <v>1678.7253875000001</v>
      </c>
      <c r="I1558" s="54">
        <f>+VLOOKUP(C1558,'Anexo_GL '!$B$9:$O$1882,6,0)</f>
        <v>929.91852000000006</v>
      </c>
      <c r="J1558" s="54">
        <f>+VLOOKUP(C1558,'Anexo_GL '!$B$9:$O$1882,7,0)</f>
        <v>0</v>
      </c>
      <c r="K1558" s="54"/>
      <c r="L1558" s="56">
        <f>+VLOOKUP(C1558,'Anexo_GL '!$B$9:$O$1882,8,0)</f>
        <v>5.6367515916893822</v>
      </c>
      <c r="M1558" s="54"/>
      <c r="N1558" s="56" t="str">
        <f>+VLOOKUP(C1558,'Anexo_GL '!$B$9:$O$1882,9,0)</f>
        <v>Si Cumple</v>
      </c>
      <c r="O1558" s="54"/>
      <c r="P1558" s="54">
        <f>+VLOOKUP(C1558,'Anexo_GL '!$B$9:$O$1882,11,0)</f>
        <v>1295.01315</v>
      </c>
      <c r="Q1558" s="54">
        <f>+VLOOKUP(C1558,'Anexo_GL '!$B$9:$O$1882,12,0)</f>
        <v>883.66976999999997</v>
      </c>
      <c r="R1558" s="54">
        <f>+VLOOKUP(C1558,'Anexo_GL '!$B$9:$O$1882,13,0)</f>
        <v>411.34337999999991</v>
      </c>
      <c r="S1558" s="54" t="str">
        <f>+VLOOKUP(C1558,'Anexo_GL '!$B$9:$O$1882,14,0)</f>
        <v>Si Cumple</v>
      </c>
    </row>
    <row r="1559" spans="1:19" x14ac:dyDescent="0.25">
      <c r="A1559" s="54" t="s">
        <v>5655</v>
      </c>
      <c r="B1559" s="54">
        <v>1532</v>
      </c>
      <c r="C1559" s="55" t="s">
        <v>3401</v>
      </c>
      <c r="D1559" s="55" t="s">
        <v>57</v>
      </c>
      <c r="E1559" s="55" t="s">
        <v>3402</v>
      </c>
      <c r="F1559" s="54">
        <f>+VLOOKUP(C1559,'Anexo_GL '!$B$9:$O$1882,4,0)</f>
        <v>3184.4602999999997</v>
      </c>
      <c r="G1559" s="54"/>
      <c r="H1559" s="54">
        <f>+VLOOKUP(C1559,'Anexo_GL '!$B$9:$O$1882,5,0)</f>
        <v>3676.7852699999999</v>
      </c>
      <c r="I1559" s="54">
        <f>+VLOOKUP(C1559,'Anexo_GL '!$B$9:$O$1882,6,0)</f>
        <v>2681.0616199999999</v>
      </c>
      <c r="J1559" s="54">
        <f>+VLOOKUP(C1559,'Anexo_GL '!$B$9:$O$1882,7,0)</f>
        <v>0</v>
      </c>
      <c r="K1559" s="54"/>
      <c r="L1559" s="56">
        <f>+VLOOKUP(C1559,'Anexo_GL '!$B$9:$O$1882,8,0)</f>
        <v>86.609906920128623</v>
      </c>
      <c r="M1559" s="54"/>
      <c r="N1559" s="56" t="str">
        <f>+VLOOKUP(C1559,'Anexo_GL '!$B$9:$O$1882,9,0)</f>
        <v>Si Cumple</v>
      </c>
      <c r="O1559" s="54"/>
      <c r="P1559" s="54">
        <f>+VLOOKUP(C1559,'Anexo_GL '!$B$9:$O$1882,11,0)</f>
        <v>2919.2292399999997</v>
      </c>
      <c r="Q1559" s="54">
        <f>+VLOOKUP(C1559,'Anexo_GL '!$B$9:$O$1882,12,0)</f>
        <v>1172.9168100000002</v>
      </c>
      <c r="R1559" s="54">
        <f>+VLOOKUP(C1559,'Anexo_GL '!$B$9:$O$1882,13,0)</f>
        <v>1746.3124299999997</v>
      </c>
      <c r="S1559" s="54" t="str">
        <f>+VLOOKUP(C1559,'Anexo_GL '!$B$9:$O$1882,14,0)</f>
        <v>Si Cumple</v>
      </c>
    </row>
    <row r="1560" spans="1:19" x14ac:dyDescent="0.25">
      <c r="A1560" s="54" t="s">
        <v>5656</v>
      </c>
      <c r="B1560" s="54">
        <v>1533</v>
      </c>
      <c r="C1560" s="55" t="s">
        <v>3403</v>
      </c>
      <c r="D1560" s="55" t="s">
        <v>57</v>
      </c>
      <c r="E1560" s="55" t="s">
        <v>3404</v>
      </c>
      <c r="F1560" s="54">
        <f>+VLOOKUP(C1560,'Anexo_GL '!$B$9:$O$1882,4,0)</f>
        <v>824.20563000000004</v>
      </c>
      <c r="G1560" s="54"/>
      <c r="H1560" s="54">
        <f>+VLOOKUP(C1560,'Anexo_GL '!$B$9:$O$1882,5,0)</f>
        <v>2334.1659749999999</v>
      </c>
      <c r="I1560" s="54">
        <f>+VLOOKUP(C1560,'Anexo_GL '!$B$9:$O$1882,6,0)</f>
        <v>1873.9832900000001</v>
      </c>
      <c r="J1560" s="54">
        <f>+VLOOKUP(C1560,'Anexo_GL '!$B$9:$O$1882,7,0)</f>
        <v>0</v>
      </c>
      <c r="K1560" s="54"/>
      <c r="L1560" s="56">
        <f>+VLOOKUP(C1560,'Anexo_GL '!$B$9:$O$1882,8,0)</f>
        <v>35.310498003467814</v>
      </c>
      <c r="M1560" s="54"/>
      <c r="N1560" s="56" t="str">
        <f>+VLOOKUP(C1560,'Anexo_GL '!$B$9:$O$1882,9,0)</f>
        <v>Si Cumple</v>
      </c>
      <c r="O1560" s="54"/>
      <c r="P1560" s="54">
        <f>+VLOOKUP(C1560,'Anexo_GL '!$B$9:$O$1882,11,0)</f>
        <v>1984.2283199999999</v>
      </c>
      <c r="Q1560" s="54">
        <f>+VLOOKUP(C1560,'Anexo_GL '!$B$9:$O$1882,12,0)</f>
        <v>865.17850999999996</v>
      </c>
      <c r="R1560" s="54">
        <f>+VLOOKUP(C1560,'Anexo_GL '!$B$9:$O$1882,13,0)</f>
        <v>1119.0498099999998</v>
      </c>
      <c r="S1560" s="54" t="str">
        <f>+VLOOKUP(C1560,'Anexo_GL '!$B$9:$O$1882,14,0)</f>
        <v>Si Cumple</v>
      </c>
    </row>
    <row r="1561" spans="1:19" x14ac:dyDescent="0.25">
      <c r="A1561" s="54" t="s">
        <v>5657</v>
      </c>
      <c r="B1561" s="54">
        <v>1534</v>
      </c>
      <c r="C1561" s="55" t="s">
        <v>3405</v>
      </c>
      <c r="D1561" s="55" t="s">
        <v>57</v>
      </c>
      <c r="E1561" s="55" t="s">
        <v>3406</v>
      </c>
      <c r="F1561" s="54">
        <f>+VLOOKUP(C1561,'Anexo_GL '!$B$9:$O$1882,4,0)</f>
        <v>10157.768870000002</v>
      </c>
      <c r="G1561" s="54"/>
      <c r="H1561" s="54">
        <f>+VLOOKUP(C1561,'Anexo_GL '!$B$9:$O$1882,5,0)</f>
        <v>123041.52244</v>
      </c>
      <c r="I1561" s="54">
        <f>+VLOOKUP(C1561,'Anexo_GL '!$B$9:$O$1882,6,0)</f>
        <v>144182.19228999998</v>
      </c>
      <c r="J1561" s="54">
        <f>+VLOOKUP(C1561,'Anexo_GL '!$B$9:$O$1882,7,0)</f>
        <v>0</v>
      </c>
      <c r="K1561" s="54"/>
      <c r="L1561" s="56">
        <f>+VLOOKUP(C1561,'Anexo_GL '!$B$9:$O$1882,8,0)</f>
        <v>7.045092537897629</v>
      </c>
      <c r="M1561" s="54"/>
      <c r="N1561" s="56" t="str">
        <f>+VLOOKUP(C1561,'Anexo_GL '!$B$9:$O$1882,9,0)</f>
        <v>Si Cumple</v>
      </c>
      <c r="O1561" s="54"/>
      <c r="P1561" s="54">
        <f>+VLOOKUP(C1561,'Anexo_GL '!$B$9:$O$1882,11,0)</f>
        <v>134309.58866000001</v>
      </c>
      <c r="Q1561" s="54">
        <f>+VLOOKUP(C1561,'Anexo_GL '!$B$9:$O$1882,12,0)</f>
        <v>42467.578200000004</v>
      </c>
      <c r="R1561" s="54">
        <f>+VLOOKUP(C1561,'Anexo_GL '!$B$9:$O$1882,13,0)</f>
        <v>91842.01045999999</v>
      </c>
      <c r="S1561" s="54" t="str">
        <f>+VLOOKUP(C1561,'Anexo_GL '!$B$9:$O$1882,14,0)</f>
        <v>Si Cumple</v>
      </c>
    </row>
    <row r="1562" spans="1:19" x14ac:dyDescent="0.25">
      <c r="A1562" s="54" t="s">
        <v>5658</v>
      </c>
      <c r="B1562" s="54">
        <v>1535</v>
      </c>
      <c r="C1562" s="55" t="s">
        <v>3407</v>
      </c>
      <c r="D1562" s="55" t="s">
        <v>57</v>
      </c>
      <c r="E1562" s="55" t="s">
        <v>3408</v>
      </c>
      <c r="F1562" s="54">
        <f>+VLOOKUP(C1562,'Anexo_GL '!$B$9:$O$1882,4,0)</f>
        <v>3211.8950499999996</v>
      </c>
      <c r="G1562" s="54"/>
      <c r="H1562" s="54">
        <f>+VLOOKUP(C1562,'Anexo_GL '!$B$9:$O$1882,5,0)</f>
        <v>45707.013555000005</v>
      </c>
      <c r="I1562" s="54">
        <f>+VLOOKUP(C1562,'Anexo_GL '!$B$9:$O$1882,6,0)</f>
        <v>74301.403200000001</v>
      </c>
      <c r="J1562" s="54">
        <f>+VLOOKUP(C1562,'Anexo_GL '!$B$9:$O$1882,7,0)</f>
        <v>0</v>
      </c>
      <c r="K1562" s="54"/>
      <c r="L1562" s="56">
        <f>+VLOOKUP(C1562,'Anexo_GL '!$B$9:$O$1882,8,0)</f>
        <v>4.3227919146485236</v>
      </c>
      <c r="M1562" s="54"/>
      <c r="N1562" s="56" t="str">
        <f>+VLOOKUP(C1562,'Anexo_GL '!$B$9:$O$1882,9,0)</f>
        <v>Si Cumple</v>
      </c>
      <c r="O1562" s="54"/>
      <c r="P1562" s="54">
        <f>+VLOOKUP(C1562,'Anexo_GL '!$B$9:$O$1882,11,0)</f>
        <v>63207.643170000003</v>
      </c>
      <c r="Q1562" s="54">
        <f>+VLOOKUP(C1562,'Anexo_GL '!$B$9:$O$1882,12,0)</f>
        <v>9115.8789499999984</v>
      </c>
      <c r="R1562" s="54">
        <f>+VLOOKUP(C1562,'Anexo_GL '!$B$9:$O$1882,13,0)</f>
        <v>54091.764219999997</v>
      </c>
      <c r="S1562" s="54" t="str">
        <f>+VLOOKUP(C1562,'Anexo_GL '!$B$9:$O$1882,14,0)</f>
        <v>Si Cumple</v>
      </c>
    </row>
    <row r="1563" spans="1:19" x14ac:dyDescent="0.25">
      <c r="A1563" s="54" t="s">
        <v>5659</v>
      </c>
      <c r="B1563" s="54">
        <v>1536</v>
      </c>
      <c r="C1563" s="55" t="s">
        <v>3409</v>
      </c>
      <c r="D1563" s="55" t="s">
        <v>57</v>
      </c>
      <c r="E1563" s="55" t="s">
        <v>3410</v>
      </c>
      <c r="F1563" s="54">
        <f>+VLOOKUP(C1563,'Anexo_GL '!$B$9:$O$1882,4,0)</f>
        <v>6389.855059999999</v>
      </c>
      <c r="G1563" s="54"/>
      <c r="H1563" s="54">
        <f>+VLOOKUP(C1563,'Anexo_GL '!$B$9:$O$1882,5,0)</f>
        <v>10449.840330000001</v>
      </c>
      <c r="I1563" s="54">
        <f>+VLOOKUP(C1563,'Anexo_GL '!$B$9:$O$1882,6,0)</f>
        <v>6950.3972900000008</v>
      </c>
      <c r="J1563" s="54">
        <f>+VLOOKUP(C1563,'Anexo_GL '!$B$9:$O$1882,7,0)</f>
        <v>0</v>
      </c>
      <c r="K1563" s="54"/>
      <c r="L1563" s="56">
        <f>+VLOOKUP(C1563,'Anexo_GL '!$B$9:$O$1882,8,0)</f>
        <v>61.147872677591423</v>
      </c>
      <c r="M1563" s="54"/>
      <c r="N1563" s="56" t="str">
        <f>+VLOOKUP(C1563,'Anexo_GL '!$B$9:$O$1882,9,0)</f>
        <v>Si Cumple</v>
      </c>
      <c r="O1563" s="54"/>
      <c r="P1563" s="54">
        <f>+VLOOKUP(C1563,'Anexo_GL '!$B$9:$O$1882,11,0)</f>
        <v>9243.0823299999993</v>
      </c>
      <c r="Q1563" s="54">
        <f>+VLOOKUP(C1563,'Anexo_GL '!$B$9:$O$1882,12,0)</f>
        <v>6030.5945500000007</v>
      </c>
      <c r="R1563" s="54">
        <f>+VLOOKUP(C1563,'Anexo_GL '!$B$9:$O$1882,13,0)</f>
        <v>3212.4877799999995</v>
      </c>
      <c r="S1563" s="54" t="str">
        <f>+VLOOKUP(C1563,'Anexo_GL '!$B$9:$O$1882,14,0)</f>
        <v>Si Cumple</v>
      </c>
    </row>
    <row r="1564" spans="1:19" x14ac:dyDescent="0.25">
      <c r="A1564" s="54" t="s">
        <v>5660</v>
      </c>
      <c r="B1564" s="54">
        <v>1537</v>
      </c>
      <c r="C1564" s="55" t="s">
        <v>3411</v>
      </c>
      <c r="D1564" s="55" t="s">
        <v>60</v>
      </c>
      <c r="E1564" s="55" t="s">
        <v>3412</v>
      </c>
      <c r="F1564" s="54">
        <f>+VLOOKUP(C1564,'Anexo_GL '!$B$9:$O$1882,4,0)</f>
        <v>10275.96413</v>
      </c>
      <c r="G1564" s="54"/>
      <c r="H1564" s="54">
        <f>+VLOOKUP(C1564,'Anexo_GL '!$B$9:$O$1882,5,0)</f>
        <v>33111.561682500003</v>
      </c>
      <c r="I1564" s="54">
        <f>+VLOOKUP(C1564,'Anexo_GL '!$B$9:$O$1882,6,0)</f>
        <v>10187.211599999999</v>
      </c>
      <c r="J1564" s="54">
        <f>+VLOOKUP(C1564,'Anexo_GL '!$B$9:$O$1882,7,0)</f>
        <v>0</v>
      </c>
      <c r="K1564" s="54"/>
      <c r="L1564" s="56">
        <f>+VLOOKUP(C1564,'Anexo_GL '!$B$9:$O$1882,8,0)</f>
        <v>31.034368685277126</v>
      </c>
      <c r="M1564" s="54"/>
      <c r="N1564" s="56" t="str">
        <f>+VLOOKUP(C1564,'Anexo_GL '!$B$9:$O$1882,9,0)</f>
        <v>Si Cumple</v>
      </c>
      <c r="O1564" s="54"/>
      <c r="P1564" s="54">
        <f>+VLOOKUP(C1564,'Anexo_GL '!$B$9:$O$1882,11,0)</f>
        <v>21088.024560000002</v>
      </c>
      <c r="Q1564" s="54">
        <f>+VLOOKUP(C1564,'Anexo_GL '!$B$9:$O$1882,12,0)</f>
        <v>16107.775269999998</v>
      </c>
      <c r="R1564" s="54">
        <f>+VLOOKUP(C1564,'Anexo_GL '!$B$9:$O$1882,13,0)</f>
        <v>4980.2492900000043</v>
      </c>
      <c r="S1564" s="54" t="str">
        <f>+VLOOKUP(C1564,'Anexo_GL '!$B$9:$O$1882,14,0)</f>
        <v>Si Cumple</v>
      </c>
    </row>
    <row r="1565" spans="1:19" x14ac:dyDescent="0.25">
      <c r="A1565" s="54" t="s">
        <v>5661</v>
      </c>
      <c r="B1565" s="54">
        <v>1538</v>
      </c>
      <c r="C1565" s="55" t="s">
        <v>3413</v>
      </c>
      <c r="D1565" s="55" t="s">
        <v>60</v>
      </c>
      <c r="E1565" s="55" t="s">
        <v>3414</v>
      </c>
      <c r="F1565" s="54">
        <f>+VLOOKUP(C1565,'Anexo_GL '!$B$9:$O$1882,4,0)</f>
        <v>123.91833999999999</v>
      </c>
      <c r="G1565" s="54"/>
      <c r="H1565" s="54">
        <f>+VLOOKUP(C1565,'Anexo_GL '!$B$9:$O$1882,5,0)</f>
        <v>4364.4255199999998</v>
      </c>
      <c r="I1565" s="54">
        <f>+VLOOKUP(C1565,'Anexo_GL '!$B$9:$O$1882,6,0)</f>
        <v>3887.3462599999998</v>
      </c>
      <c r="J1565" s="54">
        <f>+VLOOKUP(C1565,'Anexo_GL '!$B$9:$O$1882,7,0)</f>
        <v>0</v>
      </c>
      <c r="K1565" s="54"/>
      <c r="L1565" s="56">
        <f>+VLOOKUP(C1565,'Anexo_GL '!$B$9:$O$1882,8,0)</f>
        <v>2.8392818122830517</v>
      </c>
      <c r="M1565" s="54"/>
      <c r="N1565" s="56" t="str">
        <f>+VLOOKUP(C1565,'Anexo_GL '!$B$9:$O$1882,9,0)</f>
        <v>Si Cumple</v>
      </c>
      <c r="O1565" s="54"/>
      <c r="P1565" s="54">
        <f>+VLOOKUP(C1565,'Anexo_GL '!$B$9:$O$1882,11,0)</f>
        <v>3911.0744799999998</v>
      </c>
      <c r="Q1565" s="54">
        <f>+VLOOKUP(C1565,'Anexo_GL '!$B$9:$O$1882,12,0)</f>
        <v>1542.4964100000002</v>
      </c>
      <c r="R1565" s="54">
        <f>+VLOOKUP(C1565,'Anexo_GL '!$B$9:$O$1882,13,0)</f>
        <v>2368.57807</v>
      </c>
      <c r="S1565" s="54" t="str">
        <f>+VLOOKUP(C1565,'Anexo_GL '!$B$9:$O$1882,14,0)</f>
        <v>Si Cumple</v>
      </c>
    </row>
    <row r="1566" spans="1:19" x14ac:dyDescent="0.25">
      <c r="A1566" s="54" t="s">
        <v>5662</v>
      </c>
      <c r="B1566" s="54">
        <v>1539</v>
      </c>
      <c r="C1566" s="55" t="s">
        <v>3415</v>
      </c>
      <c r="D1566" s="55" t="s">
        <v>60</v>
      </c>
      <c r="E1566" s="55" t="s">
        <v>3416</v>
      </c>
      <c r="F1566" s="54">
        <f>+VLOOKUP(C1566,'Anexo_GL '!$B$9:$O$1882,4,0)</f>
        <v>776.10549000000003</v>
      </c>
      <c r="G1566" s="54"/>
      <c r="H1566" s="54">
        <f>+VLOOKUP(C1566,'Anexo_GL '!$B$9:$O$1882,5,0)</f>
        <v>5392.5306649999993</v>
      </c>
      <c r="I1566" s="54">
        <f>+VLOOKUP(C1566,'Anexo_GL '!$B$9:$O$1882,6,0)</f>
        <v>4614.4017400000002</v>
      </c>
      <c r="J1566" s="54">
        <f>+VLOOKUP(C1566,'Anexo_GL '!$B$9:$O$1882,7,0)</f>
        <v>0</v>
      </c>
      <c r="K1566" s="54"/>
      <c r="L1566" s="56">
        <f>+VLOOKUP(C1566,'Anexo_GL '!$B$9:$O$1882,8,0)</f>
        <v>14.392231369907288</v>
      </c>
      <c r="M1566" s="54"/>
      <c r="N1566" s="56" t="str">
        <f>+VLOOKUP(C1566,'Anexo_GL '!$B$9:$O$1882,9,0)</f>
        <v>Si Cumple</v>
      </c>
      <c r="O1566" s="54"/>
      <c r="P1566" s="54">
        <f>+VLOOKUP(C1566,'Anexo_GL '!$B$9:$O$1882,11,0)</f>
        <v>4255.79</v>
      </c>
      <c r="Q1566" s="54">
        <f>+VLOOKUP(C1566,'Anexo_GL '!$B$9:$O$1882,12,0)</f>
        <v>2132.76838</v>
      </c>
      <c r="R1566" s="54">
        <f>+VLOOKUP(C1566,'Anexo_GL '!$B$9:$O$1882,13,0)</f>
        <v>2123.02162</v>
      </c>
      <c r="S1566" s="54" t="str">
        <f>+VLOOKUP(C1566,'Anexo_GL '!$B$9:$O$1882,14,0)</f>
        <v>Si Cumple</v>
      </c>
    </row>
    <row r="1567" spans="1:19" x14ac:dyDescent="0.25">
      <c r="A1567" s="54" t="s">
        <v>5663</v>
      </c>
      <c r="B1567" s="54">
        <v>1540</v>
      </c>
      <c r="C1567" s="55" t="s">
        <v>3417</v>
      </c>
      <c r="D1567" s="55" t="s">
        <v>60</v>
      </c>
      <c r="E1567" s="55" t="s">
        <v>3418</v>
      </c>
      <c r="F1567" s="54">
        <f>+VLOOKUP(C1567,'Anexo_GL '!$B$9:$O$1882,4,0)</f>
        <v>3380.8776799999996</v>
      </c>
      <c r="G1567" s="54"/>
      <c r="H1567" s="54">
        <f>+VLOOKUP(C1567,'Anexo_GL '!$B$9:$O$1882,5,0)</f>
        <v>12828.216797499999</v>
      </c>
      <c r="I1567" s="54">
        <f>+VLOOKUP(C1567,'Anexo_GL '!$B$9:$O$1882,6,0)</f>
        <v>11600.868380000002</v>
      </c>
      <c r="J1567" s="54">
        <f>+VLOOKUP(C1567,'Anexo_GL '!$B$9:$O$1882,7,0)</f>
        <v>0</v>
      </c>
      <c r="K1567" s="54"/>
      <c r="L1567" s="56">
        <f>+VLOOKUP(C1567,'Anexo_GL '!$B$9:$O$1882,8,0)</f>
        <v>26.355008910193</v>
      </c>
      <c r="M1567" s="54"/>
      <c r="N1567" s="56" t="str">
        <f>+VLOOKUP(C1567,'Anexo_GL '!$B$9:$O$1882,9,0)</f>
        <v>Si Cumple</v>
      </c>
      <c r="O1567" s="54"/>
      <c r="P1567" s="54">
        <f>+VLOOKUP(C1567,'Anexo_GL '!$B$9:$O$1882,11,0)</f>
        <v>10812.834939999999</v>
      </c>
      <c r="Q1567" s="54">
        <f>+VLOOKUP(C1567,'Anexo_GL '!$B$9:$O$1882,12,0)</f>
        <v>2614.6368100000004</v>
      </c>
      <c r="R1567" s="54">
        <f>+VLOOKUP(C1567,'Anexo_GL '!$B$9:$O$1882,13,0)</f>
        <v>8198.1981299999989</v>
      </c>
      <c r="S1567" s="54" t="str">
        <f>+VLOOKUP(C1567,'Anexo_GL '!$B$9:$O$1882,14,0)</f>
        <v>Si Cumple</v>
      </c>
    </row>
    <row r="1568" spans="1:19" x14ac:dyDescent="0.25">
      <c r="A1568" s="54" t="s">
        <v>5664</v>
      </c>
      <c r="B1568" s="54">
        <v>1541</v>
      </c>
      <c r="C1568" s="55" t="s">
        <v>3419</v>
      </c>
      <c r="D1568" s="55" t="s">
        <v>60</v>
      </c>
      <c r="E1568" s="55" t="s">
        <v>3420</v>
      </c>
      <c r="F1568" s="54">
        <f>+VLOOKUP(C1568,'Anexo_GL '!$B$9:$O$1882,4,0)</f>
        <v>417.16846999999996</v>
      </c>
      <c r="G1568" s="54"/>
      <c r="H1568" s="54">
        <f>+VLOOKUP(C1568,'Anexo_GL '!$B$9:$O$1882,5,0)</f>
        <v>3918.2784875000002</v>
      </c>
      <c r="I1568" s="54">
        <f>+VLOOKUP(C1568,'Anexo_GL '!$B$9:$O$1882,6,0)</f>
        <v>3123.9024100000001</v>
      </c>
      <c r="J1568" s="54">
        <f>+VLOOKUP(C1568,'Anexo_GL '!$B$9:$O$1882,7,0)</f>
        <v>0</v>
      </c>
      <c r="K1568" s="54"/>
      <c r="L1568" s="56">
        <f>+VLOOKUP(C1568,'Anexo_GL '!$B$9:$O$1882,8,0)</f>
        <v>10.646728437777995</v>
      </c>
      <c r="M1568" s="54"/>
      <c r="N1568" s="56" t="str">
        <f>+VLOOKUP(C1568,'Anexo_GL '!$B$9:$O$1882,9,0)</f>
        <v>Si Cumple</v>
      </c>
      <c r="O1568" s="54"/>
      <c r="P1568" s="54">
        <f>+VLOOKUP(C1568,'Anexo_GL '!$B$9:$O$1882,11,0)</f>
        <v>2834.0320999999999</v>
      </c>
      <c r="Q1568" s="54">
        <f>+VLOOKUP(C1568,'Anexo_GL '!$B$9:$O$1882,12,0)</f>
        <v>1298.5381200000002</v>
      </c>
      <c r="R1568" s="54">
        <f>+VLOOKUP(C1568,'Anexo_GL '!$B$9:$O$1882,13,0)</f>
        <v>1535.49398</v>
      </c>
      <c r="S1568" s="54" t="str">
        <f>+VLOOKUP(C1568,'Anexo_GL '!$B$9:$O$1882,14,0)</f>
        <v>Si Cumple</v>
      </c>
    </row>
    <row r="1569" spans="1:19" x14ac:dyDescent="0.25">
      <c r="A1569" s="54" t="s">
        <v>5665</v>
      </c>
      <c r="B1569" s="54">
        <v>1542</v>
      </c>
      <c r="C1569" s="55" t="s">
        <v>3421</v>
      </c>
      <c r="D1569" s="55" t="s">
        <v>60</v>
      </c>
      <c r="E1569" s="55" t="s">
        <v>3422</v>
      </c>
      <c r="F1569" s="54">
        <f>+VLOOKUP(C1569,'Anexo_GL '!$B$9:$O$1882,4,0)</f>
        <v>116.65975</v>
      </c>
      <c r="G1569" s="54"/>
      <c r="H1569" s="54">
        <f>+VLOOKUP(C1569,'Anexo_GL '!$B$9:$O$1882,5,0)</f>
        <v>2536.3262050000003</v>
      </c>
      <c r="I1569" s="54">
        <f>+VLOOKUP(C1569,'Anexo_GL '!$B$9:$O$1882,6,0)</f>
        <v>1042.44722</v>
      </c>
      <c r="J1569" s="54">
        <f>+VLOOKUP(C1569,'Anexo_GL '!$B$9:$O$1882,7,0)</f>
        <v>0</v>
      </c>
      <c r="K1569" s="54"/>
      <c r="L1569" s="56">
        <f>+VLOOKUP(C1569,'Anexo_GL '!$B$9:$O$1882,8,0)</f>
        <v>4.5995562309777895</v>
      </c>
      <c r="M1569" s="54"/>
      <c r="N1569" s="56" t="str">
        <f>+VLOOKUP(C1569,'Anexo_GL '!$B$9:$O$1882,9,0)</f>
        <v>Si Cumple</v>
      </c>
      <c r="O1569" s="54"/>
      <c r="P1569" s="54">
        <f>+VLOOKUP(C1569,'Anexo_GL '!$B$9:$O$1882,11,0)</f>
        <v>1764.10376</v>
      </c>
      <c r="Q1569" s="54">
        <f>+VLOOKUP(C1569,'Anexo_GL '!$B$9:$O$1882,12,0)</f>
        <v>1290.6588700000002</v>
      </c>
      <c r="R1569" s="54">
        <f>+VLOOKUP(C1569,'Anexo_GL '!$B$9:$O$1882,13,0)</f>
        <v>473.44488999999987</v>
      </c>
      <c r="S1569" s="54" t="str">
        <f>+VLOOKUP(C1569,'Anexo_GL '!$B$9:$O$1882,14,0)</f>
        <v>Si Cumple</v>
      </c>
    </row>
    <row r="1570" spans="1:19" x14ac:dyDescent="0.25">
      <c r="A1570" s="54" t="s">
        <v>5666</v>
      </c>
      <c r="B1570" s="54">
        <v>1543</v>
      </c>
      <c r="C1570" s="55" t="s">
        <v>3423</v>
      </c>
      <c r="D1570" s="55" t="s">
        <v>60</v>
      </c>
      <c r="E1570" s="55" t="s">
        <v>3424</v>
      </c>
      <c r="F1570" s="54">
        <f>+VLOOKUP(C1570,'Anexo_GL '!$B$9:$O$1882,4,0)</f>
        <v>3239.5430000000001</v>
      </c>
      <c r="G1570" s="54"/>
      <c r="H1570" s="54">
        <f>+VLOOKUP(C1570,'Anexo_GL '!$B$9:$O$1882,5,0)</f>
        <v>10355.57408</v>
      </c>
      <c r="I1570" s="54">
        <f>+VLOOKUP(C1570,'Anexo_GL '!$B$9:$O$1882,6,0)</f>
        <v>6285.1550900000002</v>
      </c>
      <c r="J1570" s="54">
        <f>+VLOOKUP(C1570,'Anexo_GL '!$B$9:$O$1882,7,0)</f>
        <v>0</v>
      </c>
      <c r="K1570" s="54"/>
      <c r="L1570" s="56">
        <f>+VLOOKUP(C1570,'Anexo_GL '!$B$9:$O$1882,8,0)</f>
        <v>31.283084597469269</v>
      </c>
      <c r="M1570" s="54"/>
      <c r="N1570" s="56" t="str">
        <f>+VLOOKUP(C1570,'Anexo_GL '!$B$9:$O$1882,9,0)</f>
        <v>Si Cumple</v>
      </c>
      <c r="O1570" s="54"/>
      <c r="P1570" s="54">
        <f>+VLOOKUP(C1570,'Anexo_GL '!$B$9:$O$1882,11,0)</f>
        <v>7285.0696799999996</v>
      </c>
      <c r="Q1570" s="54">
        <f>+VLOOKUP(C1570,'Anexo_GL '!$B$9:$O$1882,12,0)</f>
        <v>3913.2077900000004</v>
      </c>
      <c r="R1570" s="54">
        <f>+VLOOKUP(C1570,'Anexo_GL '!$B$9:$O$1882,13,0)</f>
        <v>3371.8618899999992</v>
      </c>
      <c r="S1570" s="54" t="str">
        <f>+VLOOKUP(C1570,'Anexo_GL '!$B$9:$O$1882,14,0)</f>
        <v>Si Cumple</v>
      </c>
    </row>
    <row r="1571" spans="1:19" x14ac:dyDescent="0.25">
      <c r="A1571" s="54" t="s">
        <v>5667</v>
      </c>
      <c r="B1571" s="54">
        <v>1544</v>
      </c>
      <c r="C1571" s="55" t="s">
        <v>3425</v>
      </c>
      <c r="D1571" s="55" t="s">
        <v>60</v>
      </c>
      <c r="E1571" s="55" t="s">
        <v>3426</v>
      </c>
      <c r="F1571" s="54">
        <f>+VLOOKUP(C1571,'Anexo_GL '!$B$9:$O$1882,4,0)</f>
        <v>11959.772209999999</v>
      </c>
      <c r="G1571" s="54"/>
      <c r="H1571" s="54">
        <f>+VLOOKUP(C1571,'Anexo_GL '!$B$9:$O$1882,5,0)</f>
        <v>6844.4075174999998</v>
      </c>
      <c r="I1571" s="54">
        <f>+VLOOKUP(C1571,'Anexo_GL '!$B$9:$O$1882,6,0)</f>
        <v>8868.715259999999</v>
      </c>
      <c r="J1571" s="54">
        <f>+VLOOKUP(C1571,'Anexo_GL '!$B$9:$O$1882,7,0)</f>
        <v>0</v>
      </c>
      <c r="K1571" s="54"/>
      <c r="L1571" s="56">
        <f>+VLOOKUP(C1571,'Anexo_GL '!$B$9:$O$1882,8,0)</f>
        <v>134.85349184612338</v>
      </c>
      <c r="M1571" s="54"/>
      <c r="N1571" s="56" t="str">
        <f>+VLOOKUP(C1571,'Anexo_GL '!$B$9:$O$1882,9,0)</f>
        <v>No Cumple</v>
      </c>
      <c r="O1571" s="54"/>
      <c r="P1571" s="54">
        <f>+VLOOKUP(C1571,'Anexo_GL '!$B$9:$O$1882,11,0)</f>
        <v>5884.3660199999995</v>
      </c>
      <c r="Q1571" s="54">
        <f>+VLOOKUP(C1571,'Anexo_GL '!$B$9:$O$1882,12,0)</f>
        <v>1832.9755400000001</v>
      </c>
      <c r="R1571" s="54">
        <f>+VLOOKUP(C1571,'Anexo_GL '!$B$9:$O$1882,13,0)</f>
        <v>4051.3904799999996</v>
      </c>
      <c r="S1571" s="54" t="str">
        <f>+VLOOKUP(C1571,'Anexo_GL '!$B$9:$O$1882,14,0)</f>
        <v>Si Cumple</v>
      </c>
    </row>
    <row r="1572" spans="1:19" x14ac:dyDescent="0.25">
      <c r="A1572" s="54" t="s">
        <v>5668</v>
      </c>
      <c r="B1572" s="54">
        <v>1545</v>
      </c>
      <c r="C1572" s="55" t="s">
        <v>3427</v>
      </c>
      <c r="D1572" s="55" t="s">
        <v>60</v>
      </c>
      <c r="E1572" s="55" t="s">
        <v>3428</v>
      </c>
      <c r="F1572" s="54">
        <f>+VLOOKUP(C1572,'Anexo_GL '!$B$9:$O$1882,4,0)</f>
        <v>296.88830000000002</v>
      </c>
      <c r="G1572" s="54"/>
      <c r="H1572" s="54">
        <f>+VLOOKUP(C1572,'Anexo_GL '!$B$9:$O$1882,5,0)</f>
        <v>10145.908132499999</v>
      </c>
      <c r="I1572" s="54">
        <f>+VLOOKUP(C1572,'Anexo_GL '!$B$9:$O$1882,6,0)</f>
        <v>9860.8347199999989</v>
      </c>
      <c r="J1572" s="54">
        <f>+VLOOKUP(C1572,'Anexo_GL '!$B$9:$O$1882,7,0)</f>
        <v>0</v>
      </c>
      <c r="K1572" s="54"/>
      <c r="L1572" s="56">
        <f>+VLOOKUP(C1572,'Anexo_GL '!$B$9:$O$1882,8,0)</f>
        <v>2.9261875440108618</v>
      </c>
      <c r="M1572" s="54"/>
      <c r="N1572" s="56" t="str">
        <f>+VLOOKUP(C1572,'Anexo_GL '!$B$9:$O$1882,9,0)</f>
        <v>Si Cumple</v>
      </c>
      <c r="O1572" s="54"/>
      <c r="P1572" s="54">
        <f>+VLOOKUP(C1572,'Anexo_GL '!$B$9:$O$1882,11,0)</f>
        <v>8779.3810399999984</v>
      </c>
      <c r="Q1572" s="54">
        <f>+VLOOKUP(C1572,'Anexo_GL '!$B$9:$O$1882,12,0)</f>
        <v>3249.1117400000003</v>
      </c>
      <c r="R1572" s="54">
        <f>+VLOOKUP(C1572,'Anexo_GL '!$B$9:$O$1882,13,0)</f>
        <v>5530.269299999999</v>
      </c>
      <c r="S1572" s="54" t="str">
        <f>+VLOOKUP(C1572,'Anexo_GL '!$B$9:$O$1882,14,0)</f>
        <v>Si Cumple</v>
      </c>
    </row>
    <row r="1573" spans="1:19" x14ac:dyDescent="0.25">
      <c r="A1573" s="54" t="s">
        <v>5669</v>
      </c>
      <c r="B1573" s="54">
        <v>1546</v>
      </c>
      <c r="C1573" s="55" t="s">
        <v>3429</v>
      </c>
      <c r="D1573" s="55" t="s">
        <v>60</v>
      </c>
      <c r="E1573" s="55" t="s">
        <v>3430</v>
      </c>
      <c r="F1573" s="54">
        <f>+VLOOKUP(C1573,'Anexo_GL '!$B$9:$O$1882,4,0)</f>
        <v>10522.350559999999</v>
      </c>
      <c r="G1573" s="54"/>
      <c r="H1573" s="54">
        <f>+VLOOKUP(C1573,'Anexo_GL '!$B$9:$O$1882,5,0)</f>
        <v>6065.9642599999997</v>
      </c>
      <c r="I1573" s="54">
        <f>+VLOOKUP(C1573,'Anexo_GL '!$B$9:$O$1882,6,0)</f>
        <v>2126.0282400000001</v>
      </c>
      <c r="J1573" s="54">
        <f>+VLOOKUP(C1573,'Anexo_GL '!$B$9:$O$1882,7,0)</f>
        <v>0</v>
      </c>
      <c r="K1573" s="54"/>
      <c r="L1573" s="56">
        <f>+VLOOKUP(C1573,'Anexo_GL '!$B$9:$O$1882,8,0)</f>
        <v>173.4654229565144</v>
      </c>
      <c r="M1573" s="54"/>
      <c r="N1573" s="56" t="str">
        <f>+VLOOKUP(C1573,'Anexo_GL '!$B$9:$O$1882,9,0)</f>
        <v>No Cumple</v>
      </c>
      <c r="O1573" s="54"/>
      <c r="P1573" s="54">
        <f>+VLOOKUP(C1573,'Anexo_GL '!$B$9:$O$1882,11,0)</f>
        <v>4457.3596099999995</v>
      </c>
      <c r="Q1573" s="54">
        <f>+VLOOKUP(C1573,'Anexo_GL '!$B$9:$O$1882,12,0)</f>
        <v>2527.6758500000001</v>
      </c>
      <c r="R1573" s="54">
        <f>+VLOOKUP(C1573,'Anexo_GL '!$B$9:$O$1882,13,0)</f>
        <v>1929.6837599999992</v>
      </c>
      <c r="S1573" s="54" t="str">
        <f>+VLOOKUP(C1573,'Anexo_GL '!$B$9:$O$1882,14,0)</f>
        <v>Si Cumple</v>
      </c>
    </row>
    <row r="1574" spans="1:19" x14ac:dyDescent="0.25">
      <c r="A1574" s="54" t="s">
        <v>5670</v>
      </c>
      <c r="B1574" s="54">
        <v>1547</v>
      </c>
      <c r="C1574" s="55" t="s">
        <v>3431</v>
      </c>
      <c r="D1574" s="55" t="s">
        <v>60</v>
      </c>
      <c r="E1574" s="55" t="s">
        <v>3432</v>
      </c>
      <c r="F1574" s="54">
        <f>+VLOOKUP(C1574,'Anexo_GL '!$B$9:$O$1882,4,0)</f>
        <v>5917.3050599999997</v>
      </c>
      <c r="G1574" s="54"/>
      <c r="H1574" s="54">
        <f>+VLOOKUP(C1574,'Anexo_GL '!$B$9:$O$1882,5,0)</f>
        <v>5624.554547499999</v>
      </c>
      <c r="I1574" s="54">
        <f>+VLOOKUP(C1574,'Anexo_GL '!$B$9:$O$1882,6,0)</f>
        <v>4050.91777</v>
      </c>
      <c r="J1574" s="54">
        <f>+VLOOKUP(C1574,'Anexo_GL '!$B$9:$O$1882,7,0)</f>
        <v>0</v>
      </c>
      <c r="K1574" s="54"/>
      <c r="L1574" s="56">
        <f>+VLOOKUP(C1574,'Anexo_GL '!$B$9:$O$1882,8,0)</f>
        <v>105.20486573696972</v>
      </c>
      <c r="M1574" s="54"/>
      <c r="N1574" s="56" t="str">
        <f>+VLOOKUP(C1574,'Anexo_GL '!$B$9:$O$1882,9,0)</f>
        <v>No Cumple</v>
      </c>
      <c r="O1574" s="54"/>
      <c r="P1574" s="54">
        <f>+VLOOKUP(C1574,'Anexo_GL '!$B$9:$O$1882,11,0)</f>
        <v>5223.4941699999999</v>
      </c>
      <c r="Q1574" s="54">
        <f>+VLOOKUP(C1574,'Anexo_GL '!$B$9:$O$1882,12,0)</f>
        <v>1143.20956</v>
      </c>
      <c r="R1574" s="54">
        <f>+VLOOKUP(C1574,'Anexo_GL '!$B$9:$O$1882,13,0)</f>
        <v>4080.2846099999997</v>
      </c>
      <c r="S1574" s="54" t="str">
        <f>+VLOOKUP(C1574,'Anexo_GL '!$B$9:$O$1882,14,0)</f>
        <v>Si Cumple</v>
      </c>
    </row>
    <row r="1575" spans="1:19" x14ac:dyDescent="0.25">
      <c r="A1575" s="54" t="s">
        <v>5671</v>
      </c>
      <c r="B1575" s="54">
        <v>1548</v>
      </c>
      <c r="C1575" s="55" t="s">
        <v>3433</v>
      </c>
      <c r="D1575" s="55" t="s">
        <v>60</v>
      </c>
      <c r="E1575" s="55" t="s">
        <v>3434</v>
      </c>
      <c r="F1575" s="54">
        <f>+VLOOKUP(C1575,'Anexo_GL '!$B$9:$O$1882,4,0)</f>
        <v>668.14212999999984</v>
      </c>
      <c r="G1575" s="54"/>
      <c r="H1575" s="54">
        <f>+VLOOKUP(C1575,'Anexo_GL '!$B$9:$O$1882,5,0)</f>
        <v>3171.9358049999996</v>
      </c>
      <c r="I1575" s="54">
        <f>+VLOOKUP(C1575,'Anexo_GL '!$B$9:$O$1882,6,0)</f>
        <v>3347.0245399999999</v>
      </c>
      <c r="J1575" s="54">
        <f>+VLOOKUP(C1575,'Anexo_GL '!$B$9:$O$1882,7,0)</f>
        <v>0</v>
      </c>
      <c r="K1575" s="54"/>
      <c r="L1575" s="56">
        <f>+VLOOKUP(C1575,'Anexo_GL '!$B$9:$O$1882,8,0)</f>
        <v>19.9622716240975</v>
      </c>
      <c r="M1575" s="54"/>
      <c r="N1575" s="56" t="str">
        <f>+VLOOKUP(C1575,'Anexo_GL '!$B$9:$O$1882,9,0)</f>
        <v>Si Cumple</v>
      </c>
      <c r="O1575" s="54"/>
      <c r="P1575" s="54">
        <f>+VLOOKUP(C1575,'Anexo_GL '!$B$9:$O$1882,11,0)</f>
        <v>2868.8307599999998</v>
      </c>
      <c r="Q1575" s="54">
        <f>+VLOOKUP(C1575,'Anexo_GL '!$B$9:$O$1882,12,0)</f>
        <v>910.88989000000004</v>
      </c>
      <c r="R1575" s="54">
        <f>+VLOOKUP(C1575,'Anexo_GL '!$B$9:$O$1882,13,0)</f>
        <v>1957.9408699999997</v>
      </c>
      <c r="S1575" s="54" t="str">
        <f>+VLOOKUP(C1575,'Anexo_GL '!$B$9:$O$1882,14,0)</f>
        <v>Si Cumple</v>
      </c>
    </row>
    <row r="1576" spans="1:19" x14ac:dyDescent="0.25">
      <c r="A1576" s="54" t="s">
        <v>5672</v>
      </c>
      <c r="B1576" s="54">
        <v>1549</v>
      </c>
      <c r="C1576" s="55" t="s">
        <v>3435</v>
      </c>
      <c r="D1576" s="55" t="s">
        <v>60</v>
      </c>
      <c r="E1576" s="55" t="s">
        <v>2696</v>
      </c>
      <c r="F1576" s="54">
        <f>+VLOOKUP(C1576,'Anexo_GL '!$B$9:$O$1882,4,0)</f>
        <v>3461.7546899999993</v>
      </c>
      <c r="G1576" s="54"/>
      <c r="H1576" s="54">
        <f>+VLOOKUP(C1576,'Anexo_GL '!$B$9:$O$1882,5,0)</f>
        <v>16184.315639999999</v>
      </c>
      <c r="I1576" s="54">
        <f>+VLOOKUP(C1576,'Anexo_GL '!$B$9:$O$1882,6,0)</f>
        <v>13692.579679999999</v>
      </c>
      <c r="J1576" s="54">
        <f>+VLOOKUP(C1576,'Anexo_GL '!$B$9:$O$1882,7,0)</f>
        <v>0</v>
      </c>
      <c r="K1576" s="54"/>
      <c r="L1576" s="56">
        <f>+VLOOKUP(C1576,'Anexo_GL '!$B$9:$O$1882,8,0)</f>
        <v>21.389564854037904</v>
      </c>
      <c r="M1576" s="54"/>
      <c r="N1576" s="56" t="str">
        <f>+VLOOKUP(C1576,'Anexo_GL '!$B$9:$O$1882,9,0)</f>
        <v>Si Cumple</v>
      </c>
      <c r="O1576" s="54"/>
      <c r="P1576" s="54">
        <f>+VLOOKUP(C1576,'Anexo_GL '!$B$9:$O$1882,11,0)</f>
        <v>13615.506359999999</v>
      </c>
      <c r="Q1576" s="54">
        <f>+VLOOKUP(C1576,'Anexo_GL '!$B$9:$O$1882,12,0)</f>
        <v>7588.8790899999995</v>
      </c>
      <c r="R1576" s="54">
        <f>+VLOOKUP(C1576,'Anexo_GL '!$B$9:$O$1882,13,0)</f>
        <v>6026.62727</v>
      </c>
      <c r="S1576" s="54" t="str">
        <f>+VLOOKUP(C1576,'Anexo_GL '!$B$9:$O$1882,14,0)</f>
        <v>Si Cumple</v>
      </c>
    </row>
    <row r="1577" spans="1:19" x14ac:dyDescent="0.25">
      <c r="A1577" s="54" t="s">
        <v>5673</v>
      </c>
      <c r="B1577" s="54">
        <v>1550</v>
      </c>
      <c r="C1577" s="55" t="s">
        <v>3436</v>
      </c>
      <c r="D1577" s="55" t="s">
        <v>60</v>
      </c>
      <c r="E1577" s="55" t="s">
        <v>3437</v>
      </c>
      <c r="F1577" s="54">
        <f>+VLOOKUP(C1577,'Anexo_GL '!$B$9:$O$1882,4,0)</f>
        <v>2811.60718</v>
      </c>
      <c r="G1577" s="54"/>
      <c r="H1577" s="54">
        <f>+VLOOKUP(C1577,'Anexo_GL '!$B$9:$O$1882,5,0)</f>
        <v>17361.046447500001</v>
      </c>
      <c r="I1577" s="54">
        <f>+VLOOKUP(C1577,'Anexo_GL '!$B$9:$O$1882,6,0)</f>
        <v>2311.3994500000003</v>
      </c>
      <c r="J1577" s="54">
        <f>+VLOOKUP(C1577,'Anexo_GL '!$B$9:$O$1882,7,0)</f>
        <v>0</v>
      </c>
      <c r="K1577" s="54"/>
      <c r="L1577" s="56">
        <f>+VLOOKUP(C1577,'Anexo_GL '!$B$9:$O$1882,8,0)</f>
        <v>16.194917676779056</v>
      </c>
      <c r="M1577" s="54"/>
      <c r="N1577" s="56" t="str">
        <f>+VLOOKUP(C1577,'Anexo_GL '!$B$9:$O$1882,9,0)</f>
        <v>Si Cumple</v>
      </c>
      <c r="O1577" s="54"/>
      <c r="P1577" s="54">
        <f>+VLOOKUP(C1577,'Anexo_GL '!$B$9:$O$1882,11,0)</f>
        <v>11555.377119999997</v>
      </c>
      <c r="Q1577" s="54">
        <f>+VLOOKUP(C1577,'Anexo_GL '!$B$9:$O$1882,12,0)</f>
        <v>7262.5038299999997</v>
      </c>
      <c r="R1577" s="54">
        <f>+VLOOKUP(C1577,'Anexo_GL '!$B$9:$O$1882,13,0)</f>
        <v>4292.8732899999968</v>
      </c>
      <c r="S1577" s="54" t="str">
        <f>+VLOOKUP(C1577,'Anexo_GL '!$B$9:$O$1882,14,0)</f>
        <v>Si Cumple</v>
      </c>
    </row>
    <row r="1578" spans="1:19" x14ac:dyDescent="0.25">
      <c r="A1578" s="54" t="s">
        <v>5674</v>
      </c>
      <c r="B1578" s="54">
        <v>1551</v>
      </c>
      <c r="C1578" s="55" t="s">
        <v>3438</v>
      </c>
      <c r="D1578" s="55" t="s">
        <v>60</v>
      </c>
      <c r="E1578" s="55" t="s">
        <v>3439</v>
      </c>
      <c r="F1578" s="54">
        <f>+VLOOKUP(C1578,'Anexo_GL '!$B$9:$O$1882,4,0)</f>
        <v>778.3020600000001</v>
      </c>
      <c r="G1578" s="54"/>
      <c r="H1578" s="54">
        <f>+VLOOKUP(C1578,'Anexo_GL '!$B$9:$O$1882,5,0)</f>
        <v>2552.3596574999997</v>
      </c>
      <c r="I1578" s="54">
        <f>+VLOOKUP(C1578,'Anexo_GL '!$B$9:$O$1882,6,0)</f>
        <v>557.02135999999996</v>
      </c>
      <c r="J1578" s="54">
        <f>+VLOOKUP(C1578,'Anexo_GL '!$B$9:$O$1882,7,0)</f>
        <v>0</v>
      </c>
      <c r="K1578" s="54"/>
      <c r="L1578" s="56">
        <f>+VLOOKUP(C1578,'Anexo_GL '!$B$9:$O$1882,8,0)</f>
        <v>30.493432134965492</v>
      </c>
      <c r="M1578" s="54"/>
      <c r="N1578" s="56" t="str">
        <f>+VLOOKUP(C1578,'Anexo_GL '!$B$9:$O$1882,9,0)</f>
        <v>Si Cumple</v>
      </c>
      <c r="O1578" s="54"/>
      <c r="P1578" s="54">
        <f>+VLOOKUP(C1578,'Anexo_GL '!$B$9:$O$1882,11,0)</f>
        <v>1304.0134499999999</v>
      </c>
      <c r="Q1578" s="54">
        <f>+VLOOKUP(C1578,'Anexo_GL '!$B$9:$O$1882,12,0)</f>
        <v>1191.0102199999999</v>
      </c>
      <c r="R1578" s="54">
        <f>+VLOOKUP(C1578,'Anexo_GL '!$B$9:$O$1882,13,0)</f>
        <v>113.00322999999999</v>
      </c>
      <c r="S1578" s="54" t="str">
        <f>+VLOOKUP(C1578,'Anexo_GL '!$B$9:$O$1882,14,0)</f>
        <v>Si Cumple</v>
      </c>
    </row>
    <row r="1579" spans="1:19" x14ac:dyDescent="0.25">
      <c r="A1579" s="54" t="s">
        <v>5675</v>
      </c>
      <c r="B1579" s="54">
        <v>1552</v>
      </c>
      <c r="C1579" s="55" t="s">
        <v>3440</v>
      </c>
      <c r="D1579" s="55" t="s">
        <v>60</v>
      </c>
      <c r="E1579" s="55" t="s">
        <v>3441</v>
      </c>
      <c r="F1579" s="54">
        <f>+VLOOKUP(C1579,'Anexo_GL '!$B$9:$O$1882,4,0)</f>
        <v>106.19807999999999</v>
      </c>
      <c r="G1579" s="54"/>
      <c r="H1579" s="54">
        <f>+VLOOKUP(C1579,'Anexo_GL '!$B$9:$O$1882,5,0)</f>
        <v>1821.5895800000001</v>
      </c>
      <c r="I1579" s="54">
        <f>+VLOOKUP(C1579,'Anexo_GL '!$B$9:$O$1882,6,0)</f>
        <v>608.31786999999997</v>
      </c>
      <c r="J1579" s="54">
        <f>+VLOOKUP(C1579,'Anexo_GL '!$B$9:$O$1882,7,0)</f>
        <v>0</v>
      </c>
      <c r="K1579" s="54"/>
      <c r="L1579" s="56">
        <f>+VLOOKUP(C1579,'Anexo_GL '!$B$9:$O$1882,8,0)</f>
        <v>5.8299674726949187</v>
      </c>
      <c r="M1579" s="54"/>
      <c r="N1579" s="56" t="str">
        <f>+VLOOKUP(C1579,'Anexo_GL '!$B$9:$O$1882,9,0)</f>
        <v>Si Cumple</v>
      </c>
      <c r="O1579" s="54"/>
      <c r="P1579" s="54">
        <f>+VLOOKUP(C1579,'Anexo_GL '!$B$9:$O$1882,11,0)</f>
        <v>1055.1596599999998</v>
      </c>
      <c r="Q1579" s="54">
        <f>+VLOOKUP(C1579,'Anexo_GL '!$B$9:$O$1882,12,0)</f>
        <v>729.39970999999991</v>
      </c>
      <c r="R1579" s="54">
        <f>+VLOOKUP(C1579,'Anexo_GL '!$B$9:$O$1882,13,0)</f>
        <v>325.75994999999995</v>
      </c>
      <c r="S1579" s="54" t="str">
        <f>+VLOOKUP(C1579,'Anexo_GL '!$B$9:$O$1882,14,0)</f>
        <v>Si Cumple</v>
      </c>
    </row>
    <row r="1580" spans="1:19" x14ac:dyDescent="0.25">
      <c r="A1580" s="54" t="s">
        <v>5676</v>
      </c>
      <c r="B1580" s="54">
        <v>1553</v>
      </c>
      <c r="C1580" s="55" t="s">
        <v>3442</v>
      </c>
      <c r="D1580" s="55" t="s">
        <v>60</v>
      </c>
      <c r="E1580" s="55" t="s">
        <v>3443</v>
      </c>
      <c r="F1580" s="54">
        <f>+VLOOKUP(C1580,'Anexo_GL '!$B$9:$O$1882,4,0)</f>
        <v>40.7241</v>
      </c>
      <c r="G1580" s="54"/>
      <c r="H1580" s="54">
        <f>+VLOOKUP(C1580,'Anexo_GL '!$B$9:$O$1882,5,0)</f>
        <v>1802.9111375</v>
      </c>
      <c r="I1580" s="54">
        <f>+VLOOKUP(C1580,'Anexo_GL '!$B$9:$O$1882,6,0)</f>
        <v>515.32446000000004</v>
      </c>
      <c r="J1580" s="54">
        <f>+VLOOKUP(C1580,'Anexo_GL '!$B$9:$O$1882,7,0)</f>
        <v>0</v>
      </c>
      <c r="K1580" s="54"/>
      <c r="L1580" s="56">
        <f>+VLOOKUP(C1580,'Anexo_GL '!$B$9:$O$1882,8,0)</f>
        <v>2.2587968509901115</v>
      </c>
      <c r="M1580" s="54"/>
      <c r="N1580" s="56" t="str">
        <f>+VLOOKUP(C1580,'Anexo_GL '!$B$9:$O$1882,9,0)</f>
        <v>Si Cumple</v>
      </c>
      <c r="O1580" s="54"/>
      <c r="P1580" s="54">
        <f>+VLOOKUP(C1580,'Anexo_GL '!$B$9:$O$1882,11,0)</f>
        <v>1177.9252400000003</v>
      </c>
      <c r="Q1580" s="54">
        <f>+VLOOKUP(C1580,'Anexo_GL '!$B$9:$O$1882,12,0)</f>
        <v>907.22955000000002</v>
      </c>
      <c r="R1580" s="54">
        <f>+VLOOKUP(C1580,'Anexo_GL '!$B$9:$O$1882,13,0)</f>
        <v>270.69569000000018</v>
      </c>
      <c r="S1580" s="54" t="str">
        <f>+VLOOKUP(C1580,'Anexo_GL '!$B$9:$O$1882,14,0)</f>
        <v>Si Cumple</v>
      </c>
    </row>
    <row r="1581" spans="1:19" x14ac:dyDescent="0.25">
      <c r="A1581" s="54" t="s">
        <v>5677</v>
      </c>
      <c r="B1581" s="54">
        <v>1554</v>
      </c>
      <c r="C1581" s="55" t="s">
        <v>3444</v>
      </c>
      <c r="D1581" s="55" t="s">
        <v>60</v>
      </c>
      <c r="E1581" s="55" t="s">
        <v>3445</v>
      </c>
      <c r="F1581" s="54">
        <f>+VLOOKUP(C1581,'Anexo_GL '!$B$9:$O$1882,4,0)</f>
        <v>56.509219999999999</v>
      </c>
      <c r="G1581" s="54"/>
      <c r="H1581" s="54">
        <f>+VLOOKUP(C1581,'Anexo_GL '!$B$9:$O$1882,5,0)</f>
        <v>1659.0776575</v>
      </c>
      <c r="I1581" s="54">
        <f>+VLOOKUP(C1581,'Anexo_GL '!$B$9:$O$1882,6,0)</f>
        <v>383.53287999999998</v>
      </c>
      <c r="J1581" s="54">
        <f>+VLOOKUP(C1581,'Anexo_GL '!$B$9:$O$1882,7,0)</f>
        <v>0</v>
      </c>
      <c r="K1581" s="54"/>
      <c r="L1581" s="56">
        <f>+VLOOKUP(C1581,'Anexo_GL '!$B$9:$O$1882,8,0)</f>
        <v>3.4060623831889556</v>
      </c>
      <c r="M1581" s="54"/>
      <c r="N1581" s="56" t="str">
        <f>+VLOOKUP(C1581,'Anexo_GL '!$B$9:$O$1882,9,0)</f>
        <v>Si Cumple</v>
      </c>
      <c r="O1581" s="54"/>
      <c r="P1581" s="54">
        <f>+VLOOKUP(C1581,'Anexo_GL '!$B$9:$O$1882,11,0)</f>
        <v>992.63109000000009</v>
      </c>
      <c r="Q1581" s="54">
        <f>+VLOOKUP(C1581,'Anexo_GL '!$B$9:$O$1882,12,0)</f>
        <v>737.66140000000007</v>
      </c>
      <c r="R1581" s="54">
        <f>+VLOOKUP(C1581,'Anexo_GL '!$B$9:$O$1882,13,0)</f>
        <v>254.96969000000007</v>
      </c>
      <c r="S1581" s="54" t="str">
        <f>+VLOOKUP(C1581,'Anexo_GL '!$B$9:$O$1882,14,0)</f>
        <v>Si Cumple</v>
      </c>
    </row>
    <row r="1582" spans="1:19" x14ac:dyDescent="0.25">
      <c r="A1582" s="54" t="s">
        <v>5678</v>
      </c>
      <c r="B1582" s="54">
        <v>1555</v>
      </c>
      <c r="C1582" s="55" t="s">
        <v>3446</v>
      </c>
      <c r="D1582" s="55" t="s">
        <v>60</v>
      </c>
      <c r="E1582" s="55" t="s">
        <v>3447</v>
      </c>
      <c r="F1582" s="54">
        <f>+VLOOKUP(C1582,'Anexo_GL '!$B$9:$O$1882,4,0)</f>
        <v>1036.84321</v>
      </c>
      <c r="G1582" s="54"/>
      <c r="H1582" s="54">
        <f>+VLOOKUP(C1582,'Anexo_GL '!$B$9:$O$1882,5,0)</f>
        <v>18778.175514999999</v>
      </c>
      <c r="I1582" s="54">
        <f>+VLOOKUP(C1582,'Anexo_GL '!$B$9:$O$1882,6,0)</f>
        <v>11732.31869</v>
      </c>
      <c r="J1582" s="54">
        <f>+VLOOKUP(C1582,'Anexo_GL '!$B$9:$O$1882,7,0)</f>
        <v>0</v>
      </c>
      <c r="K1582" s="54"/>
      <c r="L1582" s="56">
        <f>+VLOOKUP(C1582,'Anexo_GL '!$B$9:$O$1882,8,0)</f>
        <v>5.5215332776699739</v>
      </c>
      <c r="M1582" s="54"/>
      <c r="N1582" s="56" t="str">
        <f>+VLOOKUP(C1582,'Anexo_GL '!$B$9:$O$1882,9,0)</f>
        <v>Si Cumple</v>
      </c>
      <c r="O1582" s="54"/>
      <c r="P1582" s="54">
        <f>+VLOOKUP(C1582,'Anexo_GL '!$B$9:$O$1882,11,0)</f>
        <v>16847.502199999999</v>
      </c>
      <c r="Q1582" s="54">
        <f>+VLOOKUP(C1582,'Anexo_GL '!$B$9:$O$1882,12,0)</f>
        <v>6959.4909299999999</v>
      </c>
      <c r="R1582" s="54">
        <f>+VLOOKUP(C1582,'Anexo_GL '!$B$9:$O$1882,13,0)</f>
        <v>9888.0112699999991</v>
      </c>
      <c r="S1582" s="54" t="str">
        <f>+VLOOKUP(C1582,'Anexo_GL '!$B$9:$O$1882,14,0)</f>
        <v>Si Cumple</v>
      </c>
    </row>
    <row r="1583" spans="1:19" x14ac:dyDescent="0.25">
      <c r="A1583" s="54" t="s">
        <v>5679</v>
      </c>
      <c r="B1583" s="54">
        <v>1556</v>
      </c>
      <c r="C1583" s="55" t="s">
        <v>3448</v>
      </c>
      <c r="D1583" s="55" t="s">
        <v>60</v>
      </c>
      <c r="E1583" s="55" t="s">
        <v>3449</v>
      </c>
      <c r="F1583" s="54">
        <f>+VLOOKUP(C1583,'Anexo_GL '!$B$9:$O$1882,4,0)</f>
        <v>55.574460000000002</v>
      </c>
      <c r="G1583" s="54"/>
      <c r="H1583" s="54">
        <f>+VLOOKUP(C1583,'Anexo_GL '!$B$9:$O$1882,5,0)</f>
        <v>1941.9192824999993</v>
      </c>
      <c r="I1583" s="54">
        <f>+VLOOKUP(C1583,'Anexo_GL '!$B$9:$O$1882,6,0)</f>
        <v>406.46875</v>
      </c>
      <c r="J1583" s="54">
        <f>+VLOOKUP(C1583,'Anexo_GL '!$B$9:$O$1882,7,0)</f>
        <v>0</v>
      </c>
      <c r="K1583" s="54"/>
      <c r="L1583" s="56">
        <f>+VLOOKUP(C1583,'Anexo_GL '!$B$9:$O$1882,8,0)</f>
        <v>2.8618316168349813</v>
      </c>
      <c r="M1583" s="54"/>
      <c r="N1583" s="56" t="str">
        <f>+VLOOKUP(C1583,'Anexo_GL '!$B$9:$O$1882,9,0)</f>
        <v>Si Cumple</v>
      </c>
      <c r="O1583" s="54"/>
      <c r="P1583" s="54">
        <f>+VLOOKUP(C1583,'Anexo_GL '!$B$9:$O$1882,11,0)</f>
        <v>1238.6649100000002</v>
      </c>
      <c r="Q1583" s="54">
        <f>+VLOOKUP(C1583,'Anexo_GL '!$B$9:$O$1882,12,0)</f>
        <v>857.52292999999997</v>
      </c>
      <c r="R1583" s="54">
        <f>+VLOOKUP(C1583,'Anexo_GL '!$B$9:$O$1882,13,0)</f>
        <v>381.14198000000022</v>
      </c>
      <c r="S1583" s="54" t="str">
        <f>+VLOOKUP(C1583,'Anexo_GL '!$B$9:$O$1882,14,0)</f>
        <v>Si Cumple</v>
      </c>
    </row>
    <row r="1584" spans="1:19" x14ac:dyDescent="0.25">
      <c r="A1584" s="54" t="s">
        <v>5680</v>
      </c>
      <c r="B1584" s="54">
        <v>1557</v>
      </c>
      <c r="C1584" s="55" t="s">
        <v>3450</v>
      </c>
      <c r="D1584" s="55" t="s">
        <v>60</v>
      </c>
      <c r="E1584" s="55" t="s">
        <v>1153</v>
      </c>
      <c r="F1584" s="54">
        <f>+VLOOKUP(C1584,'Anexo_GL '!$B$9:$O$1882,4,0)</f>
        <v>219.90976000000001</v>
      </c>
      <c r="G1584" s="54"/>
      <c r="H1584" s="54">
        <f>+VLOOKUP(C1584,'Anexo_GL '!$B$9:$O$1882,5,0)</f>
        <v>1885.1262824999997</v>
      </c>
      <c r="I1584" s="54">
        <f>+VLOOKUP(C1584,'Anexo_GL '!$B$9:$O$1882,6,0)</f>
        <v>601.61083999999994</v>
      </c>
      <c r="J1584" s="54">
        <f>+VLOOKUP(C1584,'Anexo_GL '!$B$9:$O$1882,7,0)</f>
        <v>0</v>
      </c>
      <c r="K1584" s="54"/>
      <c r="L1584" s="56">
        <f>+VLOOKUP(C1584,'Anexo_GL '!$B$9:$O$1882,8,0)</f>
        <v>11.665518752853101</v>
      </c>
      <c r="M1584" s="54"/>
      <c r="N1584" s="56" t="str">
        <f>+VLOOKUP(C1584,'Anexo_GL '!$B$9:$O$1882,9,0)</f>
        <v>Si Cumple</v>
      </c>
      <c r="O1584" s="54"/>
      <c r="P1584" s="54">
        <f>+VLOOKUP(C1584,'Anexo_GL '!$B$9:$O$1882,11,0)</f>
        <v>1418.9569300000001</v>
      </c>
      <c r="Q1584" s="54">
        <f>+VLOOKUP(C1584,'Anexo_GL '!$B$9:$O$1882,12,0)</f>
        <v>943.83829000000003</v>
      </c>
      <c r="R1584" s="54">
        <f>+VLOOKUP(C1584,'Anexo_GL '!$B$9:$O$1882,13,0)</f>
        <v>475.11864000000014</v>
      </c>
      <c r="S1584" s="54" t="str">
        <f>+VLOOKUP(C1584,'Anexo_GL '!$B$9:$O$1882,14,0)</f>
        <v>Si Cumple</v>
      </c>
    </row>
    <row r="1585" spans="1:19" x14ac:dyDescent="0.25">
      <c r="A1585" s="54" t="s">
        <v>5681</v>
      </c>
      <c r="B1585" s="54">
        <v>1558</v>
      </c>
      <c r="C1585" s="55" t="s">
        <v>3451</v>
      </c>
      <c r="D1585" s="55" t="s">
        <v>60</v>
      </c>
      <c r="E1585" s="55" t="s">
        <v>3452</v>
      </c>
      <c r="F1585" s="54">
        <f>+VLOOKUP(C1585,'Anexo_GL '!$B$9:$O$1882,4,0)</f>
        <v>1369.4674199999999</v>
      </c>
      <c r="G1585" s="54"/>
      <c r="H1585" s="54">
        <f>+VLOOKUP(C1585,'Anexo_GL '!$B$9:$O$1882,5,0)</f>
        <v>31628.912460000003</v>
      </c>
      <c r="I1585" s="54">
        <f>+VLOOKUP(C1585,'Anexo_GL '!$B$9:$O$1882,6,0)</f>
        <v>2739.0161499999999</v>
      </c>
      <c r="J1585" s="54">
        <f>+VLOOKUP(C1585,'Anexo_GL '!$B$9:$O$1882,7,0)</f>
        <v>0</v>
      </c>
      <c r="K1585" s="54"/>
      <c r="L1585" s="56">
        <f>+VLOOKUP(C1585,'Anexo_GL '!$B$9:$O$1882,8,0)</f>
        <v>4.3297961058000904</v>
      </c>
      <c r="M1585" s="54"/>
      <c r="N1585" s="56" t="str">
        <f>+VLOOKUP(C1585,'Anexo_GL '!$B$9:$O$1882,9,0)</f>
        <v>Si Cumple</v>
      </c>
      <c r="O1585" s="54"/>
      <c r="P1585" s="54">
        <f>+VLOOKUP(C1585,'Anexo_GL '!$B$9:$O$1882,11,0)</f>
        <v>21092.54207</v>
      </c>
      <c r="Q1585" s="54">
        <f>+VLOOKUP(C1585,'Anexo_GL '!$B$9:$O$1882,12,0)</f>
        <v>14834.13379</v>
      </c>
      <c r="R1585" s="54">
        <f>+VLOOKUP(C1585,'Anexo_GL '!$B$9:$O$1882,13,0)</f>
        <v>6258.4082800000015</v>
      </c>
      <c r="S1585" s="54" t="str">
        <f>+VLOOKUP(C1585,'Anexo_GL '!$B$9:$O$1882,14,0)</f>
        <v>Si Cumple</v>
      </c>
    </row>
    <row r="1586" spans="1:19" x14ac:dyDescent="0.25">
      <c r="A1586" s="54" t="s">
        <v>5682</v>
      </c>
      <c r="B1586" s="54">
        <v>1559</v>
      </c>
      <c r="C1586" s="55" t="s">
        <v>3453</v>
      </c>
      <c r="D1586" s="55" t="s">
        <v>60</v>
      </c>
      <c r="E1586" s="55" t="s">
        <v>3454</v>
      </c>
      <c r="F1586" s="54">
        <f>+VLOOKUP(C1586,'Anexo_GL '!$B$9:$O$1882,4,0)</f>
        <v>625.95888000000002</v>
      </c>
      <c r="G1586" s="54"/>
      <c r="H1586" s="54">
        <f>+VLOOKUP(C1586,'Anexo_GL '!$B$9:$O$1882,5,0)</f>
        <v>5194.1347850000002</v>
      </c>
      <c r="I1586" s="54">
        <f>+VLOOKUP(C1586,'Anexo_GL '!$B$9:$O$1882,6,0)</f>
        <v>1049.3991699999999</v>
      </c>
      <c r="J1586" s="54">
        <f>+VLOOKUP(C1586,'Anexo_GL '!$B$9:$O$1882,7,0)</f>
        <v>0</v>
      </c>
      <c r="K1586" s="54"/>
      <c r="L1586" s="56">
        <f>+VLOOKUP(C1586,'Anexo_GL '!$B$9:$O$1882,8,0)</f>
        <v>12.051263702430086</v>
      </c>
      <c r="M1586" s="54"/>
      <c r="N1586" s="56" t="str">
        <f>+VLOOKUP(C1586,'Anexo_GL '!$B$9:$O$1882,9,0)</f>
        <v>Si Cumple</v>
      </c>
      <c r="O1586" s="54"/>
      <c r="P1586" s="54">
        <f>+VLOOKUP(C1586,'Anexo_GL '!$B$9:$O$1882,11,0)</f>
        <v>3798.1547399999999</v>
      </c>
      <c r="Q1586" s="54">
        <f>+VLOOKUP(C1586,'Anexo_GL '!$B$9:$O$1882,12,0)</f>
        <v>2459.5328600000003</v>
      </c>
      <c r="R1586" s="54">
        <f>+VLOOKUP(C1586,'Anexo_GL '!$B$9:$O$1882,13,0)</f>
        <v>1338.6218799999995</v>
      </c>
      <c r="S1586" s="54" t="str">
        <f>+VLOOKUP(C1586,'Anexo_GL '!$B$9:$O$1882,14,0)</f>
        <v>Si Cumple</v>
      </c>
    </row>
    <row r="1587" spans="1:19" x14ac:dyDescent="0.25">
      <c r="A1587" s="54" t="s">
        <v>5683</v>
      </c>
      <c r="B1587" s="54">
        <v>1560</v>
      </c>
      <c r="C1587" s="55" t="s">
        <v>3455</v>
      </c>
      <c r="D1587" s="55" t="s">
        <v>60</v>
      </c>
      <c r="E1587" s="55" t="s">
        <v>3456</v>
      </c>
      <c r="F1587" s="54">
        <f>+VLOOKUP(C1587,'Anexo_GL '!$B$9:$O$1882,4,0)</f>
        <v>1949.24245</v>
      </c>
      <c r="G1587" s="54"/>
      <c r="H1587" s="54">
        <f>+VLOOKUP(C1587,'Anexo_GL '!$B$9:$O$1882,5,0)</f>
        <v>5838.2711624999993</v>
      </c>
      <c r="I1587" s="54">
        <f>+VLOOKUP(C1587,'Anexo_GL '!$B$9:$O$1882,6,0)</f>
        <v>1813.4105999999999</v>
      </c>
      <c r="J1587" s="54">
        <f>+VLOOKUP(C1587,'Anexo_GL '!$B$9:$O$1882,7,0)</f>
        <v>0</v>
      </c>
      <c r="K1587" s="54"/>
      <c r="L1587" s="56">
        <f>+VLOOKUP(C1587,'Anexo_GL '!$B$9:$O$1882,8,0)</f>
        <v>33.387322989042481</v>
      </c>
      <c r="M1587" s="54"/>
      <c r="N1587" s="56" t="str">
        <f>+VLOOKUP(C1587,'Anexo_GL '!$B$9:$O$1882,9,0)</f>
        <v>Si Cumple</v>
      </c>
      <c r="O1587" s="54"/>
      <c r="P1587" s="54">
        <f>+VLOOKUP(C1587,'Anexo_GL '!$B$9:$O$1882,11,0)</f>
        <v>4397.4228800000001</v>
      </c>
      <c r="Q1587" s="54">
        <f>+VLOOKUP(C1587,'Anexo_GL '!$B$9:$O$1882,12,0)</f>
        <v>3038.0642499999999</v>
      </c>
      <c r="R1587" s="54">
        <f>+VLOOKUP(C1587,'Anexo_GL '!$B$9:$O$1882,13,0)</f>
        <v>1359.3586299999999</v>
      </c>
      <c r="S1587" s="54" t="str">
        <f>+VLOOKUP(C1587,'Anexo_GL '!$B$9:$O$1882,14,0)</f>
        <v>Si Cumple</v>
      </c>
    </row>
    <row r="1588" spans="1:19" x14ac:dyDescent="0.25">
      <c r="A1588" s="54" t="s">
        <v>5684</v>
      </c>
      <c r="B1588" s="54">
        <v>1561</v>
      </c>
      <c r="C1588" s="55" t="s">
        <v>3457</v>
      </c>
      <c r="D1588" s="55" t="s">
        <v>60</v>
      </c>
      <c r="E1588" s="55" t="s">
        <v>3458</v>
      </c>
      <c r="F1588" s="54">
        <f>+VLOOKUP(C1588,'Anexo_GL '!$B$9:$O$1882,4,0)</f>
        <v>682.78268999999989</v>
      </c>
      <c r="G1588" s="54"/>
      <c r="H1588" s="54">
        <f>+VLOOKUP(C1588,'Anexo_GL '!$B$9:$O$1882,5,0)</f>
        <v>7540.5168725000003</v>
      </c>
      <c r="I1588" s="54">
        <f>+VLOOKUP(C1588,'Anexo_GL '!$B$9:$O$1882,6,0)</f>
        <v>2619.5577899999998</v>
      </c>
      <c r="J1588" s="54">
        <f>+VLOOKUP(C1588,'Anexo_GL '!$B$9:$O$1882,7,0)</f>
        <v>0</v>
      </c>
      <c r="K1588" s="54"/>
      <c r="L1588" s="56">
        <f>+VLOOKUP(C1588,'Anexo_GL '!$B$9:$O$1882,8,0)</f>
        <v>9.0548526254225941</v>
      </c>
      <c r="M1588" s="54"/>
      <c r="N1588" s="56" t="str">
        <f>+VLOOKUP(C1588,'Anexo_GL '!$B$9:$O$1882,9,0)</f>
        <v>Si Cumple</v>
      </c>
      <c r="O1588" s="54"/>
      <c r="P1588" s="54">
        <f>+VLOOKUP(C1588,'Anexo_GL '!$B$9:$O$1882,11,0)</f>
        <v>5502.0719500000005</v>
      </c>
      <c r="Q1588" s="54">
        <f>+VLOOKUP(C1588,'Anexo_GL '!$B$9:$O$1882,12,0)</f>
        <v>4526.4162900000001</v>
      </c>
      <c r="R1588" s="54">
        <f>+VLOOKUP(C1588,'Anexo_GL '!$B$9:$O$1882,13,0)</f>
        <v>975.65566000000013</v>
      </c>
      <c r="S1588" s="54" t="str">
        <f>+VLOOKUP(C1588,'Anexo_GL '!$B$9:$O$1882,14,0)</f>
        <v>Si Cumple</v>
      </c>
    </row>
    <row r="1589" spans="1:19" x14ac:dyDescent="0.25">
      <c r="A1589" s="54" t="s">
        <v>5685</v>
      </c>
      <c r="B1589" s="54">
        <v>1562</v>
      </c>
      <c r="C1589" s="55" t="s">
        <v>3459</v>
      </c>
      <c r="D1589" s="55" t="s">
        <v>60</v>
      </c>
      <c r="E1589" s="55" t="s">
        <v>3460</v>
      </c>
      <c r="F1589" s="54">
        <f>+VLOOKUP(C1589,'Anexo_GL '!$B$9:$O$1882,4,0)</f>
        <v>493.24455000000006</v>
      </c>
      <c r="G1589" s="54"/>
      <c r="H1589" s="54">
        <f>+VLOOKUP(C1589,'Anexo_GL '!$B$9:$O$1882,5,0)</f>
        <v>6427.1814725000013</v>
      </c>
      <c r="I1589" s="54">
        <f>+VLOOKUP(C1589,'Anexo_GL '!$B$9:$O$1882,6,0)</f>
        <v>1540.3468600000001</v>
      </c>
      <c r="J1589" s="54">
        <f>+VLOOKUP(C1589,'Anexo_GL '!$B$9:$O$1882,7,0)</f>
        <v>0</v>
      </c>
      <c r="K1589" s="54"/>
      <c r="L1589" s="56">
        <f>+VLOOKUP(C1589,'Anexo_GL '!$B$9:$O$1882,8,0)</f>
        <v>7.6743523130698401</v>
      </c>
      <c r="M1589" s="54"/>
      <c r="N1589" s="56" t="str">
        <f>+VLOOKUP(C1589,'Anexo_GL '!$B$9:$O$1882,9,0)</f>
        <v>Si Cumple</v>
      </c>
      <c r="O1589" s="54"/>
      <c r="P1589" s="54">
        <f>+VLOOKUP(C1589,'Anexo_GL '!$B$9:$O$1882,11,0)</f>
        <v>4002.3583799999997</v>
      </c>
      <c r="Q1589" s="54">
        <f>+VLOOKUP(C1589,'Anexo_GL '!$B$9:$O$1882,12,0)</f>
        <v>2845.9416299999998</v>
      </c>
      <c r="R1589" s="54">
        <f>+VLOOKUP(C1589,'Anexo_GL '!$B$9:$O$1882,13,0)</f>
        <v>1156.4167500000001</v>
      </c>
      <c r="S1589" s="54" t="str">
        <f>+VLOOKUP(C1589,'Anexo_GL '!$B$9:$O$1882,14,0)</f>
        <v>Si Cumple</v>
      </c>
    </row>
    <row r="1590" spans="1:19" x14ac:dyDescent="0.25">
      <c r="A1590" s="54" t="s">
        <v>5686</v>
      </c>
      <c r="B1590" s="54">
        <v>1563</v>
      </c>
      <c r="C1590" s="55" t="s">
        <v>3461</v>
      </c>
      <c r="D1590" s="55" t="s">
        <v>60</v>
      </c>
      <c r="E1590" s="55" t="s">
        <v>3462</v>
      </c>
      <c r="F1590" s="54">
        <f>+VLOOKUP(C1590,'Anexo_GL '!$B$9:$O$1882,4,0)</f>
        <v>1385.71792</v>
      </c>
      <c r="G1590" s="54"/>
      <c r="H1590" s="54">
        <f>+VLOOKUP(C1590,'Anexo_GL '!$B$9:$O$1882,5,0)</f>
        <v>17313.840232500002</v>
      </c>
      <c r="I1590" s="54">
        <f>+VLOOKUP(C1590,'Anexo_GL '!$B$9:$O$1882,6,0)</f>
        <v>10403.05927</v>
      </c>
      <c r="J1590" s="54">
        <f>+VLOOKUP(C1590,'Anexo_GL '!$B$9:$O$1882,7,0)</f>
        <v>0</v>
      </c>
      <c r="K1590" s="54"/>
      <c r="L1590" s="56">
        <f>+VLOOKUP(C1590,'Anexo_GL '!$B$9:$O$1882,8,0)</f>
        <v>8.0035272440533074</v>
      </c>
      <c r="M1590" s="54"/>
      <c r="N1590" s="56" t="str">
        <f>+VLOOKUP(C1590,'Anexo_GL '!$B$9:$O$1882,9,0)</f>
        <v>Si Cumple</v>
      </c>
      <c r="O1590" s="54"/>
      <c r="P1590" s="54">
        <f>+VLOOKUP(C1590,'Anexo_GL '!$B$9:$O$1882,11,0)</f>
        <v>16132.151320000003</v>
      </c>
      <c r="Q1590" s="54">
        <f>+VLOOKUP(C1590,'Anexo_GL '!$B$9:$O$1882,12,0)</f>
        <v>11962.67858</v>
      </c>
      <c r="R1590" s="54">
        <f>+VLOOKUP(C1590,'Anexo_GL '!$B$9:$O$1882,13,0)</f>
        <v>4169.472740000002</v>
      </c>
      <c r="S1590" s="54" t="str">
        <f>+VLOOKUP(C1590,'Anexo_GL '!$B$9:$O$1882,14,0)</f>
        <v>Si Cumple</v>
      </c>
    </row>
    <row r="1591" spans="1:19" x14ac:dyDescent="0.25">
      <c r="A1591" s="54" t="s">
        <v>5687</v>
      </c>
      <c r="B1591" s="54">
        <v>1564</v>
      </c>
      <c r="C1591" s="55" t="s">
        <v>3463</v>
      </c>
      <c r="D1591" s="55" t="s">
        <v>60</v>
      </c>
      <c r="E1591" s="55" t="s">
        <v>3464</v>
      </c>
      <c r="F1591" s="54">
        <f>+VLOOKUP(C1591,'Anexo_GL '!$B$9:$O$1882,4,0)</f>
        <v>6675.8261399999992</v>
      </c>
      <c r="G1591" s="54"/>
      <c r="H1591" s="54">
        <f>+VLOOKUP(C1591,'Anexo_GL '!$B$9:$O$1882,5,0)</f>
        <v>13649.333967500001</v>
      </c>
      <c r="I1591" s="54">
        <f>+VLOOKUP(C1591,'Anexo_GL '!$B$9:$O$1882,6,0)</f>
        <v>4441.1541999999999</v>
      </c>
      <c r="J1591" s="54">
        <f>+VLOOKUP(C1591,'Anexo_GL '!$B$9:$O$1882,7,0)</f>
        <v>0</v>
      </c>
      <c r="K1591" s="54"/>
      <c r="L1591" s="56">
        <f>+VLOOKUP(C1591,'Anexo_GL '!$B$9:$O$1882,8,0)</f>
        <v>48.909537680707345</v>
      </c>
      <c r="M1591" s="54"/>
      <c r="N1591" s="56" t="str">
        <f>+VLOOKUP(C1591,'Anexo_GL '!$B$9:$O$1882,9,0)</f>
        <v>Si Cumple</v>
      </c>
      <c r="O1591" s="54"/>
      <c r="P1591" s="54">
        <f>+VLOOKUP(C1591,'Anexo_GL '!$B$9:$O$1882,11,0)</f>
        <v>11627.919109999999</v>
      </c>
      <c r="Q1591" s="54">
        <f>+VLOOKUP(C1591,'Anexo_GL '!$B$9:$O$1882,12,0)</f>
        <v>7384.5835899999993</v>
      </c>
      <c r="R1591" s="54">
        <f>+VLOOKUP(C1591,'Anexo_GL '!$B$9:$O$1882,13,0)</f>
        <v>4243.3355200000005</v>
      </c>
      <c r="S1591" s="54" t="str">
        <f>+VLOOKUP(C1591,'Anexo_GL '!$B$9:$O$1882,14,0)</f>
        <v>Si Cumple</v>
      </c>
    </row>
    <row r="1592" spans="1:19" x14ac:dyDescent="0.25">
      <c r="A1592" s="54" t="s">
        <v>6005</v>
      </c>
      <c r="B1592" s="54">
        <v>1565</v>
      </c>
      <c r="C1592" s="55" t="s">
        <v>4079</v>
      </c>
      <c r="D1592" s="55" t="s">
        <v>60</v>
      </c>
      <c r="E1592" s="55" t="s">
        <v>4080</v>
      </c>
      <c r="F1592" s="54">
        <f>+VLOOKUP(C1592,'Anexo_GL '!$B$9:$O$1882,4,0)</f>
        <v>3999.5637600000005</v>
      </c>
      <c r="G1592" s="54"/>
      <c r="H1592" s="54">
        <f>+VLOOKUP(C1592,'Anexo_GL '!$B$9:$O$1882,5,0)</f>
        <v>12647.488817500001</v>
      </c>
      <c r="I1592" s="54">
        <f>+VLOOKUP(C1592,'Anexo_GL '!$B$9:$O$1882,6,0)</f>
        <v>7748.4359599999998</v>
      </c>
      <c r="J1592" s="54">
        <f>+VLOOKUP(C1592,'Anexo_GL '!$B$9:$O$1882,7,0)</f>
        <v>0</v>
      </c>
      <c r="K1592" s="54"/>
      <c r="L1592" s="56">
        <f>+VLOOKUP(C1592,'Anexo_GL '!$B$9:$O$1882,8,0)</f>
        <v>31.623382457282016</v>
      </c>
      <c r="M1592" s="54"/>
      <c r="N1592" s="56" t="str">
        <f>+VLOOKUP(C1592,'Anexo_GL '!$B$9:$O$1882,9,0)</f>
        <v>Si Cumple</v>
      </c>
      <c r="O1592" s="54"/>
      <c r="P1592" s="54">
        <f>+VLOOKUP(C1592,'Anexo_GL '!$B$9:$O$1882,11,0)</f>
        <v>10484.503129999999</v>
      </c>
      <c r="Q1592" s="54">
        <f>+VLOOKUP(C1592,'Anexo_GL '!$B$9:$O$1882,12,0)</f>
        <v>6035.2362899999989</v>
      </c>
      <c r="R1592" s="54">
        <f>+VLOOKUP(C1592,'Anexo_GL '!$B$9:$O$1882,13,0)</f>
        <v>4449.2668400000002</v>
      </c>
      <c r="S1592" s="54" t="str">
        <f>+VLOOKUP(C1592,'Anexo_GL '!$B$9:$O$1882,14,0)</f>
        <v>Si Cumple</v>
      </c>
    </row>
    <row r="1593" spans="1:19" x14ac:dyDescent="0.25">
      <c r="A1593" s="54" t="s">
        <v>5688</v>
      </c>
      <c r="B1593" s="54">
        <v>1566</v>
      </c>
      <c r="C1593" s="55" t="s">
        <v>3465</v>
      </c>
      <c r="D1593" s="55" t="s">
        <v>63</v>
      </c>
      <c r="E1593" s="55" t="s">
        <v>3466</v>
      </c>
      <c r="F1593" s="54">
        <f>+VLOOKUP(C1593,'Anexo_GL '!$B$9:$O$1882,4,0)</f>
        <v>49895.528620000005</v>
      </c>
      <c r="G1593" s="54"/>
      <c r="H1593" s="54">
        <f>+VLOOKUP(C1593,'Anexo_GL '!$B$9:$O$1882,5,0)</f>
        <v>200094.70796</v>
      </c>
      <c r="I1593" s="54">
        <f>+VLOOKUP(C1593,'Anexo_GL '!$B$9:$O$1882,6,0)</f>
        <v>11097.22581</v>
      </c>
      <c r="J1593" s="54">
        <f>+VLOOKUP(C1593,'Anexo_GL '!$B$9:$O$1882,7,0)</f>
        <v>0</v>
      </c>
      <c r="K1593" s="54"/>
      <c r="L1593" s="56">
        <f>+VLOOKUP(C1593,'Anexo_GL '!$B$9:$O$1882,8,0)</f>
        <v>24.935956142315561</v>
      </c>
      <c r="M1593" s="54"/>
      <c r="N1593" s="56" t="str">
        <f>+VLOOKUP(C1593,'Anexo_GL '!$B$9:$O$1882,9,0)</f>
        <v>Si Cumple</v>
      </c>
      <c r="O1593" s="54"/>
      <c r="P1593" s="54">
        <f>+VLOOKUP(C1593,'Anexo_GL '!$B$9:$O$1882,11,0)</f>
        <v>141978.29582000003</v>
      </c>
      <c r="Q1593" s="54">
        <f>+VLOOKUP(C1593,'Anexo_GL '!$B$9:$O$1882,12,0)</f>
        <v>121972.75644999999</v>
      </c>
      <c r="R1593" s="54">
        <f>+VLOOKUP(C1593,'Anexo_GL '!$B$9:$O$1882,13,0)</f>
        <v>20005.539370000035</v>
      </c>
      <c r="S1593" s="54" t="str">
        <f>+VLOOKUP(C1593,'Anexo_GL '!$B$9:$O$1882,14,0)</f>
        <v>Si Cumple</v>
      </c>
    </row>
    <row r="1594" spans="1:19" x14ac:dyDescent="0.25">
      <c r="A1594" s="54" t="s">
        <v>5689</v>
      </c>
      <c r="B1594" s="54">
        <v>1567</v>
      </c>
      <c r="C1594" s="55" t="s">
        <v>3467</v>
      </c>
      <c r="D1594" s="55" t="s">
        <v>63</v>
      </c>
      <c r="E1594" s="55" t="s">
        <v>3468</v>
      </c>
      <c r="F1594" s="54">
        <f>+VLOOKUP(C1594,'Anexo_GL '!$B$9:$O$1882,4,0)</f>
        <v>18666.666799999995</v>
      </c>
      <c r="G1594" s="54"/>
      <c r="H1594" s="54">
        <f>+VLOOKUP(C1594,'Anexo_GL '!$B$9:$O$1882,5,0)</f>
        <v>69288.434640000007</v>
      </c>
      <c r="I1594" s="54">
        <f>+VLOOKUP(C1594,'Anexo_GL '!$B$9:$O$1882,6,0)</f>
        <v>15197.991489999997</v>
      </c>
      <c r="J1594" s="54">
        <f>+VLOOKUP(C1594,'Anexo_GL '!$B$9:$O$1882,7,0)</f>
        <v>0</v>
      </c>
      <c r="K1594" s="54"/>
      <c r="L1594" s="56">
        <f>+VLOOKUP(C1594,'Anexo_GL '!$B$9:$O$1882,8,0)</f>
        <v>26.940523186857778</v>
      </c>
      <c r="M1594" s="54"/>
      <c r="N1594" s="56" t="str">
        <f>+VLOOKUP(C1594,'Anexo_GL '!$B$9:$O$1882,9,0)</f>
        <v>Si Cumple</v>
      </c>
      <c r="O1594" s="54"/>
      <c r="P1594" s="54">
        <f>+VLOOKUP(C1594,'Anexo_GL '!$B$9:$O$1882,11,0)</f>
        <v>59604.269849999997</v>
      </c>
      <c r="Q1594" s="54">
        <f>+VLOOKUP(C1594,'Anexo_GL '!$B$9:$O$1882,12,0)</f>
        <v>43800.51756</v>
      </c>
      <c r="R1594" s="54">
        <f>+VLOOKUP(C1594,'Anexo_GL '!$B$9:$O$1882,13,0)</f>
        <v>15803.752289999991</v>
      </c>
      <c r="S1594" s="54" t="str">
        <f>+VLOOKUP(C1594,'Anexo_GL '!$B$9:$O$1882,14,0)</f>
        <v>Si Cumple</v>
      </c>
    </row>
    <row r="1595" spans="1:19" x14ac:dyDescent="0.25">
      <c r="A1595" s="54" t="s">
        <v>5690</v>
      </c>
      <c r="B1595" s="54">
        <v>1568</v>
      </c>
      <c r="C1595" s="55" t="s">
        <v>3469</v>
      </c>
      <c r="D1595" s="55" t="s">
        <v>63</v>
      </c>
      <c r="E1595" s="55" t="s">
        <v>3470</v>
      </c>
      <c r="F1595" s="54">
        <f>+VLOOKUP(C1595,'Anexo_GL '!$B$9:$O$1882,4,0)</f>
        <v>9689.66669</v>
      </c>
      <c r="G1595" s="54"/>
      <c r="H1595" s="54">
        <f>+VLOOKUP(C1595,'Anexo_GL '!$B$9:$O$1882,5,0)</f>
        <v>33361.985209999999</v>
      </c>
      <c r="I1595" s="54">
        <f>+VLOOKUP(C1595,'Anexo_GL '!$B$9:$O$1882,6,0)</f>
        <v>11865.088760000001</v>
      </c>
      <c r="J1595" s="54">
        <f>+VLOOKUP(C1595,'Anexo_GL '!$B$9:$O$1882,7,0)</f>
        <v>0</v>
      </c>
      <c r="K1595" s="54"/>
      <c r="L1595" s="56">
        <f>+VLOOKUP(C1595,'Anexo_GL '!$B$9:$O$1882,8,0)</f>
        <v>29.044035086663833</v>
      </c>
      <c r="M1595" s="54"/>
      <c r="N1595" s="56" t="str">
        <f>+VLOOKUP(C1595,'Anexo_GL '!$B$9:$O$1882,9,0)</f>
        <v>Si Cumple</v>
      </c>
      <c r="O1595" s="54"/>
      <c r="P1595" s="54">
        <f>+VLOOKUP(C1595,'Anexo_GL '!$B$9:$O$1882,11,0)</f>
        <v>26386.911379999994</v>
      </c>
      <c r="Q1595" s="54">
        <f>+VLOOKUP(C1595,'Anexo_GL '!$B$9:$O$1882,12,0)</f>
        <v>21527.06828</v>
      </c>
      <c r="R1595" s="54">
        <f>+VLOOKUP(C1595,'Anexo_GL '!$B$9:$O$1882,13,0)</f>
        <v>4859.8430999999937</v>
      </c>
      <c r="S1595" s="54" t="str">
        <f>+VLOOKUP(C1595,'Anexo_GL '!$B$9:$O$1882,14,0)</f>
        <v>Si Cumple</v>
      </c>
    </row>
    <row r="1596" spans="1:19" x14ac:dyDescent="0.25">
      <c r="A1596" s="54" t="s">
        <v>5691</v>
      </c>
      <c r="B1596" s="54">
        <v>1569</v>
      </c>
      <c r="C1596" s="55" t="s">
        <v>3471</v>
      </c>
      <c r="D1596" s="55" t="s">
        <v>63</v>
      </c>
      <c r="E1596" s="55" t="s">
        <v>3472</v>
      </c>
      <c r="F1596" s="54">
        <f>+VLOOKUP(C1596,'Anexo_GL '!$B$9:$O$1882,4,0)</f>
        <v>580.72011999999995</v>
      </c>
      <c r="G1596" s="54"/>
      <c r="H1596" s="54">
        <f>+VLOOKUP(C1596,'Anexo_GL '!$B$9:$O$1882,5,0)</f>
        <v>11093.9525675</v>
      </c>
      <c r="I1596" s="54">
        <f>+VLOOKUP(C1596,'Anexo_GL '!$B$9:$O$1882,6,0)</f>
        <v>3728.2524600000002</v>
      </c>
      <c r="J1596" s="54">
        <f>+VLOOKUP(C1596,'Anexo_GL '!$B$9:$O$1882,7,0)</f>
        <v>0</v>
      </c>
      <c r="K1596" s="54"/>
      <c r="L1596" s="56">
        <f>+VLOOKUP(C1596,'Anexo_GL '!$B$9:$O$1882,8,0)</f>
        <v>5.2345646555334433</v>
      </c>
      <c r="M1596" s="54"/>
      <c r="N1596" s="56" t="str">
        <f>+VLOOKUP(C1596,'Anexo_GL '!$B$9:$O$1882,9,0)</f>
        <v>Si Cumple</v>
      </c>
      <c r="O1596" s="54"/>
      <c r="P1596" s="54">
        <f>+VLOOKUP(C1596,'Anexo_GL '!$B$9:$O$1882,11,0)</f>
        <v>6466.8203200000007</v>
      </c>
      <c r="Q1596" s="54">
        <f>+VLOOKUP(C1596,'Anexo_GL '!$B$9:$O$1882,12,0)</f>
        <v>4439.3433100000002</v>
      </c>
      <c r="R1596" s="54">
        <f>+VLOOKUP(C1596,'Anexo_GL '!$B$9:$O$1882,13,0)</f>
        <v>2027.4770099999998</v>
      </c>
      <c r="S1596" s="54" t="str">
        <f>+VLOOKUP(C1596,'Anexo_GL '!$B$9:$O$1882,14,0)</f>
        <v>Si Cumple</v>
      </c>
    </row>
    <row r="1597" spans="1:19" x14ac:dyDescent="0.25">
      <c r="A1597" s="54" t="s">
        <v>5692</v>
      </c>
      <c r="B1597" s="54">
        <v>1570</v>
      </c>
      <c r="C1597" s="55" t="s">
        <v>3473</v>
      </c>
      <c r="D1597" s="55" t="s">
        <v>63</v>
      </c>
      <c r="E1597" s="55" t="s">
        <v>3474</v>
      </c>
      <c r="F1597" s="54">
        <f>+VLOOKUP(C1597,'Anexo_GL '!$B$9:$O$1882,4,0)</f>
        <v>191.93591999999998</v>
      </c>
      <c r="G1597" s="54"/>
      <c r="H1597" s="54">
        <f>+VLOOKUP(C1597,'Anexo_GL '!$B$9:$O$1882,5,0)</f>
        <v>5290.7583424999984</v>
      </c>
      <c r="I1597" s="54">
        <f>+VLOOKUP(C1597,'Anexo_GL '!$B$9:$O$1882,6,0)</f>
        <v>1149.85429</v>
      </c>
      <c r="J1597" s="54">
        <f>+VLOOKUP(C1597,'Anexo_GL '!$B$9:$O$1882,7,0)</f>
        <v>0</v>
      </c>
      <c r="K1597" s="54"/>
      <c r="L1597" s="56">
        <f>+VLOOKUP(C1597,'Anexo_GL '!$B$9:$O$1882,8,0)</f>
        <v>3.6277582073292369</v>
      </c>
      <c r="M1597" s="54"/>
      <c r="N1597" s="56" t="str">
        <f>+VLOOKUP(C1597,'Anexo_GL '!$B$9:$O$1882,9,0)</f>
        <v>Si Cumple</v>
      </c>
      <c r="O1597" s="54"/>
      <c r="P1597" s="54">
        <f>+VLOOKUP(C1597,'Anexo_GL '!$B$9:$O$1882,11,0)</f>
        <v>3899.0219299999999</v>
      </c>
      <c r="Q1597" s="54">
        <f>+VLOOKUP(C1597,'Anexo_GL '!$B$9:$O$1882,12,0)</f>
        <v>3500.8359099999998</v>
      </c>
      <c r="R1597" s="54">
        <f>+VLOOKUP(C1597,'Anexo_GL '!$B$9:$O$1882,13,0)</f>
        <v>398.18602000000004</v>
      </c>
      <c r="S1597" s="54" t="str">
        <f>+VLOOKUP(C1597,'Anexo_GL '!$B$9:$O$1882,14,0)</f>
        <v>Si Cumple</v>
      </c>
    </row>
    <row r="1598" spans="1:19" x14ac:dyDescent="0.25">
      <c r="A1598" s="54" t="s">
        <v>5693</v>
      </c>
      <c r="B1598" s="54">
        <v>1571</v>
      </c>
      <c r="C1598" s="55" t="s">
        <v>3475</v>
      </c>
      <c r="D1598" s="55" t="s">
        <v>63</v>
      </c>
      <c r="E1598" s="55" t="s">
        <v>3476</v>
      </c>
      <c r="F1598" s="54">
        <f>+VLOOKUP(C1598,'Anexo_GL '!$B$9:$O$1882,4,0)</f>
        <v>1152.9737300000002</v>
      </c>
      <c r="G1598" s="54"/>
      <c r="H1598" s="54">
        <f>+VLOOKUP(C1598,'Anexo_GL '!$B$9:$O$1882,5,0)</f>
        <v>18378.63798</v>
      </c>
      <c r="I1598" s="54">
        <f>+VLOOKUP(C1598,'Anexo_GL '!$B$9:$O$1882,6,0)</f>
        <v>7386.7832400000007</v>
      </c>
      <c r="J1598" s="54">
        <f>+VLOOKUP(C1598,'Anexo_GL '!$B$9:$O$1882,7,0)</f>
        <v>0</v>
      </c>
      <c r="K1598" s="54"/>
      <c r="L1598" s="56">
        <f>+VLOOKUP(C1598,'Anexo_GL '!$B$9:$O$1882,8,0)</f>
        <v>6.2734449160742445</v>
      </c>
      <c r="M1598" s="54"/>
      <c r="N1598" s="56" t="str">
        <f>+VLOOKUP(C1598,'Anexo_GL '!$B$9:$O$1882,9,0)</f>
        <v>Si Cumple</v>
      </c>
      <c r="O1598" s="54"/>
      <c r="P1598" s="54">
        <f>+VLOOKUP(C1598,'Anexo_GL '!$B$9:$O$1882,11,0)</f>
        <v>13451.601500000001</v>
      </c>
      <c r="Q1598" s="54">
        <f>+VLOOKUP(C1598,'Anexo_GL '!$B$9:$O$1882,12,0)</f>
        <v>9044.3657500000008</v>
      </c>
      <c r="R1598" s="54">
        <f>+VLOOKUP(C1598,'Anexo_GL '!$B$9:$O$1882,13,0)</f>
        <v>4407.2357499999998</v>
      </c>
      <c r="S1598" s="54" t="str">
        <f>+VLOOKUP(C1598,'Anexo_GL '!$B$9:$O$1882,14,0)</f>
        <v>Si Cumple</v>
      </c>
    </row>
    <row r="1599" spans="1:19" x14ac:dyDescent="0.25">
      <c r="A1599" s="54" t="s">
        <v>5694</v>
      </c>
      <c r="B1599" s="54">
        <v>1572</v>
      </c>
      <c r="C1599" s="55" t="s">
        <v>3477</v>
      </c>
      <c r="D1599" s="55" t="s">
        <v>63</v>
      </c>
      <c r="E1599" s="55" t="s">
        <v>2653</v>
      </c>
      <c r="F1599" s="54">
        <f>+VLOOKUP(C1599,'Anexo_GL '!$B$9:$O$1882,4,0)</f>
        <v>6110.0437699999993</v>
      </c>
      <c r="G1599" s="54"/>
      <c r="H1599" s="54">
        <f>+VLOOKUP(C1599,'Anexo_GL '!$B$9:$O$1882,5,0)</f>
        <v>19001.569905</v>
      </c>
      <c r="I1599" s="54">
        <f>+VLOOKUP(C1599,'Anexo_GL '!$B$9:$O$1882,6,0)</f>
        <v>7324.6726999999992</v>
      </c>
      <c r="J1599" s="54">
        <f>+VLOOKUP(C1599,'Anexo_GL '!$B$9:$O$1882,7,0)</f>
        <v>0</v>
      </c>
      <c r="K1599" s="54"/>
      <c r="L1599" s="56">
        <f>+VLOOKUP(C1599,'Anexo_GL '!$B$9:$O$1882,8,0)</f>
        <v>32.1554682089306</v>
      </c>
      <c r="M1599" s="54"/>
      <c r="N1599" s="56" t="str">
        <f>+VLOOKUP(C1599,'Anexo_GL '!$B$9:$O$1882,9,0)</f>
        <v>Si Cumple</v>
      </c>
      <c r="O1599" s="54"/>
      <c r="P1599" s="54">
        <f>+VLOOKUP(C1599,'Anexo_GL '!$B$9:$O$1882,11,0)</f>
        <v>15772.792009999997</v>
      </c>
      <c r="Q1599" s="54">
        <f>+VLOOKUP(C1599,'Anexo_GL '!$B$9:$O$1882,12,0)</f>
        <v>12988.58425</v>
      </c>
      <c r="R1599" s="54">
        <f>+VLOOKUP(C1599,'Anexo_GL '!$B$9:$O$1882,13,0)</f>
        <v>2784.207759999998</v>
      </c>
      <c r="S1599" s="54" t="str">
        <f>+VLOOKUP(C1599,'Anexo_GL '!$B$9:$O$1882,14,0)</f>
        <v>Si Cumple</v>
      </c>
    </row>
    <row r="1600" spans="1:19" x14ac:dyDescent="0.25">
      <c r="A1600" s="54" t="s">
        <v>5695</v>
      </c>
      <c r="B1600" s="54">
        <v>1573</v>
      </c>
      <c r="C1600" s="55" t="s">
        <v>3478</v>
      </c>
      <c r="D1600" s="55" t="s">
        <v>63</v>
      </c>
      <c r="E1600" s="55" t="s">
        <v>3479</v>
      </c>
      <c r="F1600" s="54">
        <f>+VLOOKUP(C1600,'Anexo_GL '!$B$9:$O$1882,4,0)</f>
        <v>1849.8772900000001</v>
      </c>
      <c r="G1600" s="54"/>
      <c r="H1600" s="54">
        <f>+VLOOKUP(C1600,'Anexo_GL '!$B$9:$O$1882,5,0)</f>
        <v>15655.765599999999</v>
      </c>
      <c r="I1600" s="54">
        <f>+VLOOKUP(C1600,'Anexo_GL '!$B$9:$O$1882,6,0)</f>
        <v>3792.2434199999998</v>
      </c>
      <c r="J1600" s="54">
        <f>+VLOOKUP(C1600,'Anexo_GL '!$B$9:$O$1882,7,0)</f>
        <v>0</v>
      </c>
      <c r="K1600" s="54"/>
      <c r="L1600" s="56">
        <f>+VLOOKUP(C1600,'Anexo_GL '!$B$9:$O$1882,8,0)</f>
        <v>11.815949071184358</v>
      </c>
      <c r="M1600" s="54"/>
      <c r="N1600" s="56" t="str">
        <f>+VLOOKUP(C1600,'Anexo_GL '!$B$9:$O$1882,9,0)</f>
        <v>Si Cumple</v>
      </c>
      <c r="O1600" s="54"/>
      <c r="P1600" s="54">
        <f>+VLOOKUP(C1600,'Anexo_GL '!$B$9:$O$1882,11,0)</f>
        <v>12410.803439999998</v>
      </c>
      <c r="Q1600" s="54">
        <f>+VLOOKUP(C1600,'Anexo_GL '!$B$9:$O$1882,12,0)</f>
        <v>11349.920300000002</v>
      </c>
      <c r="R1600" s="54">
        <f>+VLOOKUP(C1600,'Anexo_GL '!$B$9:$O$1882,13,0)</f>
        <v>1060.883139999997</v>
      </c>
      <c r="S1600" s="54" t="str">
        <f>+VLOOKUP(C1600,'Anexo_GL '!$B$9:$O$1882,14,0)</f>
        <v>Si Cumple</v>
      </c>
    </row>
    <row r="1601" spans="1:19" x14ac:dyDescent="0.25">
      <c r="A1601" s="54" t="s">
        <v>5696</v>
      </c>
      <c r="B1601" s="54">
        <v>1574</v>
      </c>
      <c r="C1601" s="55" t="s">
        <v>3480</v>
      </c>
      <c r="D1601" s="55" t="s">
        <v>63</v>
      </c>
      <c r="E1601" s="55" t="s">
        <v>3481</v>
      </c>
      <c r="F1601" s="54">
        <f>+VLOOKUP(C1601,'Anexo_GL '!$B$9:$O$1882,4,0)</f>
        <v>5992.1844600000013</v>
      </c>
      <c r="G1601" s="54"/>
      <c r="H1601" s="54">
        <f>+VLOOKUP(C1601,'Anexo_GL '!$B$9:$O$1882,5,0)</f>
        <v>58172.795082500001</v>
      </c>
      <c r="I1601" s="54">
        <f>+VLOOKUP(C1601,'Anexo_GL '!$B$9:$O$1882,6,0)</f>
        <v>18299.336950000004</v>
      </c>
      <c r="J1601" s="54">
        <f>+VLOOKUP(C1601,'Anexo_GL '!$B$9:$O$1882,7,0)</f>
        <v>0</v>
      </c>
      <c r="K1601" s="54"/>
      <c r="L1601" s="56">
        <f>+VLOOKUP(C1601,'Anexo_GL '!$B$9:$O$1882,8,0)</f>
        <v>10.300664514232043</v>
      </c>
      <c r="M1601" s="54"/>
      <c r="N1601" s="56" t="str">
        <f>+VLOOKUP(C1601,'Anexo_GL '!$B$9:$O$1882,9,0)</f>
        <v>Si Cumple</v>
      </c>
      <c r="O1601" s="54"/>
      <c r="P1601" s="54">
        <f>+VLOOKUP(C1601,'Anexo_GL '!$B$9:$O$1882,11,0)</f>
        <v>45905.652909999997</v>
      </c>
      <c r="Q1601" s="54">
        <f>+VLOOKUP(C1601,'Anexo_GL '!$B$9:$O$1882,12,0)</f>
        <v>37643.409050000002</v>
      </c>
      <c r="R1601" s="54">
        <f>+VLOOKUP(C1601,'Anexo_GL '!$B$9:$O$1882,13,0)</f>
        <v>8262.2438599999914</v>
      </c>
      <c r="S1601" s="54" t="str">
        <f>+VLOOKUP(C1601,'Anexo_GL '!$B$9:$O$1882,14,0)</f>
        <v>Si Cumple</v>
      </c>
    </row>
    <row r="1602" spans="1:19" x14ac:dyDescent="0.25">
      <c r="A1602" s="54" t="s">
        <v>6006</v>
      </c>
      <c r="B1602" s="54">
        <v>1575</v>
      </c>
      <c r="C1602" s="57" t="s">
        <v>4081</v>
      </c>
      <c r="D1602" s="57" t="s">
        <v>63</v>
      </c>
      <c r="E1602" s="57" t="s">
        <v>4082</v>
      </c>
      <c r="F1602" s="54">
        <f>+VLOOKUP(C1602,'Anexo_GL '!$B$9:$O$1882,4,0)</f>
        <v>8634.3507399999999</v>
      </c>
      <c r="G1602" s="54"/>
      <c r="H1602" s="54">
        <f>+VLOOKUP(C1602,'Anexo_GL '!$B$9:$O$1882,5,0)</f>
        <v>61861.34519</v>
      </c>
      <c r="I1602" s="54">
        <f>+VLOOKUP(C1602,'Anexo_GL '!$B$9:$O$1882,6,0)</f>
        <v>17315.059529999999</v>
      </c>
      <c r="J1602" s="54">
        <f>+VLOOKUP(C1602,'Anexo_GL '!$B$9:$O$1882,7,0)</f>
        <v>0</v>
      </c>
      <c r="K1602" s="54"/>
      <c r="L1602" s="56">
        <f>+VLOOKUP(C1602,'Anexo_GL '!$B$9:$O$1882,8,0)</f>
        <v>13.957586459655197</v>
      </c>
      <c r="M1602" s="54"/>
      <c r="N1602" s="56" t="str">
        <f>+VLOOKUP(C1602,'Anexo_GL '!$B$9:$O$1882,9,0)</f>
        <v>Si Cumple</v>
      </c>
      <c r="O1602" s="54"/>
      <c r="P1602" s="54">
        <f>+VLOOKUP(C1602,'Anexo_GL '!$B$9:$O$1882,11,0)</f>
        <v>54940.401850000002</v>
      </c>
      <c r="Q1602" s="54">
        <f>+VLOOKUP(C1602,'Anexo_GL '!$B$9:$O$1882,12,0)</f>
        <v>38178.067499999997</v>
      </c>
      <c r="R1602" s="54">
        <f>+VLOOKUP(C1602,'Anexo_GL '!$B$9:$O$1882,13,0)</f>
        <v>16762.334350000001</v>
      </c>
      <c r="S1602" s="54" t="str">
        <f>+VLOOKUP(C1602,'Anexo_GL '!$B$9:$O$1882,14,0)</f>
        <v>Si Cumple</v>
      </c>
    </row>
    <row r="1603" spans="1:19" x14ac:dyDescent="0.25">
      <c r="A1603" s="54" t="s">
        <v>5697</v>
      </c>
      <c r="B1603" s="54">
        <v>1576</v>
      </c>
      <c r="C1603" s="55" t="s">
        <v>3482</v>
      </c>
      <c r="D1603" s="55" t="s">
        <v>63</v>
      </c>
      <c r="E1603" s="55" t="s">
        <v>3483</v>
      </c>
      <c r="F1603" s="54">
        <f>+VLOOKUP(C1603,'Anexo_GL '!$B$9:$O$1882,4,0)</f>
        <v>3876.0800900000004</v>
      </c>
      <c r="G1603" s="54"/>
      <c r="H1603" s="54">
        <f>+VLOOKUP(C1603,'Anexo_GL '!$B$9:$O$1882,5,0)</f>
        <v>51736.37999999999</v>
      </c>
      <c r="I1603" s="54">
        <f>+VLOOKUP(C1603,'Anexo_GL '!$B$9:$O$1882,6,0)</f>
        <v>16437.640910000002</v>
      </c>
      <c r="J1603" s="54">
        <f>+VLOOKUP(C1603,'Anexo_GL '!$B$9:$O$1882,7,0)</f>
        <v>0</v>
      </c>
      <c r="K1603" s="54"/>
      <c r="L1603" s="56">
        <f>+VLOOKUP(C1603,'Anexo_GL '!$B$9:$O$1882,8,0)</f>
        <v>7.4919816384524802</v>
      </c>
      <c r="M1603" s="54"/>
      <c r="N1603" s="56" t="str">
        <f>+VLOOKUP(C1603,'Anexo_GL '!$B$9:$O$1882,9,0)</f>
        <v>Si Cumple</v>
      </c>
      <c r="O1603" s="54"/>
      <c r="P1603" s="54">
        <f>+VLOOKUP(C1603,'Anexo_GL '!$B$9:$O$1882,11,0)</f>
        <v>35117.842049999999</v>
      </c>
      <c r="Q1603" s="54">
        <f>+VLOOKUP(C1603,'Anexo_GL '!$B$9:$O$1882,12,0)</f>
        <v>21682.854629999998</v>
      </c>
      <c r="R1603" s="54">
        <f>+VLOOKUP(C1603,'Anexo_GL '!$B$9:$O$1882,13,0)</f>
        <v>13434.987419999998</v>
      </c>
      <c r="S1603" s="54" t="str">
        <f>+VLOOKUP(C1603,'Anexo_GL '!$B$9:$O$1882,14,0)</f>
        <v>Si Cumple</v>
      </c>
    </row>
    <row r="1604" spans="1:19" x14ac:dyDescent="0.25">
      <c r="A1604" s="54" t="s">
        <v>5698</v>
      </c>
      <c r="B1604" s="54">
        <v>1577</v>
      </c>
      <c r="C1604" s="55" t="s">
        <v>3484</v>
      </c>
      <c r="D1604" s="55" t="s">
        <v>63</v>
      </c>
      <c r="E1604" s="55" t="s">
        <v>3485</v>
      </c>
      <c r="F1604" s="54">
        <f>+VLOOKUP(C1604,'Anexo_GL '!$B$9:$O$1882,4,0)</f>
        <v>326.29502000000002</v>
      </c>
      <c r="G1604" s="54"/>
      <c r="H1604" s="54">
        <f>+VLOOKUP(C1604,'Anexo_GL '!$B$9:$O$1882,5,0)</f>
        <v>18813.146409999998</v>
      </c>
      <c r="I1604" s="54">
        <f>+VLOOKUP(C1604,'Anexo_GL '!$B$9:$O$1882,6,0)</f>
        <v>12092.297650000002</v>
      </c>
      <c r="J1604" s="54">
        <f>+VLOOKUP(C1604,'Anexo_GL '!$B$9:$O$1882,7,0)</f>
        <v>0</v>
      </c>
      <c r="K1604" s="54"/>
      <c r="L1604" s="56">
        <f>+VLOOKUP(C1604,'Anexo_GL '!$B$9:$O$1882,8,0)</f>
        <v>1.7343989829716104</v>
      </c>
      <c r="M1604" s="54"/>
      <c r="N1604" s="56" t="str">
        <f>+VLOOKUP(C1604,'Anexo_GL '!$B$9:$O$1882,9,0)</f>
        <v>Si Cumple</v>
      </c>
      <c r="O1604" s="54"/>
      <c r="P1604" s="54">
        <f>+VLOOKUP(C1604,'Anexo_GL '!$B$9:$O$1882,11,0)</f>
        <v>15002.10493</v>
      </c>
      <c r="Q1604" s="54">
        <f>+VLOOKUP(C1604,'Anexo_GL '!$B$9:$O$1882,12,0)</f>
        <v>10646.284619999999</v>
      </c>
      <c r="R1604" s="54">
        <f>+VLOOKUP(C1604,'Anexo_GL '!$B$9:$O$1882,13,0)</f>
        <v>4355.820310000001</v>
      </c>
      <c r="S1604" s="54" t="str">
        <f>+VLOOKUP(C1604,'Anexo_GL '!$B$9:$O$1882,14,0)</f>
        <v>Si Cumple</v>
      </c>
    </row>
    <row r="1605" spans="1:19" x14ac:dyDescent="0.25">
      <c r="A1605" s="54" t="s">
        <v>5699</v>
      </c>
      <c r="B1605" s="54">
        <v>1578</v>
      </c>
      <c r="C1605" s="55" t="s">
        <v>3486</v>
      </c>
      <c r="D1605" s="55" t="s">
        <v>63</v>
      </c>
      <c r="E1605" s="55" t="s">
        <v>3487</v>
      </c>
      <c r="F1605" s="54">
        <f>+VLOOKUP(C1605,'Anexo_GL '!$B$9:$O$1882,4,0)</f>
        <v>248.81253999999998</v>
      </c>
      <c r="G1605" s="54"/>
      <c r="H1605" s="54">
        <f>+VLOOKUP(C1605,'Anexo_GL '!$B$9:$O$1882,5,0)</f>
        <v>2869.8970900000004</v>
      </c>
      <c r="I1605" s="54">
        <f>+VLOOKUP(C1605,'Anexo_GL '!$B$9:$O$1882,6,0)</f>
        <v>1115.1639200000004</v>
      </c>
      <c r="J1605" s="54">
        <f>+VLOOKUP(C1605,'Anexo_GL '!$B$9:$O$1882,7,0)</f>
        <v>0</v>
      </c>
      <c r="K1605" s="54"/>
      <c r="L1605" s="56">
        <f>+VLOOKUP(C1605,'Anexo_GL '!$B$9:$O$1882,8,0)</f>
        <v>8.6697373528470312</v>
      </c>
      <c r="M1605" s="54"/>
      <c r="N1605" s="56" t="str">
        <f>+VLOOKUP(C1605,'Anexo_GL '!$B$9:$O$1882,9,0)</f>
        <v>Si Cumple</v>
      </c>
      <c r="O1605" s="54"/>
      <c r="P1605" s="54">
        <f>+VLOOKUP(C1605,'Anexo_GL '!$B$9:$O$1882,11,0)</f>
        <v>1427.62156</v>
      </c>
      <c r="Q1605" s="54">
        <f>+VLOOKUP(C1605,'Anexo_GL '!$B$9:$O$1882,12,0)</f>
        <v>1764.48693</v>
      </c>
      <c r="R1605" s="54">
        <f>+VLOOKUP(C1605,'Anexo_GL '!$B$9:$O$1882,13,0)</f>
        <v>-336.86536999999987</v>
      </c>
      <c r="S1605" s="54" t="str">
        <f>+VLOOKUP(C1605,'Anexo_GL '!$B$9:$O$1882,14,0)</f>
        <v>No Cumple</v>
      </c>
    </row>
    <row r="1606" spans="1:19" x14ac:dyDescent="0.25">
      <c r="A1606" s="54" t="s">
        <v>5700</v>
      </c>
      <c r="B1606" s="54">
        <v>1579</v>
      </c>
      <c r="C1606" s="55" t="s">
        <v>3488</v>
      </c>
      <c r="D1606" s="55" t="s">
        <v>63</v>
      </c>
      <c r="E1606" s="55" t="s">
        <v>2871</v>
      </c>
      <c r="F1606" s="54">
        <f>+VLOOKUP(C1606,'Anexo_GL '!$B$9:$O$1882,4,0)</f>
        <v>775.40026999999998</v>
      </c>
      <c r="G1606" s="54"/>
      <c r="H1606" s="54">
        <f>+VLOOKUP(C1606,'Anexo_GL '!$B$9:$O$1882,5,0)</f>
        <v>6579.6922124999992</v>
      </c>
      <c r="I1606" s="54">
        <f>+VLOOKUP(C1606,'Anexo_GL '!$B$9:$O$1882,6,0)</f>
        <v>4404.1930299999985</v>
      </c>
      <c r="J1606" s="54">
        <f>+VLOOKUP(C1606,'Anexo_GL '!$B$9:$O$1882,7,0)</f>
        <v>0</v>
      </c>
      <c r="K1606" s="54"/>
      <c r="L1606" s="56">
        <f>+VLOOKUP(C1606,'Anexo_GL '!$B$9:$O$1882,8,0)</f>
        <v>11.784749878222362</v>
      </c>
      <c r="M1606" s="54"/>
      <c r="N1606" s="56" t="str">
        <f>+VLOOKUP(C1606,'Anexo_GL '!$B$9:$O$1882,9,0)</f>
        <v>Si Cumple</v>
      </c>
      <c r="O1606" s="54"/>
      <c r="P1606" s="54">
        <f>+VLOOKUP(C1606,'Anexo_GL '!$B$9:$O$1882,11,0)</f>
        <v>4998.9527199999993</v>
      </c>
      <c r="Q1606" s="54">
        <f>+VLOOKUP(C1606,'Anexo_GL '!$B$9:$O$1882,12,0)</f>
        <v>3634.2918</v>
      </c>
      <c r="R1606" s="54">
        <f>+VLOOKUP(C1606,'Anexo_GL '!$B$9:$O$1882,13,0)</f>
        <v>1364.66092</v>
      </c>
      <c r="S1606" s="54" t="str">
        <f>+VLOOKUP(C1606,'Anexo_GL '!$B$9:$O$1882,14,0)</f>
        <v>Si Cumple</v>
      </c>
    </row>
    <row r="1607" spans="1:19" x14ac:dyDescent="0.25">
      <c r="A1607" s="54" t="s">
        <v>5701</v>
      </c>
      <c r="B1607" s="54">
        <v>1580</v>
      </c>
      <c r="C1607" s="55" t="s">
        <v>3489</v>
      </c>
      <c r="D1607" s="55" t="s">
        <v>63</v>
      </c>
      <c r="E1607" s="55" t="s">
        <v>3490</v>
      </c>
      <c r="F1607" s="54">
        <f>+VLOOKUP(C1607,'Anexo_GL '!$B$9:$O$1882,4,0)</f>
        <v>434.83057000000002</v>
      </c>
      <c r="G1607" s="54"/>
      <c r="H1607" s="54">
        <f>+VLOOKUP(C1607,'Anexo_GL '!$B$9:$O$1882,5,0)</f>
        <v>5886.1026000000002</v>
      </c>
      <c r="I1607" s="54">
        <f>+VLOOKUP(C1607,'Anexo_GL '!$B$9:$O$1882,6,0)</f>
        <v>3077.8362999999999</v>
      </c>
      <c r="J1607" s="54">
        <f>+VLOOKUP(C1607,'Anexo_GL '!$B$9:$O$1882,7,0)</f>
        <v>0</v>
      </c>
      <c r="K1607" s="54"/>
      <c r="L1607" s="56">
        <f>+VLOOKUP(C1607,'Anexo_GL '!$B$9:$O$1882,8,0)</f>
        <v>7.3874106441841487</v>
      </c>
      <c r="M1607" s="54"/>
      <c r="N1607" s="56" t="str">
        <f>+VLOOKUP(C1607,'Anexo_GL '!$B$9:$O$1882,9,0)</f>
        <v>Si Cumple</v>
      </c>
      <c r="O1607" s="54"/>
      <c r="P1607" s="54">
        <f>+VLOOKUP(C1607,'Anexo_GL '!$B$9:$O$1882,11,0)</f>
        <v>4427.6731300000001</v>
      </c>
      <c r="Q1607" s="54">
        <f>+VLOOKUP(C1607,'Anexo_GL '!$B$9:$O$1882,12,0)</f>
        <v>3392.0710099999997</v>
      </c>
      <c r="R1607" s="54">
        <f>+VLOOKUP(C1607,'Anexo_GL '!$B$9:$O$1882,13,0)</f>
        <v>1035.60212</v>
      </c>
      <c r="S1607" s="54" t="str">
        <f>+VLOOKUP(C1607,'Anexo_GL '!$B$9:$O$1882,14,0)</f>
        <v>Si Cumple</v>
      </c>
    </row>
    <row r="1608" spans="1:19" x14ac:dyDescent="0.25">
      <c r="A1608" s="54" t="s">
        <v>5702</v>
      </c>
      <c r="B1608" s="54">
        <v>1581</v>
      </c>
      <c r="C1608" s="55" t="s">
        <v>3491</v>
      </c>
      <c r="D1608" s="55" t="s">
        <v>63</v>
      </c>
      <c r="E1608" s="55" t="s">
        <v>3492</v>
      </c>
      <c r="F1608" s="54">
        <f>+VLOOKUP(C1608,'Anexo_GL '!$B$9:$O$1882,4,0)</f>
        <v>2075.7026899999996</v>
      </c>
      <c r="G1608" s="54"/>
      <c r="H1608" s="54">
        <f>+VLOOKUP(C1608,'Anexo_GL '!$B$9:$O$1882,5,0)</f>
        <v>21825.090592500001</v>
      </c>
      <c r="I1608" s="54">
        <f>+VLOOKUP(C1608,'Anexo_GL '!$B$9:$O$1882,6,0)</f>
        <v>16670.136089999996</v>
      </c>
      <c r="J1608" s="54">
        <f>+VLOOKUP(C1608,'Anexo_GL '!$B$9:$O$1882,7,0)</f>
        <v>0</v>
      </c>
      <c r="K1608" s="54"/>
      <c r="L1608" s="56">
        <f>+VLOOKUP(C1608,'Anexo_GL '!$B$9:$O$1882,8,0)</f>
        <v>9.5106257690096214</v>
      </c>
      <c r="M1608" s="54"/>
      <c r="N1608" s="56" t="str">
        <f>+VLOOKUP(C1608,'Anexo_GL '!$B$9:$O$1882,9,0)</f>
        <v>Si Cumple</v>
      </c>
      <c r="O1608" s="54"/>
      <c r="P1608" s="54">
        <f>+VLOOKUP(C1608,'Anexo_GL '!$B$9:$O$1882,11,0)</f>
        <v>15874.074500000001</v>
      </c>
      <c r="Q1608" s="54">
        <f>+VLOOKUP(C1608,'Anexo_GL '!$B$9:$O$1882,12,0)</f>
        <v>12955.163119999999</v>
      </c>
      <c r="R1608" s="54">
        <f>+VLOOKUP(C1608,'Anexo_GL '!$B$9:$O$1882,13,0)</f>
        <v>2918.9113800000009</v>
      </c>
      <c r="S1608" s="54" t="str">
        <f>+VLOOKUP(C1608,'Anexo_GL '!$B$9:$O$1882,14,0)</f>
        <v>Si Cumple</v>
      </c>
    </row>
    <row r="1609" spans="1:19" x14ac:dyDescent="0.25">
      <c r="A1609" s="54" t="s">
        <v>5703</v>
      </c>
      <c r="B1609" s="54">
        <v>1582</v>
      </c>
      <c r="C1609" s="55" t="s">
        <v>3493</v>
      </c>
      <c r="D1609" s="55" t="s">
        <v>63</v>
      </c>
      <c r="E1609" s="55" t="s">
        <v>3494</v>
      </c>
      <c r="F1609" s="54">
        <f>+VLOOKUP(C1609,'Anexo_GL '!$B$9:$O$1882,4,0)</f>
        <v>502.18801000000002</v>
      </c>
      <c r="G1609" s="54"/>
      <c r="H1609" s="54">
        <f>+VLOOKUP(C1609,'Anexo_GL '!$B$9:$O$1882,5,0)</f>
        <v>8946.8114100000003</v>
      </c>
      <c r="I1609" s="54">
        <f>+VLOOKUP(C1609,'Anexo_GL '!$B$9:$O$1882,6,0)</f>
        <v>4874.3133200000002</v>
      </c>
      <c r="J1609" s="54">
        <f>+VLOOKUP(C1609,'Anexo_GL '!$B$9:$O$1882,7,0)</f>
        <v>0</v>
      </c>
      <c r="K1609" s="54"/>
      <c r="L1609" s="56">
        <f>+VLOOKUP(C1609,'Anexo_GL '!$B$9:$O$1882,8,0)</f>
        <v>5.6130389586472793</v>
      </c>
      <c r="M1609" s="54"/>
      <c r="N1609" s="56" t="str">
        <f>+VLOOKUP(C1609,'Anexo_GL '!$B$9:$O$1882,9,0)</f>
        <v>Si Cumple</v>
      </c>
      <c r="O1609" s="54"/>
      <c r="P1609" s="54">
        <f>+VLOOKUP(C1609,'Anexo_GL '!$B$9:$O$1882,11,0)</f>
        <v>6145.7482</v>
      </c>
      <c r="Q1609" s="54">
        <f>+VLOOKUP(C1609,'Anexo_GL '!$B$9:$O$1882,12,0)</f>
        <v>5571.8868400000001</v>
      </c>
      <c r="R1609" s="54">
        <f>+VLOOKUP(C1609,'Anexo_GL '!$B$9:$O$1882,13,0)</f>
        <v>573.86136000000033</v>
      </c>
      <c r="S1609" s="54" t="str">
        <f>+VLOOKUP(C1609,'Anexo_GL '!$B$9:$O$1882,14,0)</f>
        <v>Si Cumple</v>
      </c>
    </row>
    <row r="1610" spans="1:19" x14ac:dyDescent="0.25">
      <c r="A1610" s="54" t="s">
        <v>5704</v>
      </c>
      <c r="B1610" s="54">
        <v>1583</v>
      </c>
      <c r="C1610" s="55" t="s">
        <v>3495</v>
      </c>
      <c r="D1610" s="55" t="s">
        <v>63</v>
      </c>
      <c r="E1610" s="55" t="s">
        <v>3496</v>
      </c>
      <c r="F1610" s="54">
        <f>+VLOOKUP(C1610,'Anexo_GL '!$B$9:$O$1882,4,0)</f>
        <v>4716.5151999999998</v>
      </c>
      <c r="G1610" s="54"/>
      <c r="H1610" s="54">
        <f>+VLOOKUP(C1610,'Anexo_GL '!$B$9:$O$1882,5,0)</f>
        <v>11107.710875000002</v>
      </c>
      <c r="I1610" s="54">
        <f>+VLOOKUP(C1610,'Anexo_GL '!$B$9:$O$1882,6,0)</f>
        <v>7780.0081100000007</v>
      </c>
      <c r="J1610" s="54">
        <f>+VLOOKUP(C1610,'Anexo_GL '!$B$9:$O$1882,7,0)</f>
        <v>0</v>
      </c>
      <c r="K1610" s="54"/>
      <c r="L1610" s="56">
        <f>+VLOOKUP(C1610,'Anexo_GL '!$B$9:$O$1882,8,0)</f>
        <v>42.461630961383833</v>
      </c>
      <c r="M1610" s="54"/>
      <c r="N1610" s="56" t="str">
        <f>+VLOOKUP(C1610,'Anexo_GL '!$B$9:$O$1882,9,0)</f>
        <v>Si Cumple</v>
      </c>
      <c r="O1610" s="54"/>
      <c r="P1610" s="54">
        <f>+VLOOKUP(C1610,'Anexo_GL '!$B$9:$O$1882,11,0)</f>
        <v>8450.9924900000005</v>
      </c>
      <c r="Q1610" s="54">
        <f>+VLOOKUP(C1610,'Anexo_GL '!$B$9:$O$1882,12,0)</f>
        <v>6596.6266999999998</v>
      </c>
      <c r="R1610" s="54">
        <f>+VLOOKUP(C1610,'Anexo_GL '!$B$9:$O$1882,13,0)</f>
        <v>1854.3657900000001</v>
      </c>
      <c r="S1610" s="54" t="str">
        <f>+VLOOKUP(C1610,'Anexo_GL '!$B$9:$O$1882,14,0)</f>
        <v>Si Cumple</v>
      </c>
    </row>
    <row r="1611" spans="1:19" x14ac:dyDescent="0.25">
      <c r="A1611" s="54" t="s">
        <v>5705</v>
      </c>
      <c r="B1611" s="54">
        <v>1584</v>
      </c>
      <c r="C1611" s="55" t="s">
        <v>3497</v>
      </c>
      <c r="D1611" s="55" t="s">
        <v>63</v>
      </c>
      <c r="E1611" s="55" t="s">
        <v>3498</v>
      </c>
      <c r="F1611" s="54">
        <f>+VLOOKUP(C1611,'Anexo_GL '!$B$9:$O$1882,4,0)</f>
        <v>321.04378000000003</v>
      </c>
      <c r="G1611" s="54"/>
      <c r="H1611" s="54">
        <f>+VLOOKUP(C1611,'Anexo_GL '!$B$9:$O$1882,5,0)</f>
        <v>2061.8430224999997</v>
      </c>
      <c r="I1611" s="54">
        <f>+VLOOKUP(C1611,'Anexo_GL '!$B$9:$O$1882,6,0)</f>
        <v>527.95605999999998</v>
      </c>
      <c r="J1611" s="54">
        <f>+VLOOKUP(C1611,'Anexo_GL '!$B$9:$O$1882,7,0)</f>
        <v>0</v>
      </c>
      <c r="K1611" s="54"/>
      <c r="L1611" s="56">
        <f>+VLOOKUP(C1611,'Anexo_GL '!$B$9:$O$1882,8,0)</f>
        <v>15.570718842151818</v>
      </c>
      <c r="M1611" s="54"/>
      <c r="N1611" s="56" t="str">
        <f>+VLOOKUP(C1611,'Anexo_GL '!$B$9:$O$1882,9,0)</f>
        <v>Si Cumple</v>
      </c>
      <c r="O1611" s="54"/>
      <c r="P1611" s="54">
        <f>+VLOOKUP(C1611,'Anexo_GL '!$B$9:$O$1882,11,0)</f>
        <v>916.13756999999987</v>
      </c>
      <c r="Q1611" s="54">
        <f>+VLOOKUP(C1611,'Anexo_GL '!$B$9:$O$1882,12,0)</f>
        <v>1223.7696799999999</v>
      </c>
      <c r="R1611" s="54">
        <f>+VLOOKUP(C1611,'Anexo_GL '!$B$9:$O$1882,13,0)</f>
        <v>-307.63211000000013</v>
      </c>
      <c r="S1611" s="54" t="str">
        <f>+VLOOKUP(C1611,'Anexo_GL '!$B$9:$O$1882,14,0)</f>
        <v>No Cumple</v>
      </c>
    </row>
    <row r="1612" spans="1:19" x14ac:dyDescent="0.25">
      <c r="A1612" s="54" t="s">
        <v>5706</v>
      </c>
      <c r="B1612" s="54">
        <v>1585</v>
      </c>
      <c r="C1612" s="55" t="s">
        <v>3499</v>
      </c>
      <c r="D1612" s="55" t="s">
        <v>63</v>
      </c>
      <c r="E1612" s="55" t="s">
        <v>3500</v>
      </c>
      <c r="F1612" s="54">
        <f>+VLOOKUP(C1612,'Anexo_GL '!$B$9:$O$1882,4,0)</f>
        <v>223.19331</v>
      </c>
      <c r="G1612" s="54"/>
      <c r="H1612" s="54">
        <f>+VLOOKUP(C1612,'Anexo_GL '!$B$9:$O$1882,5,0)</f>
        <v>10978.849605000001</v>
      </c>
      <c r="I1612" s="54">
        <f>+VLOOKUP(C1612,'Anexo_GL '!$B$9:$O$1882,6,0)</f>
        <v>5485.5429599999989</v>
      </c>
      <c r="J1612" s="54">
        <f>+VLOOKUP(C1612,'Anexo_GL '!$B$9:$O$1882,7,0)</f>
        <v>0</v>
      </c>
      <c r="K1612" s="54"/>
      <c r="L1612" s="56">
        <f>+VLOOKUP(C1612,'Anexo_GL '!$B$9:$O$1882,8,0)</f>
        <v>2.0329389510751019</v>
      </c>
      <c r="M1612" s="54"/>
      <c r="N1612" s="56" t="str">
        <f>+VLOOKUP(C1612,'Anexo_GL '!$B$9:$O$1882,9,0)</f>
        <v>Si Cumple</v>
      </c>
      <c r="O1612" s="54"/>
      <c r="P1612" s="54">
        <f>+VLOOKUP(C1612,'Anexo_GL '!$B$9:$O$1882,11,0)</f>
        <v>9087.9259899999997</v>
      </c>
      <c r="Q1612" s="54">
        <f>+VLOOKUP(C1612,'Anexo_GL '!$B$9:$O$1882,12,0)</f>
        <v>6762.4654099999998</v>
      </c>
      <c r="R1612" s="54">
        <f>+VLOOKUP(C1612,'Anexo_GL '!$B$9:$O$1882,13,0)</f>
        <v>2325.4605799999999</v>
      </c>
      <c r="S1612" s="54" t="str">
        <f>+VLOOKUP(C1612,'Anexo_GL '!$B$9:$O$1882,14,0)</f>
        <v>Si Cumple</v>
      </c>
    </row>
    <row r="1613" spans="1:19" x14ac:dyDescent="0.25">
      <c r="A1613" s="54" t="s">
        <v>5707</v>
      </c>
      <c r="B1613" s="54">
        <v>1586</v>
      </c>
      <c r="C1613" s="55" t="s">
        <v>3501</v>
      </c>
      <c r="D1613" s="55" t="s">
        <v>63</v>
      </c>
      <c r="E1613" s="55" t="s">
        <v>3502</v>
      </c>
      <c r="F1613" s="54">
        <f>+VLOOKUP(C1613,'Anexo_GL '!$B$9:$O$1882,4,0)</f>
        <v>4770.216910000001</v>
      </c>
      <c r="G1613" s="54"/>
      <c r="H1613" s="54">
        <f>+VLOOKUP(C1613,'Anexo_GL '!$B$9:$O$1882,5,0)</f>
        <v>45797.059682499996</v>
      </c>
      <c r="I1613" s="54">
        <f>+VLOOKUP(C1613,'Anexo_GL '!$B$9:$O$1882,6,0)</f>
        <v>17218.921700000003</v>
      </c>
      <c r="J1613" s="54">
        <f>+VLOOKUP(C1613,'Anexo_GL '!$B$9:$O$1882,7,0)</f>
        <v>0</v>
      </c>
      <c r="K1613" s="54"/>
      <c r="L1613" s="56">
        <f>+VLOOKUP(C1613,'Anexo_GL '!$B$9:$O$1882,8,0)</f>
        <v>10.415989461050049</v>
      </c>
      <c r="M1613" s="54"/>
      <c r="N1613" s="56" t="str">
        <f>+VLOOKUP(C1613,'Anexo_GL '!$B$9:$O$1882,9,0)</f>
        <v>Si Cumple</v>
      </c>
      <c r="O1613" s="54"/>
      <c r="P1613" s="54">
        <f>+VLOOKUP(C1613,'Anexo_GL '!$B$9:$O$1882,11,0)</f>
        <v>26096.70837</v>
      </c>
      <c r="Q1613" s="54">
        <f>+VLOOKUP(C1613,'Anexo_GL '!$B$9:$O$1882,12,0)</f>
        <v>21909.199850000001</v>
      </c>
      <c r="R1613" s="54">
        <f>+VLOOKUP(C1613,'Anexo_GL '!$B$9:$O$1882,13,0)</f>
        <v>4187.5085199999994</v>
      </c>
      <c r="S1613" s="54" t="str">
        <f>+VLOOKUP(C1613,'Anexo_GL '!$B$9:$O$1882,14,0)</f>
        <v>Si Cumple</v>
      </c>
    </row>
    <row r="1614" spans="1:19" x14ac:dyDescent="0.25">
      <c r="A1614" s="54" t="s">
        <v>5708</v>
      </c>
      <c r="B1614" s="54">
        <v>1587</v>
      </c>
      <c r="C1614" s="55" t="s">
        <v>3503</v>
      </c>
      <c r="D1614" s="55" t="s">
        <v>63</v>
      </c>
      <c r="E1614" s="55" t="s">
        <v>3504</v>
      </c>
      <c r="F1614" s="54">
        <f>+VLOOKUP(C1614,'Anexo_GL '!$B$9:$O$1882,4,0)</f>
        <v>761.56693999999993</v>
      </c>
      <c r="G1614" s="54"/>
      <c r="H1614" s="54">
        <f>+VLOOKUP(C1614,'Anexo_GL '!$B$9:$O$1882,5,0)</f>
        <v>12241.395112500002</v>
      </c>
      <c r="I1614" s="54">
        <f>+VLOOKUP(C1614,'Anexo_GL '!$B$9:$O$1882,6,0)</f>
        <v>3374.1644900000001</v>
      </c>
      <c r="J1614" s="54">
        <f>+VLOOKUP(C1614,'Anexo_GL '!$B$9:$O$1882,7,0)</f>
        <v>0</v>
      </c>
      <c r="K1614" s="54"/>
      <c r="L1614" s="56">
        <f>+VLOOKUP(C1614,'Anexo_GL '!$B$9:$O$1882,8,0)</f>
        <v>6.2212430282749756</v>
      </c>
      <c r="M1614" s="54"/>
      <c r="N1614" s="56" t="str">
        <f>+VLOOKUP(C1614,'Anexo_GL '!$B$9:$O$1882,9,0)</f>
        <v>Si Cumple</v>
      </c>
      <c r="O1614" s="54"/>
      <c r="P1614" s="54">
        <f>+VLOOKUP(C1614,'Anexo_GL '!$B$9:$O$1882,11,0)</f>
        <v>5102.0548899999994</v>
      </c>
      <c r="Q1614" s="54">
        <f>+VLOOKUP(C1614,'Anexo_GL '!$B$9:$O$1882,12,0)</f>
        <v>3936.1640000000002</v>
      </c>
      <c r="R1614" s="54">
        <f>+VLOOKUP(C1614,'Anexo_GL '!$B$9:$O$1882,13,0)</f>
        <v>1165.8908899999997</v>
      </c>
      <c r="S1614" s="54" t="str">
        <f>+VLOOKUP(C1614,'Anexo_GL '!$B$9:$O$1882,14,0)</f>
        <v>Si Cumple</v>
      </c>
    </row>
    <row r="1615" spans="1:19" x14ac:dyDescent="0.25">
      <c r="A1615" s="54" t="s">
        <v>5709</v>
      </c>
      <c r="B1615" s="54">
        <v>1588</v>
      </c>
      <c r="C1615" s="55" t="s">
        <v>3505</v>
      </c>
      <c r="D1615" s="55" t="s">
        <v>63</v>
      </c>
      <c r="E1615" s="55" t="s">
        <v>3506</v>
      </c>
      <c r="F1615" s="54">
        <f>+VLOOKUP(C1615,'Anexo_GL '!$B$9:$O$1882,4,0)</f>
        <v>2528.0373699999996</v>
      </c>
      <c r="G1615" s="54"/>
      <c r="H1615" s="54">
        <f>+VLOOKUP(C1615,'Anexo_GL '!$B$9:$O$1882,5,0)</f>
        <v>13540.992974999999</v>
      </c>
      <c r="I1615" s="54">
        <f>+VLOOKUP(C1615,'Anexo_GL '!$B$9:$O$1882,6,0)</f>
        <v>7483.8364099999999</v>
      </c>
      <c r="J1615" s="54">
        <f>+VLOOKUP(C1615,'Anexo_GL '!$B$9:$O$1882,7,0)</f>
        <v>0</v>
      </c>
      <c r="K1615" s="54"/>
      <c r="L1615" s="56">
        <f>+VLOOKUP(C1615,'Anexo_GL '!$B$9:$O$1882,8,0)</f>
        <v>18.669512455012551</v>
      </c>
      <c r="M1615" s="54"/>
      <c r="N1615" s="56" t="str">
        <f>+VLOOKUP(C1615,'Anexo_GL '!$B$9:$O$1882,9,0)</f>
        <v>Si Cumple</v>
      </c>
      <c r="O1615" s="54"/>
      <c r="P1615" s="54">
        <f>+VLOOKUP(C1615,'Anexo_GL '!$B$9:$O$1882,11,0)</f>
        <v>6552.7718399999994</v>
      </c>
      <c r="Q1615" s="54">
        <f>+VLOOKUP(C1615,'Anexo_GL '!$B$9:$O$1882,12,0)</f>
        <v>7331.3717800000004</v>
      </c>
      <c r="R1615" s="54">
        <f>+VLOOKUP(C1615,'Anexo_GL '!$B$9:$O$1882,13,0)</f>
        <v>-778.5999400000004</v>
      </c>
      <c r="S1615" s="54" t="str">
        <f>+VLOOKUP(C1615,'Anexo_GL '!$B$9:$O$1882,14,0)</f>
        <v>No Cumple</v>
      </c>
    </row>
    <row r="1616" spans="1:19" x14ac:dyDescent="0.25">
      <c r="A1616" s="54" t="s">
        <v>5710</v>
      </c>
      <c r="B1616" s="54">
        <v>1589</v>
      </c>
      <c r="C1616" s="55" t="s">
        <v>3507</v>
      </c>
      <c r="D1616" s="55" t="s">
        <v>63</v>
      </c>
      <c r="E1616" s="55" t="s">
        <v>3508</v>
      </c>
      <c r="F1616" s="54">
        <f>+VLOOKUP(C1616,'Anexo_GL '!$B$9:$O$1882,4,0)</f>
        <v>4324.0782799999997</v>
      </c>
      <c r="G1616" s="54"/>
      <c r="H1616" s="54">
        <f>+VLOOKUP(C1616,'Anexo_GL '!$B$9:$O$1882,5,0)</f>
        <v>34103.081680000003</v>
      </c>
      <c r="I1616" s="54">
        <f>+VLOOKUP(C1616,'Anexo_GL '!$B$9:$O$1882,6,0)</f>
        <v>24293.613020000012</v>
      </c>
      <c r="J1616" s="54">
        <f>+VLOOKUP(C1616,'Anexo_GL '!$B$9:$O$1882,7,0)</f>
        <v>0</v>
      </c>
      <c r="K1616" s="54"/>
      <c r="L1616" s="56">
        <f>+VLOOKUP(C1616,'Anexo_GL '!$B$9:$O$1882,8,0)</f>
        <v>12.679435602254932</v>
      </c>
      <c r="M1616" s="54"/>
      <c r="N1616" s="56" t="str">
        <f>+VLOOKUP(C1616,'Anexo_GL '!$B$9:$O$1882,9,0)</f>
        <v>Si Cumple</v>
      </c>
      <c r="O1616" s="54"/>
      <c r="P1616" s="54">
        <f>+VLOOKUP(C1616,'Anexo_GL '!$B$9:$O$1882,11,0)</f>
        <v>24671.555710000001</v>
      </c>
      <c r="Q1616" s="54">
        <f>+VLOOKUP(C1616,'Anexo_GL '!$B$9:$O$1882,12,0)</f>
        <v>15616.349039999999</v>
      </c>
      <c r="R1616" s="54">
        <f>+VLOOKUP(C1616,'Anexo_GL '!$B$9:$O$1882,13,0)</f>
        <v>9055.2066700000014</v>
      </c>
      <c r="S1616" s="54" t="str">
        <f>+VLOOKUP(C1616,'Anexo_GL '!$B$9:$O$1882,14,0)</f>
        <v>Si Cumple</v>
      </c>
    </row>
    <row r="1617" spans="1:19" x14ac:dyDescent="0.25">
      <c r="A1617" s="54" t="s">
        <v>5711</v>
      </c>
      <c r="B1617" s="54">
        <v>1590</v>
      </c>
      <c r="C1617" s="55" t="s">
        <v>3509</v>
      </c>
      <c r="D1617" s="55" t="s">
        <v>63</v>
      </c>
      <c r="E1617" s="55" t="s">
        <v>3510</v>
      </c>
      <c r="F1617" s="54">
        <f>+VLOOKUP(C1617,'Anexo_GL '!$B$9:$O$1882,4,0)</f>
        <v>1235.54944</v>
      </c>
      <c r="G1617" s="54"/>
      <c r="H1617" s="54">
        <f>+VLOOKUP(C1617,'Anexo_GL '!$B$9:$O$1882,5,0)</f>
        <v>4078.1370849999998</v>
      </c>
      <c r="I1617" s="54">
        <f>+VLOOKUP(C1617,'Anexo_GL '!$B$9:$O$1882,6,0)</f>
        <v>2195.9053500000005</v>
      </c>
      <c r="J1617" s="54">
        <f>+VLOOKUP(C1617,'Anexo_GL '!$B$9:$O$1882,7,0)</f>
        <v>0</v>
      </c>
      <c r="K1617" s="54"/>
      <c r="L1617" s="56">
        <f>+VLOOKUP(C1617,'Anexo_GL '!$B$9:$O$1882,8,0)</f>
        <v>30.296907981453984</v>
      </c>
      <c r="M1617" s="54"/>
      <c r="N1617" s="56" t="str">
        <f>+VLOOKUP(C1617,'Anexo_GL '!$B$9:$O$1882,9,0)</f>
        <v>Si Cumple</v>
      </c>
      <c r="O1617" s="54"/>
      <c r="P1617" s="54">
        <f>+VLOOKUP(C1617,'Anexo_GL '!$B$9:$O$1882,11,0)</f>
        <v>2154.4995400000003</v>
      </c>
      <c r="Q1617" s="54">
        <f>+VLOOKUP(C1617,'Anexo_GL '!$B$9:$O$1882,12,0)</f>
        <v>1969.1278400000001</v>
      </c>
      <c r="R1617" s="54">
        <f>+VLOOKUP(C1617,'Anexo_GL '!$B$9:$O$1882,13,0)</f>
        <v>185.37169999999995</v>
      </c>
      <c r="S1617" s="54" t="str">
        <f>+VLOOKUP(C1617,'Anexo_GL '!$B$9:$O$1882,14,0)</f>
        <v>Si Cumple</v>
      </c>
    </row>
    <row r="1618" spans="1:19" x14ac:dyDescent="0.25">
      <c r="A1618" s="54" t="s">
        <v>5712</v>
      </c>
      <c r="B1618" s="54">
        <v>1591</v>
      </c>
      <c r="C1618" s="55" t="s">
        <v>3511</v>
      </c>
      <c r="D1618" s="55" t="s">
        <v>63</v>
      </c>
      <c r="E1618" s="55" t="s">
        <v>3512</v>
      </c>
      <c r="F1618" s="54">
        <f>+VLOOKUP(C1618,'Anexo_GL '!$B$9:$O$1882,4,0)</f>
        <v>990.5618300000001</v>
      </c>
      <c r="G1618" s="54"/>
      <c r="H1618" s="54">
        <f>+VLOOKUP(C1618,'Anexo_GL '!$B$9:$O$1882,5,0)</f>
        <v>8160.9634625000008</v>
      </c>
      <c r="I1618" s="54">
        <f>+VLOOKUP(C1618,'Anexo_GL '!$B$9:$O$1882,6,0)</f>
        <v>4621.9953299999997</v>
      </c>
      <c r="J1618" s="54">
        <f>+VLOOKUP(C1618,'Anexo_GL '!$B$9:$O$1882,7,0)</f>
        <v>0</v>
      </c>
      <c r="K1618" s="54"/>
      <c r="L1618" s="56">
        <f>+VLOOKUP(C1618,'Anexo_GL '!$B$9:$O$1882,8,0)</f>
        <v>12.137804985302004</v>
      </c>
      <c r="M1618" s="54"/>
      <c r="N1618" s="56" t="str">
        <f>+VLOOKUP(C1618,'Anexo_GL '!$B$9:$O$1882,9,0)</f>
        <v>Si Cumple</v>
      </c>
      <c r="O1618" s="54"/>
      <c r="P1618" s="54">
        <f>+VLOOKUP(C1618,'Anexo_GL '!$B$9:$O$1882,11,0)</f>
        <v>5355.0716800000009</v>
      </c>
      <c r="Q1618" s="54">
        <f>+VLOOKUP(C1618,'Anexo_GL '!$B$9:$O$1882,12,0)</f>
        <v>4449.1870299999991</v>
      </c>
      <c r="R1618" s="54">
        <f>+VLOOKUP(C1618,'Anexo_GL '!$B$9:$O$1882,13,0)</f>
        <v>905.88465000000133</v>
      </c>
      <c r="S1618" s="54" t="str">
        <f>+VLOOKUP(C1618,'Anexo_GL '!$B$9:$O$1882,14,0)</f>
        <v>Si Cumple</v>
      </c>
    </row>
    <row r="1619" spans="1:19" x14ac:dyDescent="0.25">
      <c r="A1619" s="54" t="s">
        <v>5713</v>
      </c>
      <c r="B1619" s="54">
        <v>1592</v>
      </c>
      <c r="C1619" s="55" t="s">
        <v>3513</v>
      </c>
      <c r="D1619" s="55" t="s">
        <v>63</v>
      </c>
      <c r="E1619" s="55" t="s">
        <v>3514</v>
      </c>
      <c r="F1619" s="54">
        <f>+VLOOKUP(C1619,'Anexo_GL '!$B$9:$O$1882,4,0)</f>
        <v>1457.8926299999998</v>
      </c>
      <c r="G1619" s="54"/>
      <c r="H1619" s="54">
        <f>+VLOOKUP(C1619,'Anexo_GL '!$B$9:$O$1882,5,0)</f>
        <v>8199.0142100000012</v>
      </c>
      <c r="I1619" s="54">
        <f>+VLOOKUP(C1619,'Anexo_GL '!$B$9:$O$1882,6,0)</f>
        <v>4955.9977399999989</v>
      </c>
      <c r="J1619" s="54">
        <f>+VLOOKUP(C1619,'Anexo_GL '!$B$9:$O$1882,7,0)</f>
        <v>0</v>
      </c>
      <c r="K1619" s="54"/>
      <c r="L1619" s="56">
        <f>+VLOOKUP(C1619,'Anexo_GL '!$B$9:$O$1882,8,0)</f>
        <v>17.781316054091821</v>
      </c>
      <c r="M1619" s="54"/>
      <c r="N1619" s="56" t="str">
        <f>+VLOOKUP(C1619,'Anexo_GL '!$B$9:$O$1882,9,0)</f>
        <v>Si Cumple</v>
      </c>
      <c r="O1619" s="54"/>
      <c r="P1619" s="54">
        <f>+VLOOKUP(C1619,'Anexo_GL '!$B$9:$O$1882,11,0)</f>
        <v>4741.7401600000003</v>
      </c>
      <c r="Q1619" s="54">
        <f>+VLOOKUP(C1619,'Anexo_GL '!$B$9:$O$1882,12,0)</f>
        <v>3931.7217999999998</v>
      </c>
      <c r="R1619" s="54">
        <f>+VLOOKUP(C1619,'Anexo_GL '!$B$9:$O$1882,13,0)</f>
        <v>810.01836000000037</v>
      </c>
      <c r="S1619" s="54" t="str">
        <f>+VLOOKUP(C1619,'Anexo_GL '!$B$9:$O$1882,14,0)</f>
        <v>Si Cumple</v>
      </c>
    </row>
    <row r="1620" spans="1:19" x14ac:dyDescent="0.25">
      <c r="A1620" s="54" t="s">
        <v>5714</v>
      </c>
      <c r="B1620" s="54">
        <v>1593</v>
      </c>
      <c r="C1620" s="55" t="s">
        <v>3515</v>
      </c>
      <c r="D1620" s="55" t="s">
        <v>63</v>
      </c>
      <c r="E1620" s="55" t="s">
        <v>3516</v>
      </c>
      <c r="F1620" s="54">
        <f>+VLOOKUP(C1620,'Anexo_GL '!$B$9:$O$1882,4,0)</f>
        <v>992.37234999999998</v>
      </c>
      <c r="G1620" s="54"/>
      <c r="H1620" s="54">
        <f>+VLOOKUP(C1620,'Anexo_GL '!$B$9:$O$1882,5,0)</f>
        <v>10589.1732725</v>
      </c>
      <c r="I1620" s="54">
        <f>+VLOOKUP(C1620,'Anexo_GL '!$B$9:$O$1882,6,0)</f>
        <v>7345.9304199999997</v>
      </c>
      <c r="J1620" s="54">
        <f>+VLOOKUP(C1620,'Anexo_GL '!$B$9:$O$1882,7,0)</f>
        <v>0</v>
      </c>
      <c r="K1620" s="54"/>
      <c r="L1620" s="56">
        <f>+VLOOKUP(C1620,'Anexo_GL '!$B$9:$O$1882,8,0)</f>
        <v>9.3715753294658342</v>
      </c>
      <c r="M1620" s="54"/>
      <c r="N1620" s="56" t="str">
        <f>+VLOOKUP(C1620,'Anexo_GL '!$B$9:$O$1882,9,0)</f>
        <v>Si Cumple</v>
      </c>
      <c r="O1620" s="54"/>
      <c r="P1620" s="54">
        <f>+VLOOKUP(C1620,'Anexo_GL '!$B$9:$O$1882,11,0)</f>
        <v>7375.9641000000001</v>
      </c>
      <c r="Q1620" s="54">
        <f>+VLOOKUP(C1620,'Anexo_GL '!$B$9:$O$1882,12,0)</f>
        <v>5298.8019499999991</v>
      </c>
      <c r="R1620" s="54">
        <f>+VLOOKUP(C1620,'Anexo_GL '!$B$9:$O$1882,13,0)</f>
        <v>2077.1621500000015</v>
      </c>
      <c r="S1620" s="54" t="str">
        <f>+VLOOKUP(C1620,'Anexo_GL '!$B$9:$O$1882,14,0)</f>
        <v>Si Cumple</v>
      </c>
    </row>
    <row r="1621" spans="1:19" x14ac:dyDescent="0.25">
      <c r="A1621" s="54" t="s">
        <v>5715</v>
      </c>
      <c r="B1621" s="54">
        <v>1594</v>
      </c>
      <c r="C1621" s="55" t="s">
        <v>3517</v>
      </c>
      <c r="D1621" s="55" t="s">
        <v>63</v>
      </c>
      <c r="E1621" s="55" t="s">
        <v>3518</v>
      </c>
      <c r="F1621" s="54">
        <f>+VLOOKUP(C1621,'Anexo_GL '!$B$9:$O$1882,4,0)</f>
        <v>13066.49512</v>
      </c>
      <c r="G1621" s="54"/>
      <c r="H1621" s="54">
        <f>+VLOOKUP(C1621,'Anexo_GL '!$B$9:$O$1882,5,0)</f>
        <v>65917.448717499996</v>
      </c>
      <c r="I1621" s="54">
        <f>+VLOOKUP(C1621,'Anexo_GL '!$B$9:$O$1882,6,0)</f>
        <v>36241.741649999989</v>
      </c>
      <c r="J1621" s="54">
        <f>+VLOOKUP(C1621,'Anexo_GL '!$B$9:$O$1882,7,0)</f>
        <v>0</v>
      </c>
      <c r="K1621" s="54"/>
      <c r="L1621" s="56">
        <f>+VLOOKUP(C1621,'Anexo_GL '!$B$9:$O$1882,8,0)</f>
        <v>19.822513422809489</v>
      </c>
      <c r="M1621" s="54"/>
      <c r="N1621" s="56" t="str">
        <f>+VLOOKUP(C1621,'Anexo_GL '!$B$9:$O$1882,9,0)</f>
        <v>Si Cumple</v>
      </c>
      <c r="O1621" s="54"/>
      <c r="P1621" s="54">
        <f>+VLOOKUP(C1621,'Anexo_GL '!$B$9:$O$1882,11,0)</f>
        <v>49917.958840000007</v>
      </c>
      <c r="Q1621" s="54">
        <f>+VLOOKUP(C1621,'Anexo_GL '!$B$9:$O$1882,12,0)</f>
        <v>32233.372759999998</v>
      </c>
      <c r="R1621" s="54">
        <f>+VLOOKUP(C1621,'Anexo_GL '!$B$9:$O$1882,13,0)</f>
        <v>17684.586080000005</v>
      </c>
      <c r="S1621" s="54" t="str">
        <f>+VLOOKUP(C1621,'Anexo_GL '!$B$9:$O$1882,14,0)</f>
        <v>Si Cumple</v>
      </c>
    </row>
    <row r="1622" spans="1:19" x14ac:dyDescent="0.25">
      <c r="A1622" s="54" t="s">
        <v>5716</v>
      </c>
      <c r="B1622" s="54">
        <v>1595</v>
      </c>
      <c r="C1622" s="55" t="s">
        <v>3519</v>
      </c>
      <c r="D1622" s="55" t="s">
        <v>63</v>
      </c>
      <c r="E1622" s="55" t="s">
        <v>3520</v>
      </c>
      <c r="F1622" s="54">
        <f>+VLOOKUP(C1622,'Anexo_GL '!$B$9:$O$1882,4,0)</f>
        <v>323.77957999999995</v>
      </c>
      <c r="G1622" s="54"/>
      <c r="H1622" s="54">
        <f>+VLOOKUP(C1622,'Anexo_GL '!$B$9:$O$1882,5,0)</f>
        <v>6115.6996574999994</v>
      </c>
      <c r="I1622" s="54">
        <f>+VLOOKUP(C1622,'Anexo_GL '!$B$9:$O$1882,6,0)</f>
        <v>3504.9459200000001</v>
      </c>
      <c r="J1622" s="54">
        <f>+VLOOKUP(C1622,'Anexo_GL '!$B$9:$O$1882,7,0)</f>
        <v>0</v>
      </c>
      <c r="K1622" s="54"/>
      <c r="L1622" s="56">
        <f>+VLOOKUP(C1622,'Anexo_GL '!$B$9:$O$1882,8,0)</f>
        <v>5.29423611578002</v>
      </c>
      <c r="M1622" s="54"/>
      <c r="N1622" s="56" t="str">
        <f>+VLOOKUP(C1622,'Anexo_GL '!$B$9:$O$1882,9,0)</f>
        <v>Si Cumple</v>
      </c>
      <c r="O1622" s="54"/>
      <c r="P1622" s="54">
        <f>+VLOOKUP(C1622,'Anexo_GL '!$B$9:$O$1882,11,0)</f>
        <v>3125.79205</v>
      </c>
      <c r="Q1622" s="54">
        <f>+VLOOKUP(C1622,'Anexo_GL '!$B$9:$O$1882,12,0)</f>
        <v>3451.2194900000004</v>
      </c>
      <c r="R1622" s="54">
        <f>+VLOOKUP(C1622,'Anexo_GL '!$B$9:$O$1882,13,0)</f>
        <v>-325.42744000000039</v>
      </c>
      <c r="S1622" s="54" t="str">
        <f>+VLOOKUP(C1622,'Anexo_GL '!$B$9:$O$1882,14,0)</f>
        <v>No Cumple</v>
      </c>
    </row>
    <row r="1623" spans="1:19" x14ac:dyDescent="0.25">
      <c r="A1623" s="54" t="s">
        <v>5717</v>
      </c>
      <c r="B1623" s="54">
        <v>1596</v>
      </c>
      <c r="C1623" s="55" t="s">
        <v>3521</v>
      </c>
      <c r="D1623" s="55" t="s">
        <v>63</v>
      </c>
      <c r="E1623" s="55" t="s">
        <v>3522</v>
      </c>
      <c r="F1623" s="54">
        <f>+VLOOKUP(C1623,'Anexo_GL '!$B$9:$O$1882,4,0)</f>
        <v>2578.9545899999998</v>
      </c>
      <c r="G1623" s="54"/>
      <c r="H1623" s="54">
        <f>+VLOOKUP(C1623,'Anexo_GL '!$B$9:$O$1882,5,0)</f>
        <v>8884.6282125000016</v>
      </c>
      <c r="I1623" s="54">
        <f>+VLOOKUP(C1623,'Anexo_GL '!$B$9:$O$1882,6,0)</f>
        <v>3765.8562399999992</v>
      </c>
      <c r="J1623" s="54">
        <f>+VLOOKUP(C1623,'Anexo_GL '!$B$9:$O$1882,7,0)</f>
        <v>0</v>
      </c>
      <c r="K1623" s="54"/>
      <c r="L1623" s="56">
        <f>+VLOOKUP(C1623,'Anexo_GL '!$B$9:$O$1882,8,0)</f>
        <v>29.02715260917283</v>
      </c>
      <c r="M1623" s="54"/>
      <c r="N1623" s="56" t="str">
        <f>+VLOOKUP(C1623,'Anexo_GL '!$B$9:$O$1882,9,0)</f>
        <v>Si Cumple</v>
      </c>
      <c r="O1623" s="54"/>
      <c r="P1623" s="54">
        <f>+VLOOKUP(C1623,'Anexo_GL '!$B$9:$O$1882,11,0)</f>
        <v>4834.2414699999999</v>
      </c>
      <c r="Q1623" s="54">
        <f>+VLOOKUP(C1623,'Anexo_GL '!$B$9:$O$1882,12,0)</f>
        <v>3763.0866800000003</v>
      </c>
      <c r="R1623" s="54">
        <f>+VLOOKUP(C1623,'Anexo_GL '!$B$9:$O$1882,13,0)</f>
        <v>1071.1547899999996</v>
      </c>
      <c r="S1623" s="54" t="str">
        <f>+VLOOKUP(C1623,'Anexo_GL '!$B$9:$O$1882,14,0)</f>
        <v>Si Cumple</v>
      </c>
    </row>
    <row r="1624" spans="1:19" x14ac:dyDescent="0.25">
      <c r="A1624" s="54" t="s">
        <v>5718</v>
      </c>
      <c r="B1624" s="54">
        <v>1597</v>
      </c>
      <c r="C1624" s="55" t="s">
        <v>3523</v>
      </c>
      <c r="D1624" s="55" t="s">
        <v>63</v>
      </c>
      <c r="E1624" s="55" t="s">
        <v>3524</v>
      </c>
      <c r="F1624" s="54">
        <f>+VLOOKUP(C1624,'Anexo_GL '!$B$9:$O$1882,4,0)</f>
        <v>2135.3546200000001</v>
      </c>
      <c r="G1624" s="54"/>
      <c r="H1624" s="54">
        <f>+VLOOKUP(C1624,'Anexo_GL '!$B$9:$O$1882,5,0)</f>
        <v>10209.18813</v>
      </c>
      <c r="I1624" s="54">
        <f>+VLOOKUP(C1624,'Anexo_GL '!$B$9:$O$1882,6,0)</f>
        <v>7192.2160299999996</v>
      </c>
      <c r="J1624" s="54">
        <f>+VLOOKUP(C1624,'Anexo_GL '!$B$9:$O$1882,7,0)</f>
        <v>0</v>
      </c>
      <c r="K1624" s="54"/>
      <c r="L1624" s="56">
        <f>+VLOOKUP(C1624,'Anexo_GL '!$B$9:$O$1882,8,0)</f>
        <v>20.916008137074069</v>
      </c>
      <c r="M1624" s="54"/>
      <c r="N1624" s="56" t="str">
        <f>+VLOOKUP(C1624,'Anexo_GL '!$B$9:$O$1882,9,0)</f>
        <v>Si Cumple</v>
      </c>
      <c r="O1624" s="54"/>
      <c r="P1624" s="54">
        <f>+VLOOKUP(C1624,'Anexo_GL '!$B$9:$O$1882,11,0)</f>
        <v>7961.5221500000007</v>
      </c>
      <c r="Q1624" s="54">
        <f>+VLOOKUP(C1624,'Anexo_GL '!$B$9:$O$1882,12,0)</f>
        <v>5279.0208400000001</v>
      </c>
      <c r="R1624" s="54">
        <f>+VLOOKUP(C1624,'Anexo_GL '!$B$9:$O$1882,13,0)</f>
        <v>2682.5013100000006</v>
      </c>
      <c r="S1624" s="54" t="str">
        <f>+VLOOKUP(C1624,'Anexo_GL '!$B$9:$O$1882,14,0)</f>
        <v>Si Cumple</v>
      </c>
    </row>
    <row r="1625" spans="1:19" x14ac:dyDescent="0.25">
      <c r="A1625" s="54" t="s">
        <v>5719</v>
      </c>
      <c r="B1625" s="54">
        <v>1598</v>
      </c>
      <c r="C1625" s="55" t="s">
        <v>3525</v>
      </c>
      <c r="D1625" s="55" t="s">
        <v>63</v>
      </c>
      <c r="E1625" s="55" t="s">
        <v>3526</v>
      </c>
      <c r="F1625" s="54">
        <f>+VLOOKUP(C1625,'Anexo_GL '!$B$9:$O$1882,4,0)</f>
        <v>7634.0090200000004</v>
      </c>
      <c r="G1625" s="54"/>
      <c r="H1625" s="54">
        <f>+VLOOKUP(C1625,'Anexo_GL '!$B$9:$O$1882,5,0)</f>
        <v>9100.7562800000014</v>
      </c>
      <c r="I1625" s="54">
        <f>+VLOOKUP(C1625,'Anexo_GL '!$B$9:$O$1882,6,0)</f>
        <v>5504.2185099999997</v>
      </c>
      <c r="J1625" s="54">
        <f>+VLOOKUP(C1625,'Anexo_GL '!$B$9:$O$1882,7,0)</f>
        <v>0</v>
      </c>
      <c r="K1625" s="54"/>
      <c r="L1625" s="56">
        <f>+VLOOKUP(C1625,'Anexo_GL '!$B$9:$O$1882,8,0)</f>
        <v>83.883237668683066</v>
      </c>
      <c r="M1625" s="54"/>
      <c r="N1625" s="56" t="str">
        <f>+VLOOKUP(C1625,'Anexo_GL '!$B$9:$O$1882,9,0)</f>
        <v>Si Cumple</v>
      </c>
      <c r="O1625" s="54"/>
      <c r="P1625" s="54">
        <f>+VLOOKUP(C1625,'Anexo_GL '!$B$9:$O$1882,11,0)</f>
        <v>7396.2291000000005</v>
      </c>
      <c r="Q1625" s="54">
        <f>+VLOOKUP(C1625,'Anexo_GL '!$B$9:$O$1882,12,0)</f>
        <v>5398.79558</v>
      </c>
      <c r="R1625" s="54">
        <f>+VLOOKUP(C1625,'Anexo_GL '!$B$9:$O$1882,13,0)</f>
        <v>1997.4335200000005</v>
      </c>
      <c r="S1625" s="54" t="str">
        <f>+VLOOKUP(C1625,'Anexo_GL '!$B$9:$O$1882,14,0)</f>
        <v>Si Cumple</v>
      </c>
    </row>
    <row r="1626" spans="1:19" x14ac:dyDescent="0.25">
      <c r="A1626" s="54" t="s">
        <v>5720</v>
      </c>
      <c r="B1626" s="54">
        <v>1599</v>
      </c>
      <c r="C1626" s="55" t="s">
        <v>3527</v>
      </c>
      <c r="D1626" s="55" t="s">
        <v>63</v>
      </c>
      <c r="E1626" s="55" t="s">
        <v>3528</v>
      </c>
      <c r="F1626" s="54">
        <f>+VLOOKUP(C1626,'Anexo_GL '!$B$9:$O$1882,4,0)</f>
        <v>1409.3701699999999</v>
      </c>
      <c r="G1626" s="54"/>
      <c r="H1626" s="54">
        <f>+VLOOKUP(C1626,'Anexo_GL '!$B$9:$O$1882,5,0)</f>
        <v>6240.6134824999999</v>
      </c>
      <c r="I1626" s="54">
        <f>+VLOOKUP(C1626,'Anexo_GL '!$B$9:$O$1882,6,0)</f>
        <v>3783.5279200000009</v>
      </c>
      <c r="J1626" s="54">
        <f>+VLOOKUP(C1626,'Anexo_GL '!$B$9:$O$1882,7,0)</f>
        <v>0</v>
      </c>
      <c r="K1626" s="54"/>
      <c r="L1626" s="56">
        <f>+VLOOKUP(C1626,'Anexo_GL '!$B$9:$O$1882,8,0)</f>
        <v>22.583840097647002</v>
      </c>
      <c r="M1626" s="54"/>
      <c r="N1626" s="56" t="str">
        <f>+VLOOKUP(C1626,'Anexo_GL '!$B$9:$O$1882,9,0)</f>
        <v>Si Cumple</v>
      </c>
      <c r="O1626" s="54"/>
      <c r="P1626" s="54">
        <f>+VLOOKUP(C1626,'Anexo_GL '!$B$9:$O$1882,11,0)</f>
        <v>4901.6621500000001</v>
      </c>
      <c r="Q1626" s="54">
        <f>+VLOOKUP(C1626,'Anexo_GL '!$B$9:$O$1882,12,0)</f>
        <v>3680.0081900000005</v>
      </c>
      <c r="R1626" s="54">
        <f>+VLOOKUP(C1626,'Anexo_GL '!$B$9:$O$1882,13,0)</f>
        <v>1221.6539599999999</v>
      </c>
      <c r="S1626" s="54" t="str">
        <f>+VLOOKUP(C1626,'Anexo_GL '!$B$9:$O$1882,14,0)</f>
        <v>Si Cumple</v>
      </c>
    </row>
    <row r="1627" spans="1:19" x14ac:dyDescent="0.25">
      <c r="A1627" s="54" t="s">
        <v>5721</v>
      </c>
      <c r="B1627" s="54">
        <v>1600</v>
      </c>
      <c r="C1627" s="55" t="s">
        <v>3529</v>
      </c>
      <c r="D1627" s="55" t="s">
        <v>63</v>
      </c>
      <c r="E1627" s="55" t="s">
        <v>3530</v>
      </c>
      <c r="F1627" s="54">
        <f>+VLOOKUP(C1627,'Anexo_GL '!$B$9:$O$1882,4,0)</f>
        <v>517.37993999999992</v>
      </c>
      <c r="G1627" s="54"/>
      <c r="H1627" s="54">
        <f>+VLOOKUP(C1627,'Anexo_GL '!$B$9:$O$1882,5,0)</f>
        <v>4684.0949525000005</v>
      </c>
      <c r="I1627" s="54">
        <f>+VLOOKUP(C1627,'Anexo_GL '!$B$9:$O$1882,6,0)</f>
        <v>2849.6773000000007</v>
      </c>
      <c r="J1627" s="54">
        <f>+VLOOKUP(C1627,'Anexo_GL '!$B$9:$O$1882,7,0)</f>
        <v>0</v>
      </c>
      <c r="K1627" s="54"/>
      <c r="L1627" s="56">
        <f>+VLOOKUP(C1627,'Anexo_GL '!$B$9:$O$1882,8,0)</f>
        <v>11.045462255709895</v>
      </c>
      <c r="M1627" s="54"/>
      <c r="N1627" s="56" t="str">
        <f>+VLOOKUP(C1627,'Anexo_GL '!$B$9:$O$1882,9,0)</f>
        <v>Si Cumple</v>
      </c>
      <c r="O1627" s="54"/>
      <c r="P1627" s="54">
        <f>+VLOOKUP(C1627,'Anexo_GL '!$B$9:$O$1882,11,0)</f>
        <v>2272.8125499999996</v>
      </c>
      <c r="Q1627" s="54">
        <f>+VLOOKUP(C1627,'Anexo_GL '!$B$9:$O$1882,12,0)</f>
        <v>2630.2383300000001</v>
      </c>
      <c r="R1627" s="54">
        <f>+VLOOKUP(C1627,'Anexo_GL '!$B$9:$O$1882,13,0)</f>
        <v>-357.42578000000026</v>
      </c>
      <c r="S1627" s="54" t="str">
        <f>+VLOOKUP(C1627,'Anexo_GL '!$B$9:$O$1882,14,0)</f>
        <v>No Cumple</v>
      </c>
    </row>
    <row r="1628" spans="1:19" x14ac:dyDescent="0.25">
      <c r="A1628" s="54" t="s">
        <v>5722</v>
      </c>
      <c r="B1628" s="54">
        <v>1601</v>
      </c>
      <c r="C1628" s="55" t="s">
        <v>3531</v>
      </c>
      <c r="D1628" s="55" t="s">
        <v>63</v>
      </c>
      <c r="E1628" s="55" t="s">
        <v>3532</v>
      </c>
      <c r="F1628" s="54">
        <f>+VLOOKUP(C1628,'Anexo_GL '!$B$9:$O$1882,4,0)</f>
        <v>924.12354000000005</v>
      </c>
      <c r="G1628" s="54"/>
      <c r="H1628" s="54">
        <f>+VLOOKUP(C1628,'Anexo_GL '!$B$9:$O$1882,5,0)</f>
        <v>3410.1903200000002</v>
      </c>
      <c r="I1628" s="54">
        <f>+VLOOKUP(C1628,'Anexo_GL '!$B$9:$O$1882,6,0)</f>
        <v>1386.6951800000002</v>
      </c>
      <c r="J1628" s="54">
        <f>+VLOOKUP(C1628,'Anexo_GL '!$B$9:$O$1882,7,0)</f>
        <v>0</v>
      </c>
      <c r="K1628" s="54"/>
      <c r="L1628" s="56">
        <f>+VLOOKUP(C1628,'Anexo_GL '!$B$9:$O$1882,8,0)</f>
        <v>27.098884615917857</v>
      </c>
      <c r="M1628" s="54"/>
      <c r="N1628" s="56" t="str">
        <f>+VLOOKUP(C1628,'Anexo_GL '!$B$9:$O$1882,9,0)</f>
        <v>Si Cumple</v>
      </c>
      <c r="O1628" s="54"/>
      <c r="P1628" s="54">
        <f>+VLOOKUP(C1628,'Anexo_GL '!$B$9:$O$1882,11,0)</f>
        <v>2399.8547899999999</v>
      </c>
      <c r="Q1628" s="54">
        <f>+VLOOKUP(C1628,'Anexo_GL '!$B$9:$O$1882,12,0)</f>
        <v>2331.3804599999999</v>
      </c>
      <c r="R1628" s="54">
        <f>+VLOOKUP(C1628,'Anexo_GL '!$B$9:$O$1882,13,0)</f>
        <v>68.47433000000008</v>
      </c>
      <c r="S1628" s="54" t="str">
        <f>+VLOOKUP(C1628,'Anexo_GL '!$B$9:$O$1882,14,0)</f>
        <v>Si Cumple</v>
      </c>
    </row>
    <row r="1629" spans="1:19" x14ac:dyDescent="0.25">
      <c r="A1629" s="54" t="s">
        <v>5723</v>
      </c>
      <c r="B1629" s="54">
        <v>1602</v>
      </c>
      <c r="C1629" s="55" t="s">
        <v>3533</v>
      </c>
      <c r="D1629" s="55" t="s">
        <v>63</v>
      </c>
      <c r="E1629" s="55" t="s">
        <v>3534</v>
      </c>
      <c r="F1629" s="54">
        <f>+VLOOKUP(C1629,'Anexo_GL '!$B$9:$O$1882,4,0)</f>
        <v>324.91397999999998</v>
      </c>
      <c r="G1629" s="54"/>
      <c r="H1629" s="54">
        <f>+VLOOKUP(C1629,'Anexo_GL '!$B$9:$O$1882,5,0)</f>
        <v>4995.9907124999991</v>
      </c>
      <c r="I1629" s="54">
        <f>+VLOOKUP(C1629,'Anexo_GL '!$B$9:$O$1882,6,0)</f>
        <v>2354.8971200000001</v>
      </c>
      <c r="J1629" s="54">
        <f>+VLOOKUP(C1629,'Anexo_GL '!$B$9:$O$1882,7,0)</f>
        <v>0</v>
      </c>
      <c r="K1629" s="54"/>
      <c r="L1629" s="56">
        <f>+VLOOKUP(C1629,'Anexo_GL '!$B$9:$O$1882,8,0)</f>
        <v>6.503494475821646</v>
      </c>
      <c r="M1629" s="54"/>
      <c r="N1629" s="56" t="str">
        <f>+VLOOKUP(C1629,'Anexo_GL '!$B$9:$O$1882,9,0)</f>
        <v>Si Cumple</v>
      </c>
      <c r="O1629" s="54"/>
      <c r="P1629" s="54">
        <f>+VLOOKUP(C1629,'Anexo_GL '!$B$9:$O$1882,11,0)</f>
        <v>2707.2815999999998</v>
      </c>
      <c r="Q1629" s="54">
        <f>+VLOOKUP(C1629,'Anexo_GL '!$B$9:$O$1882,12,0)</f>
        <v>2847.5670800000003</v>
      </c>
      <c r="R1629" s="54">
        <f>+VLOOKUP(C1629,'Anexo_GL '!$B$9:$O$1882,13,0)</f>
        <v>-140.28548000000043</v>
      </c>
      <c r="S1629" s="54" t="str">
        <f>+VLOOKUP(C1629,'Anexo_GL '!$B$9:$O$1882,14,0)</f>
        <v>No Cumple</v>
      </c>
    </row>
    <row r="1630" spans="1:19" x14ac:dyDescent="0.25">
      <c r="A1630" s="54" t="s">
        <v>5724</v>
      </c>
      <c r="B1630" s="54">
        <v>1603</v>
      </c>
      <c r="C1630" s="55" t="s">
        <v>3535</v>
      </c>
      <c r="D1630" s="55" t="s">
        <v>63</v>
      </c>
      <c r="E1630" s="55" t="s">
        <v>3536</v>
      </c>
      <c r="F1630" s="54">
        <f>+VLOOKUP(C1630,'Anexo_GL '!$B$9:$O$1882,4,0)</f>
        <v>2462.1603200000004</v>
      </c>
      <c r="G1630" s="54"/>
      <c r="H1630" s="54">
        <f>+VLOOKUP(C1630,'Anexo_GL '!$B$9:$O$1882,5,0)</f>
        <v>6910.5457650000008</v>
      </c>
      <c r="I1630" s="54">
        <f>+VLOOKUP(C1630,'Anexo_GL '!$B$9:$O$1882,6,0)</f>
        <v>5041.0419199999997</v>
      </c>
      <c r="J1630" s="54">
        <f>+VLOOKUP(C1630,'Anexo_GL '!$B$9:$O$1882,7,0)</f>
        <v>0</v>
      </c>
      <c r="K1630" s="54"/>
      <c r="L1630" s="56">
        <f>+VLOOKUP(C1630,'Anexo_GL '!$B$9:$O$1882,8,0)</f>
        <v>35.629028498301253</v>
      </c>
      <c r="M1630" s="54"/>
      <c r="N1630" s="56" t="str">
        <f>+VLOOKUP(C1630,'Anexo_GL '!$B$9:$O$1882,9,0)</f>
        <v>Si Cumple</v>
      </c>
      <c r="O1630" s="54"/>
      <c r="P1630" s="54">
        <f>+VLOOKUP(C1630,'Anexo_GL '!$B$9:$O$1882,11,0)</f>
        <v>4979.3585700000003</v>
      </c>
      <c r="Q1630" s="54">
        <f>+VLOOKUP(C1630,'Anexo_GL '!$B$9:$O$1882,12,0)</f>
        <v>3950.7870899999998</v>
      </c>
      <c r="R1630" s="54">
        <f>+VLOOKUP(C1630,'Anexo_GL '!$B$9:$O$1882,13,0)</f>
        <v>1028.5714800000005</v>
      </c>
      <c r="S1630" s="54" t="str">
        <f>+VLOOKUP(C1630,'Anexo_GL '!$B$9:$O$1882,14,0)</f>
        <v>Si Cumple</v>
      </c>
    </row>
    <row r="1631" spans="1:19" x14ac:dyDescent="0.25">
      <c r="A1631" s="54" t="s">
        <v>5725</v>
      </c>
      <c r="B1631" s="54">
        <v>1604</v>
      </c>
      <c r="C1631" s="55" t="s">
        <v>3537</v>
      </c>
      <c r="D1631" s="55" t="s">
        <v>63</v>
      </c>
      <c r="E1631" s="55" t="s">
        <v>3538</v>
      </c>
      <c r="F1631" s="54">
        <f>+VLOOKUP(C1631,'Anexo_GL '!$B$9:$O$1882,4,0)</f>
        <v>37720.932129999994</v>
      </c>
      <c r="G1631" s="54"/>
      <c r="H1631" s="54">
        <f>+VLOOKUP(C1631,'Anexo_GL '!$B$9:$O$1882,5,0)</f>
        <v>84674.528250000003</v>
      </c>
      <c r="I1631" s="54">
        <f>+VLOOKUP(C1631,'Anexo_GL '!$B$9:$O$1882,6,0)</f>
        <v>81794.605650000012</v>
      </c>
      <c r="J1631" s="54">
        <f>+VLOOKUP(C1631,'Anexo_GL '!$B$9:$O$1882,7,0)</f>
        <v>0</v>
      </c>
      <c r="K1631" s="54"/>
      <c r="L1631" s="56">
        <f>+VLOOKUP(C1631,'Anexo_GL '!$B$9:$O$1882,8,0)</f>
        <v>44.548145598909784</v>
      </c>
      <c r="M1631" s="54"/>
      <c r="N1631" s="56" t="str">
        <f>+VLOOKUP(C1631,'Anexo_GL '!$B$9:$O$1882,9,0)</f>
        <v>Si Cumple</v>
      </c>
      <c r="O1631" s="54"/>
      <c r="P1631" s="54">
        <f>+VLOOKUP(C1631,'Anexo_GL '!$B$9:$O$1882,11,0)</f>
        <v>71520.257289999994</v>
      </c>
      <c r="Q1631" s="54">
        <f>+VLOOKUP(C1631,'Anexo_GL '!$B$9:$O$1882,12,0)</f>
        <v>38396.414879999997</v>
      </c>
      <c r="R1631" s="54">
        <f>+VLOOKUP(C1631,'Anexo_GL '!$B$9:$O$1882,13,0)</f>
        <v>33123.842409999997</v>
      </c>
      <c r="S1631" s="54" t="str">
        <f>+VLOOKUP(C1631,'Anexo_GL '!$B$9:$O$1882,14,0)</f>
        <v>Si Cumple</v>
      </c>
    </row>
    <row r="1632" spans="1:19" x14ac:dyDescent="0.25">
      <c r="A1632" s="54" t="s">
        <v>5726</v>
      </c>
      <c r="B1632" s="54">
        <v>1605</v>
      </c>
      <c r="C1632" s="55" t="s">
        <v>3539</v>
      </c>
      <c r="D1632" s="55" t="s">
        <v>63</v>
      </c>
      <c r="E1632" s="55" t="s">
        <v>3540</v>
      </c>
      <c r="F1632" s="54">
        <f>+VLOOKUP(C1632,'Anexo_GL '!$B$9:$O$1882,4,0)</f>
        <v>935.56322</v>
      </c>
      <c r="G1632" s="54"/>
      <c r="H1632" s="54">
        <f>+VLOOKUP(C1632,'Anexo_GL '!$B$9:$O$1882,5,0)</f>
        <v>3074.4485800000002</v>
      </c>
      <c r="I1632" s="54">
        <f>+VLOOKUP(C1632,'Anexo_GL '!$B$9:$O$1882,6,0)</f>
        <v>3261.8059399999988</v>
      </c>
      <c r="J1632" s="54">
        <f>+VLOOKUP(C1632,'Anexo_GL '!$B$9:$O$1882,7,0)</f>
        <v>0</v>
      </c>
      <c r="K1632" s="54"/>
      <c r="L1632" s="56">
        <f>+VLOOKUP(C1632,'Anexo_GL '!$B$9:$O$1882,8,0)</f>
        <v>28.682369129538106</v>
      </c>
      <c r="M1632" s="54"/>
      <c r="N1632" s="56" t="str">
        <f>+VLOOKUP(C1632,'Anexo_GL '!$B$9:$O$1882,9,0)</f>
        <v>Si Cumple</v>
      </c>
      <c r="O1632" s="54"/>
      <c r="P1632" s="54">
        <f>+VLOOKUP(C1632,'Anexo_GL '!$B$9:$O$1882,11,0)</f>
        <v>2352.95433</v>
      </c>
      <c r="Q1632" s="54">
        <f>+VLOOKUP(C1632,'Anexo_GL '!$B$9:$O$1882,12,0)</f>
        <v>1723.2336799999998</v>
      </c>
      <c r="R1632" s="54">
        <f>+VLOOKUP(C1632,'Anexo_GL '!$B$9:$O$1882,13,0)</f>
        <v>629.72065000000009</v>
      </c>
      <c r="S1632" s="54" t="str">
        <f>+VLOOKUP(C1632,'Anexo_GL '!$B$9:$O$1882,14,0)</f>
        <v>Si Cumple</v>
      </c>
    </row>
    <row r="1633" spans="1:19" x14ac:dyDescent="0.25">
      <c r="A1633" s="54" t="s">
        <v>5727</v>
      </c>
      <c r="B1633" s="54">
        <v>1606</v>
      </c>
      <c r="C1633" s="55" t="s">
        <v>3541</v>
      </c>
      <c r="D1633" s="55" t="s">
        <v>63</v>
      </c>
      <c r="E1633" s="55" t="s">
        <v>3542</v>
      </c>
      <c r="F1633" s="54">
        <f>+VLOOKUP(C1633,'Anexo_GL '!$B$9:$O$1882,4,0)</f>
        <v>1201.1992600000001</v>
      </c>
      <c r="G1633" s="54"/>
      <c r="H1633" s="54">
        <f>+VLOOKUP(C1633,'Anexo_GL '!$B$9:$O$1882,5,0)</f>
        <v>2250.3198450000009</v>
      </c>
      <c r="I1633" s="54">
        <f>+VLOOKUP(C1633,'Anexo_GL '!$B$9:$O$1882,6,0)</f>
        <v>2127.507259999999</v>
      </c>
      <c r="J1633" s="54">
        <f>+VLOOKUP(C1633,'Anexo_GL '!$B$9:$O$1882,7,0)</f>
        <v>0</v>
      </c>
      <c r="K1633" s="54"/>
      <c r="L1633" s="56">
        <f>+VLOOKUP(C1633,'Anexo_GL '!$B$9:$O$1882,8,0)</f>
        <v>53.379045768491615</v>
      </c>
      <c r="M1633" s="54"/>
      <c r="N1633" s="56" t="str">
        <f>+VLOOKUP(C1633,'Anexo_GL '!$B$9:$O$1882,9,0)</f>
        <v>Si Cumple</v>
      </c>
      <c r="O1633" s="54"/>
      <c r="P1633" s="54">
        <f>+VLOOKUP(C1633,'Anexo_GL '!$B$9:$O$1882,11,0)</f>
        <v>1699.8269800000003</v>
      </c>
      <c r="Q1633" s="54">
        <f>+VLOOKUP(C1633,'Anexo_GL '!$B$9:$O$1882,12,0)</f>
        <v>1321.3615</v>
      </c>
      <c r="R1633" s="54">
        <f>+VLOOKUP(C1633,'Anexo_GL '!$B$9:$O$1882,13,0)</f>
        <v>378.46548000000024</v>
      </c>
      <c r="S1633" s="54" t="str">
        <f>+VLOOKUP(C1633,'Anexo_GL '!$B$9:$O$1882,14,0)</f>
        <v>Si Cumple</v>
      </c>
    </row>
    <row r="1634" spans="1:19" x14ac:dyDescent="0.25">
      <c r="A1634" s="54" t="s">
        <v>5728</v>
      </c>
      <c r="B1634" s="54">
        <v>1607</v>
      </c>
      <c r="C1634" s="55" t="s">
        <v>3543</v>
      </c>
      <c r="D1634" s="55" t="s">
        <v>63</v>
      </c>
      <c r="E1634" s="55" t="s">
        <v>3544</v>
      </c>
      <c r="F1634" s="54">
        <f>+VLOOKUP(C1634,'Anexo_GL '!$B$9:$O$1882,4,0)</f>
        <v>2168.6187500000001</v>
      </c>
      <c r="G1634" s="54"/>
      <c r="H1634" s="54">
        <f>+VLOOKUP(C1634,'Anexo_GL '!$B$9:$O$1882,5,0)</f>
        <v>14001.394564999999</v>
      </c>
      <c r="I1634" s="54">
        <f>+VLOOKUP(C1634,'Anexo_GL '!$B$9:$O$1882,6,0)</f>
        <v>19801.41042</v>
      </c>
      <c r="J1634" s="54">
        <f>+VLOOKUP(C1634,'Anexo_GL '!$B$9:$O$1882,7,0)</f>
        <v>0</v>
      </c>
      <c r="K1634" s="54"/>
      <c r="L1634" s="56">
        <f>+VLOOKUP(C1634,'Anexo_GL '!$B$9:$O$1882,8,0)</f>
        <v>10.951839813438905</v>
      </c>
      <c r="M1634" s="54"/>
      <c r="N1634" s="56" t="str">
        <f>+VLOOKUP(C1634,'Anexo_GL '!$B$9:$O$1882,9,0)</f>
        <v>Si Cumple</v>
      </c>
      <c r="O1634" s="54"/>
      <c r="P1634" s="54">
        <f>+VLOOKUP(C1634,'Anexo_GL '!$B$9:$O$1882,11,0)</f>
        <v>11330.63105</v>
      </c>
      <c r="Q1634" s="54">
        <f>+VLOOKUP(C1634,'Anexo_GL '!$B$9:$O$1882,12,0)</f>
        <v>5777.8440999999993</v>
      </c>
      <c r="R1634" s="54">
        <f>+VLOOKUP(C1634,'Anexo_GL '!$B$9:$O$1882,13,0)</f>
        <v>5552.7869500000015</v>
      </c>
      <c r="S1634" s="54" t="str">
        <f>+VLOOKUP(C1634,'Anexo_GL '!$B$9:$O$1882,14,0)</f>
        <v>Si Cumple</v>
      </c>
    </row>
    <row r="1635" spans="1:19" x14ac:dyDescent="0.25">
      <c r="A1635" s="54" t="s">
        <v>5729</v>
      </c>
      <c r="B1635" s="54">
        <v>1608</v>
      </c>
      <c r="C1635" s="55" t="s">
        <v>3545</v>
      </c>
      <c r="D1635" s="55" t="s">
        <v>63</v>
      </c>
      <c r="E1635" s="55" t="s">
        <v>3546</v>
      </c>
      <c r="F1635" s="54">
        <f>+VLOOKUP(C1635,'Anexo_GL '!$B$9:$O$1882,4,0)</f>
        <v>1077.5403000000001</v>
      </c>
      <c r="G1635" s="54"/>
      <c r="H1635" s="54">
        <f>+VLOOKUP(C1635,'Anexo_GL '!$B$9:$O$1882,5,0)</f>
        <v>11712.433660000001</v>
      </c>
      <c r="I1635" s="54">
        <f>+VLOOKUP(C1635,'Anexo_GL '!$B$9:$O$1882,6,0)</f>
        <v>11279.725449999998</v>
      </c>
      <c r="J1635" s="54">
        <f>+VLOOKUP(C1635,'Anexo_GL '!$B$9:$O$1882,7,0)</f>
        <v>0</v>
      </c>
      <c r="K1635" s="54"/>
      <c r="L1635" s="56">
        <f>+VLOOKUP(C1635,'Anexo_GL '!$B$9:$O$1882,8,0)</f>
        <v>9.1999692914375917</v>
      </c>
      <c r="M1635" s="54"/>
      <c r="N1635" s="56" t="str">
        <f>+VLOOKUP(C1635,'Anexo_GL '!$B$9:$O$1882,9,0)</f>
        <v>Si Cumple</v>
      </c>
      <c r="O1635" s="54"/>
      <c r="P1635" s="54">
        <f>+VLOOKUP(C1635,'Anexo_GL '!$B$9:$O$1882,11,0)</f>
        <v>8985.8367500000004</v>
      </c>
      <c r="Q1635" s="54">
        <f>+VLOOKUP(C1635,'Anexo_GL '!$B$9:$O$1882,12,0)</f>
        <v>6469.1376500000006</v>
      </c>
      <c r="R1635" s="54">
        <f>+VLOOKUP(C1635,'Anexo_GL '!$B$9:$O$1882,13,0)</f>
        <v>2516.6990999999998</v>
      </c>
      <c r="S1635" s="54" t="str">
        <f>+VLOOKUP(C1635,'Anexo_GL '!$B$9:$O$1882,14,0)</f>
        <v>Si Cumple</v>
      </c>
    </row>
    <row r="1636" spans="1:19" x14ac:dyDescent="0.25">
      <c r="A1636" s="54" t="s">
        <v>5730</v>
      </c>
      <c r="B1636" s="54">
        <v>1609</v>
      </c>
      <c r="C1636" s="55" t="s">
        <v>3547</v>
      </c>
      <c r="D1636" s="55" t="s">
        <v>63</v>
      </c>
      <c r="E1636" s="55" t="s">
        <v>3548</v>
      </c>
      <c r="F1636" s="54">
        <f>+VLOOKUP(C1636,'Anexo_GL '!$B$9:$O$1882,4,0)</f>
        <v>643.27392000000009</v>
      </c>
      <c r="G1636" s="54"/>
      <c r="H1636" s="54">
        <f>+VLOOKUP(C1636,'Anexo_GL '!$B$9:$O$1882,5,0)</f>
        <v>4742.11409</v>
      </c>
      <c r="I1636" s="54">
        <f>+VLOOKUP(C1636,'Anexo_GL '!$B$9:$O$1882,6,0)</f>
        <v>5616.2493800000002</v>
      </c>
      <c r="J1636" s="54">
        <f>+VLOOKUP(C1636,'Anexo_GL '!$B$9:$O$1882,7,0)</f>
        <v>0</v>
      </c>
      <c r="K1636" s="54"/>
      <c r="L1636" s="56">
        <f>+VLOOKUP(C1636,'Anexo_GL '!$B$9:$O$1882,8,0)</f>
        <v>11.453799083259369</v>
      </c>
      <c r="M1636" s="54"/>
      <c r="N1636" s="56" t="str">
        <f>+VLOOKUP(C1636,'Anexo_GL '!$B$9:$O$1882,9,0)</f>
        <v>Si Cumple</v>
      </c>
      <c r="O1636" s="54"/>
      <c r="P1636" s="54">
        <f>+VLOOKUP(C1636,'Anexo_GL '!$B$9:$O$1882,11,0)</f>
        <v>3836.1734300000003</v>
      </c>
      <c r="Q1636" s="54">
        <f>+VLOOKUP(C1636,'Anexo_GL '!$B$9:$O$1882,12,0)</f>
        <v>2242.741</v>
      </c>
      <c r="R1636" s="54">
        <f>+VLOOKUP(C1636,'Anexo_GL '!$B$9:$O$1882,13,0)</f>
        <v>1593.4324300000001</v>
      </c>
      <c r="S1636" s="54" t="str">
        <f>+VLOOKUP(C1636,'Anexo_GL '!$B$9:$O$1882,14,0)</f>
        <v>Si Cumple</v>
      </c>
    </row>
    <row r="1637" spans="1:19" x14ac:dyDescent="0.25">
      <c r="A1637" s="54" t="s">
        <v>5731</v>
      </c>
      <c r="B1637" s="54">
        <v>1610</v>
      </c>
      <c r="C1637" s="55" t="s">
        <v>3549</v>
      </c>
      <c r="D1637" s="55" t="s">
        <v>63</v>
      </c>
      <c r="E1637" s="55" t="s">
        <v>3550</v>
      </c>
      <c r="F1637" s="54">
        <f>+VLOOKUP(C1637,'Anexo_GL '!$B$9:$O$1882,4,0)</f>
        <v>364.67339000000004</v>
      </c>
      <c r="G1637" s="54"/>
      <c r="H1637" s="54">
        <f>+VLOOKUP(C1637,'Anexo_GL '!$B$9:$O$1882,5,0)</f>
        <v>7346.435342499999</v>
      </c>
      <c r="I1637" s="54">
        <f>+VLOOKUP(C1637,'Anexo_GL '!$B$9:$O$1882,6,0)</f>
        <v>10857.723990000002</v>
      </c>
      <c r="J1637" s="54">
        <f>+VLOOKUP(C1637,'Anexo_GL '!$B$9:$O$1882,7,0)</f>
        <v>0</v>
      </c>
      <c r="K1637" s="54"/>
      <c r="L1637" s="56">
        <f>+VLOOKUP(C1637,'Anexo_GL '!$B$9:$O$1882,8,0)</f>
        <v>3.3586540819776349</v>
      </c>
      <c r="M1637" s="54"/>
      <c r="N1637" s="56" t="str">
        <f>+VLOOKUP(C1637,'Anexo_GL '!$B$9:$O$1882,9,0)</f>
        <v>Si Cumple</v>
      </c>
      <c r="O1637" s="54"/>
      <c r="P1637" s="54">
        <f>+VLOOKUP(C1637,'Anexo_GL '!$B$9:$O$1882,11,0)</f>
        <v>4651.5800799999997</v>
      </c>
      <c r="Q1637" s="54">
        <f>+VLOOKUP(C1637,'Anexo_GL '!$B$9:$O$1882,12,0)</f>
        <v>3053.3667</v>
      </c>
      <c r="R1637" s="54">
        <f>+VLOOKUP(C1637,'Anexo_GL '!$B$9:$O$1882,13,0)</f>
        <v>1598.2133799999999</v>
      </c>
      <c r="S1637" s="54" t="str">
        <f>+VLOOKUP(C1637,'Anexo_GL '!$B$9:$O$1882,14,0)</f>
        <v>Si Cumple</v>
      </c>
    </row>
    <row r="1638" spans="1:19" x14ac:dyDescent="0.25">
      <c r="A1638" s="54" t="s">
        <v>5732</v>
      </c>
      <c r="B1638" s="54">
        <v>1611</v>
      </c>
      <c r="C1638" s="55" t="s">
        <v>3551</v>
      </c>
      <c r="D1638" s="55" t="s">
        <v>63</v>
      </c>
      <c r="E1638" s="55" t="s">
        <v>3552</v>
      </c>
      <c r="F1638" s="54">
        <f>+VLOOKUP(C1638,'Anexo_GL '!$B$9:$O$1882,4,0)</f>
        <v>33516.179989999997</v>
      </c>
      <c r="G1638" s="54"/>
      <c r="H1638" s="54">
        <f>+VLOOKUP(C1638,'Anexo_GL '!$B$9:$O$1882,5,0)</f>
        <v>101500.79382500002</v>
      </c>
      <c r="I1638" s="54">
        <f>+VLOOKUP(C1638,'Anexo_GL '!$B$9:$O$1882,6,0)</f>
        <v>37776.995289999984</v>
      </c>
      <c r="J1638" s="54">
        <f>+VLOOKUP(C1638,'Anexo_GL '!$B$9:$O$1882,7,0)</f>
        <v>0</v>
      </c>
      <c r="K1638" s="54"/>
      <c r="L1638" s="56">
        <f>+VLOOKUP(C1638,'Anexo_GL '!$B$9:$O$1882,8,0)</f>
        <v>33.020608733155385</v>
      </c>
      <c r="M1638" s="54"/>
      <c r="N1638" s="56" t="str">
        <f>+VLOOKUP(C1638,'Anexo_GL '!$B$9:$O$1882,9,0)</f>
        <v>Si Cumple</v>
      </c>
      <c r="O1638" s="54"/>
      <c r="P1638" s="54">
        <f>+VLOOKUP(C1638,'Anexo_GL '!$B$9:$O$1882,11,0)</f>
        <v>91462.593040000007</v>
      </c>
      <c r="Q1638" s="54">
        <f>+VLOOKUP(C1638,'Anexo_GL '!$B$9:$O$1882,12,0)</f>
        <v>59006.273510000014</v>
      </c>
      <c r="R1638" s="54">
        <f>+VLOOKUP(C1638,'Anexo_GL '!$B$9:$O$1882,13,0)</f>
        <v>32456.319529999993</v>
      </c>
      <c r="S1638" s="54" t="str">
        <f>+VLOOKUP(C1638,'Anexo_GL '!$B$9:$O$1882,14,0)</f>
        <v>Si Cumple</v>
      </c>
    </row>
    <row r="1639" spans="1:19" x14ac:dyDescent="0.25">
      <c r="A1639" s="54" t="s">
        <v>5733</v>
      </c>
      <c r="B1639" s="54">
        <v>1612</v>
      </c>
      <c r="C1639" s="55" t="s">
        <v>3553</v>
      </c>
      <c r="D1639" s="55" t="s">
        <v>63</v>
      </c>
      <c r="E1639" s="55" t="s">
        <v>1734</v>
      </c>
      <c r="F1639" s="54">
        <f>+VLOOKUP(C1639,'Anexo_GL '!$B$9:$O$1882,4,0)</f>
        <v>24962.846189999997</v>
      </c>
      <c r="G1639" s="54"/>
      <c r="H1639" s="54">
        <f>+VLOOKUP(C1639,'Anexo_GL '!$B$9:$O$1882,5,0)</f>
        <v>14341.25733</v>
      </c>
      <c r="I1639" s="54">
        <f>+VLOOKUP(C1639,'Anexo_GL '!$B$9:$O$1882,6,0)</f>
        <v>8298.4275199999993</v>
      </c>
      <c r="J1639" s="54">
        <f>+VLOOKUP(C1639,'Anexo_GL '!$B$9:$O$1882,7,0)</f>
        <v>0</v>
      </c>
      <c r="K1639" s="54"/>
      <c r="L1639" s="56">
        <f>+VLOOKUP(C1639,'Anexo_GL '!$B$9:$O$1882,8,0)</f>
        <v>174.06316347020041</v>
      </c>
      <c r="M1639" s="54"/>
      <c r="N1639" s="56" t="str">
        <f>+VLOOKUP(C1639,'Anexo_GL '!$B$9:$O$1882,9,0)</f>
        <v>No Cumple</v>
      </c>
      <c r="O1639" s="54"/>
      <c r="P1639" s="54">
        <f>+VLOOKUP(C1639,'Anexo_GL '!$B$9:$O$1882,11,0)</f>
        <v>10660.365890000001</v>
      </c>
      <c r="Q1639" s="54">
        <f>+VLOOKUP(C1639,'Anexo_GL '!$B$9:$O$1882,12,0)</f>
        <v>7945.58482</v>
      </c>
      <c r="R1639" s="54">
        <f>+VLOOKUP(C1639,'Anexo_GL '!$B$9:$O$1882,13,0)</f>
        <v>2714.7810700000005</v>
      </c>
      <c r="S1639" s="54" t="str">
        <f>+VLOOKUP(C1639,'Anexo_GL '!$B$9:$O$1882,14,0)</f>
        <v>Si Cumple</v>
      </c>
    </row>
    <row r="1640" spans="1:19" x14ac:dyDescent="0.25">
      <c r="A1640" s="54" t="s">
        <v>5734</v>
      </c>
      <c r="B1640" s="54">
        <v>1613</v>
      </c>
      <c r="C1640" s="55" t="s">
        <v>3554</v>
      </c>
      <c r="D1640" s="55" t="s">
        <v>63</v>
      </c>
      <c r="E1640" s="55" t="s">
        <v>3555</v>
      </c>
      <c r="F1640" s="54">
        <f>+VLOOKUP(C1640,'Anexo_GL '!$B$9:$O$1882,4,0)</f>
        <v>1242.9776899999999</v>
      </c>
      <c r="G1640" s="54"/>
      <c r="H1640" s="54">
        <f>+VLOOKUP(C1640,'Anexo_GL '!$B$9:$O$1882,5,0)</f>
        <v>8829.0061249999999</v>
      </c>
      <c r="I1640" s="54">
        <f>+VLOOKUP(C1640,'Anexo_GL '!$B$9:$O$1882,6,0)</f>
        <v>5153.9012699999994</v>
      </c>
      <c r="J1640" s="54">
        <f>+VLOOKUP(C1640,'Anexo_GL '!$B$9:$O$1882,7,0)</f>
        <v>0</v>
      </c>
      <c r="K1640" s="54"/>
      <c r="L1640" s="56">
        <f>+VLOOKUP(C1640,'Anexo_GL '!$B$9:$O$1882,8,0)</f>
        <v>14.078342141822899</v>
      </c>
      <c r="M1640" s="54"/>
      <c r="N1640" s="56" t="str">
        <f>+VLOOKUP(C1640,'Anexo_GL '!$B$9:$O$1882,9,0)</f>
        <v>Si Cumple</v>
      </c>
      <c r="O1640" s="54"/>
      <c r="P1640" s="54">
        <f>+VLOOKUP(C1640,'Anexo_GL '!$B$9:$O$1882,11,0)</f>
        <v>7207.7675400000007</v>
      </c>
      <c r="Q1640" s="54">
        <f>+VLOOKUP(C1640,'Anexo_GL '!$B$9:$O$1882,12,0)</f>
        <v>5021.0393700000004</v>
      </c>
      <c r="R1640" s="54">
        <f>+VLOOKUP(C1640,'Anexo_GL '!$B$9:$O$1882,13,0)</f>
        <v>2186.7281700000008</v>
      </c>
      <c r="S1640" s="54" t="str">
        <f>+VLOOKUP(C1640,'Anexo_GL '!$B$9:$O$1882,14,0)</f>
        <v>Si Cumple</v>
      </c>
    </row>
    <row r="1641" spans="1:19" x14ac:dyDescent="0.25">
      <c r="A1641" s="54" t="s">
        <v>5735</v>
      </c>
      <c r="B1641" s="54">
        <v>1614</v>
      </c>
      <c r="C1641" s="55" t="s">
        <v>3556</v>
      </c>
      <c r="D1641" s="55" t="s">
        <v>63</v>
      </c>
      <c r="E1641" s="55" t="s">
        <v>3557</v>
      </c>
      <c r="F1641" s="54">
        <f>+VLOOKUP(C1641,'Anexo_GL '!$B$9:$O$1882,4,0)</f>
        <v>53.846450000000004</v>
      </c>
      <c r="G1641" s="54"/>
      <c r="H1641" s="54">
        <f>+VLOOKUP(C1641,'Anexo_GL '!$B$9:$O$1882,5,0)</f>
        <v>9662.2423674999991</v>
      </c>
      <c r="I1641" s="54">
        <f>+VLOOKUP(C1641,'Anexo_GL '!$B$9:$O$1882,6,0)</f>
        <v>5692.5079399999995</v>
      </c>
      <c r="J1641" s="54">
        <f>+VLOOKUP(C1641,'Anexo_GL '!$B$9:$O$1882,7,0)</f>
        <v>0</v>
      </c>
      <c r="K1641" s="54"/>
      <c r="L1641" s="56">
        <f>+VLOOKUP(C1641,'Anexo_GL '!$B$9:$O$1882,8,0)</f>
        <v>0.55728730404360771</v>
      </c>
      <c r="M1641" s="54"/>
      <c r="N1641" s="56" t="str">
        <f>+VLOOKUP(C1641,'Anexo_GL '!$B$9:$O$1882,9,0)</f>
        <v>Si Cumple</v>
      </c>
      <c r="O1641" s="54"/>
      <c r="P1641" s="54">
        <f>+VLOOKUP(C1641,'Anexo_GL '!$B$9:$O$1882,11,0)</f>
        <v>8212.1868999999988</v>
      </c>
      <c r="Q1641" s="54">
        <f>+VLOOKUP(C1641,'Anexo_GL '!$B$9:$O$1882,12,0)</f>
        <v>4876.9335700000001</v>
      </c>
      <c r="R1641" s="54">
        <f>+VLOOKUP(C1641,'Anexo_GL '!$B$9:$O$1882,13,0)</f>
        <v>3335.2533299999991</v>
      </c>
      <c r="S1641" s="54" t="str">
        <f>+VLOOKUP(C1641,'Anexo_GL '!$B$9:$O$1882,14,0)</f>
        <v>Si Cumple</v>
      </c>
    </row>
    <row r="1642" spans="1:19" x14ac:dyDescent="0.25">
      <c r="A1642" s="54" t="s">
        <v>5736</v>
      </c>
      <c r="B1642" s="54">
        <v>1615</v>
      </c>
      <c r="C1642" s="55" t="s">
        <v>3558</v>
      </c>
      <c r="D1642" s="55" t="s">
        <v>63</v>
      </c>
      <c r="E1642" s="55" t="s">
        <v>3559</v>
      </c>
      <c r="F1642" s="54">
        <f>+VLOOKUP(C1642,'Anexo_GL '!$B$9:$O$1882,4,0)</f>
        <v>245.72575000000003</v>
      </c>
      <c r="G1642" s="54"/>
      <c r="H1642" s="54">
        <f>+VLOOKUP(C1642,'Anexo_GL '!$B$9:$O$1882,5,0)</f>
        <v>13006.8870675</v>
      </c>
      <c r="I1642" s="54">
        <f>+VLOOKUP(C1642,'Anexo_GL '!$B$9:$O$1882,6,0)</f>
        <v>8508.9267</v>
      </c>
      <c r="J1642" s="54">
        <f>+VLOOKUP(C1642,'Anexo_GL '!$B$9:$O$1882,7,0)</f>
        <v>0</v>
      </c>
      <c r="K1642" s="54"/>
      <c r="L1642" s="56">
        <f>+VLOOKUP(C1642,'Anexo_GL '!$B$9:$O$1882,8,0)</f>
        <v>1.8891972285512431</v>
      </c>
      <c r="M1642" s="54"/>
      <c r="N1642" s="56" t="str">
        <f>+VLOOKUP(C1642,'Anexo_GL '!$B$9:$O$1882,9,0)</f>
        <v>Si Cumple</v>
      </c>
      <c r="O1642" s="54"/>
      <c r="P1642" s="54">
        <f>+VLOOKUP(C1642,'Anexo_GL '!$B$9:$O$1882,11,0)</f>
        <v>10825.596629999998</v>
      </c>
      <c r="Q1642" s="54">
        <f>+VLOOKUP(C1642,'Anexo_GL '!$B$9:$O$1882,12,0)</f>
        <v>6636.5955600000007</v>
      </c>
      <c r="R1642" s="54">
        <f>+VLOOKUP(C1642,'Anexo_GL '!$B$9:$O$1882,13,0)</f>
        <v>4189.0010699999984</v>
      </c>
      <c r="S1642" s="54" t="str">
        <f>+VLOOKUP(C1642,'Anexo_GL '!$B$9:$O$1882,14,0)</f>
        <v>Si Cumple</v>
      </c>
    </row>
    <row r="1643" spans="1:19" x14ac:dyDescent="0.25">
      <c r="A1643" s="54" t="s">
        <v>5737</v>
      </c>
      <c r="B1643" s="54">
        <v>1616</v>
      </c>
      <c r="C1643" s="55" t="s">
        <v>3560</v>
      </c>
      <c r="D1643" s="55" t="s">
        <v>63</v>
      </c>
      <c r="E1643" s="55" t="s">
        <v>3561</v>
      </c>
      <c r="F1643" s="54">
        <f>+VLOOKUP(C1643,'Anexo_GL '!$B$9:$O$1882,4,0)</f>
        <v>287.35598999999996</v>
      </c>
      <c r="G1643" s="54"/>
      <c r="H1643" s="54">
        <f>+VLOOKUP(C1643,'Anexo_GL '!$B$9:$O$1882,5,0)</f>
        <v>7295.8104799999992</v>
      </c>
      <c r="I1643" s="54">
        <f>+VLOOKUP(C1643,'Anexo_GL '!$B$9:$O$1882,6,0)</f>
        <v>3255.7114400000005</v>
      </c>
      <c r="J1643" s="54">
        <f>+VLOOKUP(C1643,'Anexo_GL '!$B$9:$O$1882,7,0)</f>
        <v>0</v>
      </c>
      <c r="K1643" s="54"/>
      <c r="L1643" s="56">
        <f>+VLOOKUP(C1643,'Anexo_GL '!$B$9:$O$1882,8,0)</f>
        <v>3.9386438393339405</v>
      </c>
      <c r="M1643" s="54"/>
      <c r="N1643" s="56" t="str">
        <f>+VLOOKUP(C1643,'Anexo_GL '!$B$9:$O$1882,9,0)</f>
        <v>Si Cumple</v>
      </c>
      <c r="O1643" s="54"/>
      <c r="P1643" s="54">
        <f>+VLOOKUP(C1643,'Anexo_GL '!$B$9:$O$1882,11,0)</f>
        <v>5471.2185299999992</v>
      </c>
      <c r="Q1643" s="54">
        <f>+VLOOKUP(C1643,'Anexo_GL '!$B$9:$O$1882,12,0)</f>
        <v>4449.7045900000003</v>
      </c>
      <c r="R1643" s="54">
        <f>+VLOOKUP(C1643,'Anexo_GL '!$B$9:$O$1882,13,0)</f>
        <v>1021.5139399999995</v>
      </c>
      <c r="S1643" s="54" t="str">
        <f>+VLOOKUP(C1643,'Anexo_GL '!$B$9:$O$1882,14,0)</f>
        <v>Si Cumple</v>
      </c>
    </row>
    <row r="1644" spans="1:19" x14ac:dyDescent="0.25">
      <c r="A1644" s="54" t="s">
        <v>5738</v>
      </c>
      <c r="B1644" s="54">
        <v>1617</v>
      </c>
      <c r="C1644" s="55" t="s">
        <v>3562</v>
      </c>
      <c r="D1644" s="55" t="s">
        <v>63</v>
      </c>
      <c r="E1644" s="55" t="s">
        <v>3563</v>
      </c>
      <c r="F1644" s="54">
        <f>+VLOOKUP(C1644,'Anexo_GL '!$B$9:$O$1882,4,0)</f>
        <v>7868.3378599999987</v>
      </c>
      <c r="G1644" s="54"/>
      <c r="H1644" s="54">
        <f>+VLOOKUP(C1644,'Anexo_GL '!$B$9:$O$1882,5,0)</f>
        <v>11039.222657499999</v>
      </c>
      <c r="I1644" s="54">
        <f>+VLOOKUP(C1644,'Anexo_GL '!$B$9:$O$1882,6,0)</f>
        <v>6733.9035700000004</v>
      </c>
      <c r="J1644" s="54">
        <f>+VLOOKUP(C1644,'Anexo_GL '!$B$9:$O$1882,7,0)</f>
        <v>0</v>
      </c>
      <c r="K1644" s="54"/>
      <c r="L1644" s="56">
        <f>+VLOOKUP(C1644,'Anexo_GL '!$B$9:$O$1882,8,0)</f>
        <v>71.27619492894533</v>
      </c>
      <c r="M1644" s="54"/>
      <c r="N1644" s="56" t="str">
        <f>+VLOOKUP(C1644,'Anexo_GL '!$B$9:$O$1882,9,0)</f>
        <v>Si Cumple</v>
      </c>
      <c r="O1644" s="54"/>
      <c r="P1644" s="54">
        <f>+VLOOKUP(C1644,'Anexo_GL '!$B$9:$O$1882,11,0)</f>
        <v>8513.818870000001</v>
      </c>
      <c r="Q1644" s="54">
        <f>+VLOOKUP(C1644,'Anexo_GL '!$B$9:$O$1882,12,0)</f>
        <v>6458.7508599999992</v>
      </c>
      <c r="R1644" s="54">
        <f>+VLOOKUP(C1644,'Anexo_GL '!$B$9:$O$1882,13,0)</f>
        <v>2055.0680100000018</v>
      </c>
      <c r="S1644" s="54" t="str">
        <f>+VLOOKUP(C1644,'Anexo_GL '!$B$9:$O$1882,14,0)</f>
        <v>Si Cumple</v>
      </c>
    </row>
    <row r="1645" spans="1:19" x14ac:dyDescent="0.25">
      <c r="A1645" s="54" t="s">
        <v>5739</v>
      </c>
      <c r="B1645" s="54">
        <v>1618</v>
      </c>
      <c r="C1645" s="55" t="s">
        <v>3564</v>
      </c>
      <c r="D1645" s="55" t="s">
        <v>63</v>
      </c>
      <c r="E1645" s="55" t="s">
        <v>3528</v>
      </c>
      <c r="F1645" s="54">
        <f>+VLOOKUP(C1645,'Anexo_GL '!$B$9:$O$1882,4,0)</f>
        <v>995.76947999999993</v>
      </c>
      <c r="G1645" s="54"/>
      <c r="H1645" s="54">
        <f>+VLOOKUP(C1645,'Anexo_GL '!$B$9:$O$1882,5,0)</f>
        <v>3740.7975375000001</v>
      </c>
      <c r="I1645" s="54">
        <f>+VLOOKUP(C1645,'Anexo_GL '!$B$9:$O$1882,6,0)</f>
        <v>1749.5809899999997</v>
      </c>
      <c r="J1645" s="54">
        <f>+VLOOKUP(C1645,'Anexo_GL '!$B$9:$O$1882,7,0)</f>
        <v>0</v>
      </c>
      <c r="K1645" s="54"/>
      <c r="L1645" s="56">
        <f>+VLOOKUP(C1645,'Anexo_GL '!$B$9:$O$1882,8,0)</f>
        <v>26.619175991691851</v>
      </c>
      <c r="M1645" s="54"/>
      <c r="N1645" s="56" t="str">
        <f>+VLOOKUP(C1645,'Anexo_GL '!$B$9:$O$1882,9,0)</f>
        <v>Si Cumple</v>
      </c>
      <c r="O1645" s="54"/>
      <c r="P1645" s="54">
        <f>+VLOOKUP(C1645,'Anexo_GL '!$B$9:$O$1882,11,0)</f>
        <v>2782.4587099999999</v>
      </c>
      <c r="Q1645" s="54">
        <f>+VLOOKUP(C1645,'Anexo_GL '!$B$9:$O$1882,12,0)</f>
        <v>2023.6224</v>
      </c>
      <c r="R1645" s="54">
        <f>+VLOOKUP(C1645,'Anexo_GL '!$B$9:$O$1882,13,0)</f>
        <v>758.83631000000003</v>
      </c>
      <c r="S1645" s="54" t="str">
        <f>+VLOOKUP(C1645,'Anexo_GL '!$B$9:$O$1882,14,0)</f>
        <v>Si Cumple</v>
      </c>
    </row>
    <row r="1646" spans="1:19" x14ac:dyDescent="0.25">
      <c r="A1646" s="54" t="s">
        <v>5740</v>
      </c>
      <c r="B1646" s="54">
        <v>1619</v>
      </c>
      <c r="C1646" s="55" t="s">
        <v>3565</v>
      </c>
      <c r="D1646" s="55" t="s">
        <v>63</v>
      </c>
      <c r="E1646" s="55" t="s">
        <v>3566</v>
      </c>
      <c r="F1646" s="54">
        <f>+VLOOKUP(C1646,'Anexo_GL '!$B$9:$O$1882,4,0)</f>
        <v>125092.30078999999</v>
      </c>
      <c r="G1646" s="54"/>
      <c r="H1646" s="54">
        <f>+VLOOKUP(C1646,'Anexo_GL '!$B$9:$O$1882,5,0)</f>
        <v>110277.84517750001</v>
      </c>
      <c r="I1646" s="54">
        <f>+VLOOKUP(C1646,'Anexo_GL '!$B$9:$O$1882,6,0)</f>
        <v>139265.49264000004</v>
      </c>
      <c r="J1646" s="54">
        <f>+VLOOKUP(C1646,'Anexo_GL '!$B$9:$O$1882,7,0)</f>
        <v>0</v>
      </c>
      <c r="K1646" s="54"/>
      <c r="L1646" s="56">
        <f>+VLOOKUP(C1646,'Anexo_GL '!$B$9:$O$1882,8,0)</f>
        <v>89.822897559672143</v>
      </c>
      <c r="M1646" s="54"/>
      <c r="N1646" s="56" t="str">
        <f>+VLOOKUP(C1646,'Anexo_GL '!$B$9:$O$1882,9,0)</f>
        <v>Si Cumple</v>
      </c>
      <c r="O1646" s="54"/>
      <c r="P1646" s="54">
        <f>+VLOOKUP(C1646,'Anexo_GL '!$B$9:$O$1882,11,0)</f>
        <v>75693.785390000005</v>
      </c>
      <c r="Q1646" s="54">
        <f>+VLOOKUP(C1646,'Anexo_GL '!$B$9:$O$1882,12,0)</f>
        <v>41466.254639999999</v>
      </c>
      <c r="R1646" s="54">
        <f>+VLOOKUP(C1646,'Anexo_GL '!$B$9:$O$1882,13,0)</f>
        <v>34227.530749999998</v>
      </c>
      <c r="S1646" s="54" t="str">
        <f>+VLOOKUP(C1646,'Anexo_GL '!$B$9:$O$1882,14,0)</f>
        <v>Si Cumple</v>
      </c>
    </row>
    <row r="1647" spans="1:19" x14ac:dyDescent="0.25">
      <c r="A1647" s="54" t="s">
        <v>5741</v>
      </c>
      <c r="B1647" s="54">
        <v>1620</v>
      </c>
      <c r="C1647" s="55" t="s">
        <v>3567</v>
      </c>
      <c r="D1647" s="55" t="s">
        <v>63</v>
      </c>
      <c r="E1647" s="55" t="s">
        <v>3568</v>
      </c>
      <c r="F1647" s="54">
        <f>+VLOOKUP(C1647,'Anexo_GL '!$B$9:$O$1882,4,0)</f>
        <v>20175.105620000002</v>
      </c>
      <c r="G1647" s="54"/>
      <c r="H1647" s="54">
        <f>+VLOOKUP(C1647,'Anexo_GL '!$B$9:$O$1882,5,0)</f>
        <v>30746.221975</v>
      </c>
      <c r="I1647" s="54">
        <f>+VLOOKUP(C1647,'Anexo_GL '!$B$9:$O$1882,6,0)</f>
        <v>55255.008450000008</v>
      </c>
      <c r="J1647" s="54">
        <f>+VLOOKUP(C1647,'Anexo_GL '!$B$9:$O$1882,7,0)</f>
        <v>0</v>
      </c>
      <c r="K1647" s="54"/>
      <c r="L1647" s="56">
        <f>+VLOOKUP(C1647,'Anexo_GL '!$B$9:$O$1882,8,0)</f>
        <v>36.512718368790686</v>
      </c>
      <c r="M1647" s="54"/>
      <c r="N1647" s="56" t="str">
        <f>+VLOOKUP(C1647,'Anexo_GL '!$B$9:$O$1882,9,0)</f>
        <v>Si Cumple</v>
      </c>
      <c r="O1647" s="54"/>
      <c r="P1647" s="54">
        <f>+VLOOKUP(C1647,'Anexo_GL '!$B$9:$O$1882,11,0)</f>
        <v>21001.42453</v>
      </c>
      <c r="Q1647" s="54">
        <f>+VLOOKUP(C1647,'Anexo_GL '!$B$9:$O$1882,12,0)</f>
        <v>11283.852229999999</v>
      </c>
      <c r="R1647" s="54">
        <f>+VLOOKUP(C1647,'Anexo_GL '!$B$9:$O$1882,13,0)</f>
        <v>9717.5723000000035</v>
      </c>
      <c r="S1647" s="54" t="str">
        <f>+VLOOKUP(C1647,'Anexo_GL '!$B$9:$O$1882,14,0)</f>
        <v>Si Cumple</v>
      </c>
    </row>
    <row r="1648" spans="1:19" x14ac:dyDescent="0.25">
      <c r="A1648" s="54" t="s">
        <v>5742</v>
      </c>
      <c r="B1648" s="54">
        <v>1621</v>
      </c>
      <c r="C1648" s="55" t="s">
        <v>3569</v>
      </c>
      <c r="D1648" s="55" t="s">
        <v>63</v>
      </c>
      <c r="E1648" s="55" t="s">
        <v>3570</v>
      </c>
      <c r="F1648" s="54">
        <f>+VLOOKUP(C1648,'Anexo_GL '!$B$9:$O$1882,4,0)</f>
        <v>1531.2045600000001</v>
      </c>
      <c r="G1648" s="54"/>
      <c r="H1648" s="54">
        <f>+VLOOKUP(C1648,'Anexo_GL '!$B$9:$O$1882,5,0)</f>
        <v>16229.835292499998</v>
      </c>
      <c r="I1648" s="54">
        <f>+VLOOKUP(C1648,'Anexo_GL '!$B$9:$O$1882,6,0)</f>
        <v>23877.26046999999</v>
      </c>
      <c r="J1648" s="54">
        <f>+VLOOKUP(C1648,'Anexo_GL '!$B$9:$O$1882,7,0)</f>
        <v>0</v>
      </c>
      <c r="K1648" s="54"/>
      <c r="L1648" s="56">
        <f>+VLOOKUP(C1648,'Anexo_GL '!$B$9:$O$1882,8,0)</f>
        <v>6.4128150795349628</v>
      </c>
      <c r="M1648" s="54"/>
      <c r="N1648" s="56" t="str">
        <f>+VLOOKUP(C1648,'Anexo_GL '!$B$9:$O$1882,9,0)</f>
        <v>Si Cumple</v>
      </c>
      <c r="O1648" s="54"/>
      <c r="P1648" s="54">
        <f>+VLOOKUP(C1648,'Anexo_GL '!$B$9:$O$1882,11,0)</f>
        <v>11178.282590000001</v>
      </c>
      <c r="Q1648" s="54">
        <f>+VLOOKUP(C1648,'Anexo_GL '!$B$9:$O$1882,12,0)</f>
        <v>6032.1316899999993</v>
      </c>
      <c r="R1648" s="54">
        <f>+VLOOKUP(C1648,'Anexo_GL '!$B$9:$O$1882,13,0)</f>
        <v>5146.1509000000005</v>
      </c>
      <c r="S1648" s="54" t="str">
        <f>+VLOOKUP(C1648,'Anexo_GL '!$B$9:$O$1882,14,0)</f>
        <v>Si Cumple</v>
      </c>
    </row>
    <row r="1649" spans="1:19" x14ac:dyDescent="0.25">
      <c r="A1649" s="54" t="s">
        <v>5743</v>
      </c>
      <c r="B1649" s="54">
        <v>1622</v>
      </c>
      <c r="C1649" s="55" t="s">
        <v>3571</v>
      </c>
      <c r="D1649" s="55" t="s">
        <v>63</v>
      </c>
      <c r="E1649" s="55" t="s">
        <v>3572</v>
      </c>
      <c r="F1649" s="54">
        <f>+VLOOKUP(C1649,'Anexo_GL '!$B$9:$O$1882,4,0)</f>
        <v>3817.0711900000001</v>
      </c>
      <c r="G1649" s="54"/>
      <c r="H1649" s="54">
        <f>+VLOOKUP(C1649,'Anexo_GL '!$B$9:$O$1882,5,0)</f>
        <v>11280.976120000005</v>
      </c>
      <c r="I1649" s="54">
        <f>+VLOOKUP(C1649,'Anexo_GL '!$B$9:$O$1882,6,0)</f>
        <v>20992.989109999991</v>
      </c>
      <c r="J1649" s="54">
        <f>+VLOOKUP(C1649,'Anexo_GL '!$B$9:$O$1882,7,0)</f>
        <v>0</v>
      </c>
      <c r="K1649" s="54"/>
      <c r="L1649" s="56">
        <f>+VLOOKUP(C1649,'Anexo_GL '!$B$9:$O$1882,8,0)</f>
        <v>18.182599771757808</v>
      </c>
      <c r="M1649" s="54"/>
      <c r="N1649" s="56" t="str">
        <f>+VLOOKUP(C1649,'Anexo_GL '!$B$9:$O$1882,9,0)</f>
        <v>Si Cumple</v>
      </c>
      <c r="O1649" s="54"/>
      <c r="P1649" s="54">
        <f>+VLOOKUP(C1649,'Anexo_GL '!$B$9:$O$1882,11,0)</f>
        <v>7182.5233699999999</v>
      </c>
      <c r="Q1649" s="54">
        <f>+VLOOKUP(C1649,'Anexo_GL '!$B$9:$O$1882,12,0)</f>
        <v>6134.2627400000001</v>
      </c>
      <c r="R1649" s="54">
        <f>+VLOOKUP(C1649,'Anexo_GL '!$B$9:$O$1882,13,0)</f>
        <v>1048.26063</v>
      </c>
      <c r="S1649" s="54" t="str">
        <f>+VLOOKUP(C1649,'Anexo_GL '!$B$9:$O$1882,14,0)</f>
        <v>Si Cumple</v>
      </c>
    </row>
    <row r="1650" spans="1:19" x14ac:dyDescent="0.25">
      <c r="A1650" s="54" t="s">
        <v>5744</v>
      </c>
      <c r="B1650" s="54">
        <v>1623</v>
      </c>
      <c r="C1650" s="55" t="s">
        <v>3573</v>
      </c>
      <c r="D1650" s="55" t="s">
        <v>63</v>
      </c>
      <c r="E1650" s="55" t="s">
        <v>3574</v>
      </c>
      <c r="F1650" s="54">
        <f>+VLOOKUP(C1650,'Anexo_GL '!$B$9:$O$1882,4,0)</f>
        <v>9824.2928900000006</v>
      </c>
      <c r="G1650" s="54"/>
      <c r="H1650" s="54">
        <f>+VLOOKUP(C1650,'Anexo_GL '!$B$9:$O$1882,5,0)</f>
        <v>12981.7807025</v>
      </c>
      <c r="I1650" s="54">
        <f>+VLOOKUP(C1650,'Anexo_GL '!$B$9:$O$1882,6,0)</f>
        <v>18172.662669999994</v>
      </c>
      <c r="J1650" s="54">
        <f>+VLOOKUP(C1650,'Anexo_GL '!$B$9:$O$1882,7,0)</f>
        <v>0</v>
      </c>
      <c r="K1650" s="54"/>
      <c r="L1650" s="56">
        <f>+VLOOKUP(C1650,'Anexo_GL '!$B$9:$O$1882,8,0)</f>
        <v>54.060833397949182</v>
      </c>
      <c r="M1650" s="54"/>
      <c r="N1650" s="56" t="str">
        <f>+VLOOKUP(C1650,'Anexo_GL '!$B$9:$O$1882,9,0)</f>
        <v>Si Cumple</v>
      </c>
      <c r="O1650" s="54"/>
      <c r="P1650" s="54">
        <f>+VLOOKUP(C1650,'Anexo_GL '!$B$9:$O$1882,11,0)</f>
        <v>7166.1464299999998</v>
      </c>
      <c r="Q1650" s="54">
        <f>+VLOOKUP(C1650,'Anexo_GL '!$B$9:$O$1882,12,0)</f>
        <v>7039.5143799999987</v>
      </c>
      <c r="R1650" s="54">
        <f>+VLOOKUP(C1650,'Anexo_GL '!$B$9:$O$1882,13,0)</f>
        <v>126.63205000000075</v>
      </c>
      <c r="S1650" s="54" t="str">
        <f>+VLOOKUP(C1650,'Anexo_GL '!$B$9:$O$1882,14,0)</f>
        <v>Si Cumple</v>
      </c>
    </row>
    <row r="1651" spans="1:19" x14ac:dyDescent="0.25">
      <c r="A1651" s="54" t="s">
        <v>5745</v>
      </c>
      <c r="B1651" s="54">
        <v>1624</v>
      </c>
      <c r="C1651" s="55" t="s">
        <v>3575</v>
      </c>
      <c r="D1651" s="55" t="s">
        <v>63</v>
      </c>
      <c r="E1651" s="55" t="s">
        <v>3576</v>
      </c>
      <c r="F1651" s="54">
        <f>+VLOOKUP(C1651,'Anexo_GL '!$B$9:$O$1882,4,0)</f>
        <v>6873.4699400000009</v>
      </c>
      <c r="G1651" s="54"/>
      <c r="H1651" s="54">
        <f>+VLOOKUP(C1651,'Anexo_GL '!$B$9:$O$1882,5,0)</f>
        <v>13587.736194999999</v>
      </c>
      <c r="I1651" s="54">
        <f>+VLOOKUP(C1651,'Anexo_GL '!$B$9:$O$1882,6,0)</f>
        <v>17893.430129999997</v>
      </c>
      <c r="J1651" s="54">
        <f>+VLOOKUP(C1651,'Anexo_GL '!$B$9:$O$1882,7,0)</f>
        <v>0</v>
      </c>
      <c r="K1651" s="54"/>
      <c r="L1651" s="56">
        <f>+VLOOKUP(C1651,'Anexo_GL '!$B$9:$O$1882,8,0)</f>
        <v>38.41337233868866</v>
      </c>
      <c r="M1651" s="54"/>
      <c r="N1651" s="56" t="str">
        <f>+VLOOKUP(C1651,'Anexo_GL '!$B$9:$O$1882,9,0)</f>
        <v>Si Cumple</v>
      </c>
      <c r="O1651" s="54"/>
      <c r="P1651" s="54">
        <f>+VLOOKUP(C1651,'Anexo_GL '!$B$9:$O$1882,11,0)</f>
        <v>9453.1646400000009</v>
      </c>
      <c r="Q1651" s="54">
        <f>+VLOOKUP(C1651,'Anexo_GL '!$B$9:$O$1882,12,0)</f>
        <v>7808.0704299999998</v>
      </c>
      <c r="R1651" s="54">
        <f>+VLOOKUP(C1651,'Anexo_GL '!$B$9:$O$1882,13,0)</f>
        <v>1645.0942100000009</v>
      </c>
      <c r="S1651" s="54" t="str">
        <f>+VLOOKUP(C1651,'Anexo_GL '!$B$9:$O$1882,14,0)</f>
        <v>Si Cumple</v>
      </c>
    </row>
    <row r="1652" spans="1:19" x14ac:dyDescent="0.25">
      <c r="A1652" s="54" t="s">
        <v>5746</v>
      </c>
      <c r="B1652" s="54">
        <v>1625</v>
      </c>
      <c r="C1652" s="55" t="s">
        <v>3577</v>
      </c>
      <c r="D1652" s="55" t="s">
        <v>63</v>
      </c>
      <c r="E1652" s="55" t="s">
        <v>3578</v>
      </c>
      <c r="F1652" s="54">
        <f>+VLOOKUP(C1652,'Anexo_GL '!$B$9:$O$1882,4,0)</f>
        <v>9162.4403299999994</v>
      </c>
      <c r="G1652" s="54"/>
      <c r="H1652" s="54">
        <f>+VLOOKUP(C1652,'Anexo_GL '!$B$9:$O$1882,5,0)</f>
        <v>74145.44514750001</v>
      </c>
      <c r="I1652" s="54">
        <f>+VLOOKUP(C1652,'Anexo_GL '!$B$9:$O$1882,6,0)</f>
        <v>77667.262409999996</v>
      </c>
      <c r="J1652" s="54">
        <f>+VLOOKUP(C1652,'Anexo_GL '!$B$9:$O$1882,7,0)</f>
        <v>0</v>
      </c>
      <c r="K1652" s="54"/>
      <c r="L1652" s="56">
        <f>+VLOOKUP(C1652,'Anexo_GL '!$B$9:$O$1882,8,0)</f>
        <v>11.797042982707598</v>
      </c>
      <c r="M1652" s="54"/>
      <c r="N1652" s="56" t="str">
        <f>+VLOOKUP(C1652,'Anexo_GL '!$B$9:$O$1882,9,0)</f>
        <v>Si Cumple</v>
      </c>
      <c r="O1652" s="54"/>
      <c r="P1652" s="54">
        <f>+VLOOKUP(C1652,'Anexo_GL '!$B$9:$O$1882,11,0)</f>
        <v>83535.207259999996</v>
      </c>
      <c r="Q1652" s="54">
        <f>+VLOOKUP(C1652,'Anexo_GL '!$B$9:$O$1882,12,0)</f>
        <v>23857.483290000004</v>
      </c>
      <c r="R1652" s="54">
        <f>+VLOOKUP(C1652,'Anexo_GL '!$B$9:$O$1882,13,0)</f>
        <v>59677.723969999985</v>
      </c>
      <c r="S1652" s="54" t="str">
        <f>+VLOOKUP(C1652,'Anexo_GL '!$B$9:$O$1882,14,0)</f>
        <v>Si Cumple</v>
      </c>
    </row>
    <row r="1653" spans="1:19" x14ac:dyDescent="0.25">
      <c r="A1653" s="54" t="s">
        <v>5747</v>
      </c>
      <c r="B1653" s="54">
        <v>1626</v>
      </c>
      <c r="C1653" s="55" t="s">
        <v>3579</v>
      </c>
      <c r="D1653" s="55" t="s">
        <v>63</v>
      </c>
      <c r="E1653" s="55" t="s">
        <v>3580</v>
      </c>
      <c r="F1653" s="54">
        <f>+VLOOKUP(C1653,'Anexo_GL '!$B$9:$O$1882,4,0)</f>
        <v>649.98432999999989</v>
      </c>
      <c r="G1653" s="54"/>
      <c r="H1653" s="54">
        <f>+VLOOKUP(C1653,'Anexo_GL '!$B$9:$O$1882,5,0)</f>
        <v>5052.5158474999998</v>
      </c>
      <c r="I1653" s="54">
        <f>+VLOOKUP(C1653,'Anexo_GL '!$B$9:$O$1882,6,0)</f>
        <v>5018.5866400000004</v>
      </c>
      <c r="J1653" s="54">
        <f>+VLOOKUP(C1653,'Anexo_GL '!$B$9:$O$1882,7,0)</f>
        <v>0</v>
      </c>
      <c r="K1653" s="54"/>
      <c r="L1653" s="56">
        <f>+VLOOKUP(C1653,'Anexo_GL '!$B$9:$O$1882,8,0)</f>
        <v>12.864567863188672</v>
      </c>
      <c r="M1653" s="54"/>
      <c r="N1653" s="56" t="str">
        <f>+VLOOKUP(C1653,'Anexo_GL '!$B$9:$O$1882,9,0)</f>
        <v>Si Cumple</v>
      </c>
      <c r="O1653" s="54"/>
      <c r="P1653" s="54">
        <f>+VLOOKUP(C1653,'Anexo_GL '!$B$9:$O$1882,11,0)</f>
        <v>4249.5938399999995</v>
      </c>
      <c r="Q1653" s="54">
        <f>+VLOOKUP(C1653,'Anexo_GL '!$B$9:$O$1882,12,0)</f>
        <v>2125.09539</v>
      </c>
      <c r="R1653" s="54">
        <f>+VLOOKUP(C1653,'Anexo_GL '!$B$9:$O$1882,13,0)</f>
        <v>2124.4984499999996</v>
      </c>
      <c r="S1653" s="54" t="str">
        <f>+VLOOKUP(C1653,'Anexo_GL '!$B$9:$O$1882,14,0)</f>
        <v>Si Cumple</v>
      </c>
    </row>
    <row r="1654" spans="1:19" x14ac:dyDescent="0.25">
      <c r="A1654" s="54" t="s">
        <v>5748</v>
      </c>
      <c r="B1654" s="54">
        <v>1627</v>
      </c>
      <c r="C1654" s="55" t="s">
        <v>3581</v>
      </c>
      <c r="D1654" s="55" t="s">
        <v>63</v>
      </c>
      <c r="E1654" s="55" t="s">
        <v>3582</v>
      </c>
      <c r="F1654" s="54">
        <f>+VLOOKUP(C1654,'Anexo_GL '!$B$9:$O$1882,4,0)</f>
        <v>523.97137000000009</v>
      </c>
      <c r="G1654" s="54"/>
      <c r="H1654" s="54">
        <f>+VLOOKUP(C1654,'Anexo_GL '!$B$9:$O$1882,5,0)</f>
        <v>8016.5169225</v>
      </c>
      <c r="I1654" s="54">
        <f>+VLOOKUP(C1654,'Anexo_GL '!$B$9:$O$1882,6,0)</f>
        <v>10868.320639999998</v>
      </c>
      <c r="J1654" s="54">
        <f>+VLOOKUP(C1654,'Anexo_GL '!$B$9:$O$1882,7,0)</f>
        <v>0</v>
      </c>
      <c r="K1654" s="54"/>
      <c r="L1654" s="56">
        <f>+VLOOKUP(C1654,'Anexo_GL '!$B$9:$O$1882,8,0)</f>
        <v>4.8210886240470732</v>
      </c>
      <c r="M1654" s="54"/>
      <c r="N1654" s="56" t="str">
        <f>+VLOOKUP(C1654,'Anexo_GL '!$B$9:$O$1882,9,0)</f>
        <v>Si Cumple</v>
      </c>
      <c r="O1654" s="54"/>
      <c r="P1654" s="54">
        <f>+VLOOKUP(C1654,'Anexo_GL '!$B$9:$O$1882,11,0)</f>
        <v>7800.0230199999996</v>
      </c>
      <c r="Q1654" s="54">
        <f>+VLOOKUP(C1654,'Anexo_GL '!$B$9:$O$1882,12,0)</f>
        <v>2713.7931799999997</v>
      </c>
      <c r="R1654" s="54">
        <f>+VLOOKUP(C1654,'Anexo_GL '!$B$9:$O$1882,13,0)</f>
        <v>5086.22984</v>
      </c>
      <c r="S1654" s="54" t="str">
        <f>+VLOOKUP(C1654,'Anexo_GL '!$B$9:$O$1882,14,0)</f>
        <v>Si Cumple</v>
      </c>
    </row>
    <row r="1655" spans="1:19" x14ac:dyDescent="0.25">
      <c r="A1655" s="54" t="s">
        <v>5749</v>
      </c>
      <c r="B1655" s="54">
        <v>1628</v>
      </c>
      <c r="C1655" s="55" t="s">
        <v>3583</v>
      </c>
      <c r="D1655" s="55" t="s">
        <v>63</v>
      </c>
      <c r="E1655" s="55" t="s">
        <v>3584</v>
      </c>
      <c r="F1655" s="54">
        <f>+VLOOKUP(C1655,'Anexo_GL '!$B$9:$O$1882,4,0)</f>
        <v>1126.92948</v>
      </c>
      <c r="G1655" s="54"/>
      <c r="H1655" s="54">
        <f>+VLOOKUP(C1655,'Anexo_GL '!$B$9:$O$1882,5,0)</f>
        <v>6074.0375074999993</v>
      </c>
      <c r="I1655" s="54">
        <f>+VLOOKUP(C1655,'Anexo_GL '!$B$9:$O$1882,6,0)</f>
        <v>8155.7300199999991</v>
      </c>
      <c r="J1655" s="54">
        <f>+VLOOKUP(C1655,'Anexo_GL '!$B$9:$O$1882,7,0)</f>
        <v>0</v>
      </c>
      <c r="K1655" s="54"/>
      <c r="L1655" s="56">
        <f>+VLOOKUP(C1655,'Anexo_GL '!$B$9:$O$1882,8,0)</f>
        <v>13.817640814942035</v>
      </c>
      <c r="M1655" s="54"/>
      <c r="N1655" s="56" t="str">
        <f>+VLOOKUP(C1655,'Anexo_GL '!$B$9:$O$1882,9,0)</f>
        <v>Si Cumple</v>
      </c>
      <c r="O1655" s="54"/>
      <c r="P1655" s="54">
        <f>+VLOOKUP(C1655,'Anexo_GL '!$B$9:$O$1882,11,0)</f>
        <v>2590.8333300000004</v>
      </c>
      <c r="Q1655" s="54">
        <f>+VLOOKUP(C1655,'Anexo_GL '!$B$9:$O$1882,12,0)</f>
        <v>1906.37925</v>
      </c>
      <c r="R1655" s="54">
        <f>+VLOOKUP(C1655,'Anexo_GL '!$B$9:$O$1882,13,0)</f>
        <v>684.45408000000054</v>
      </c>
      <c r="S1655" s="54" t="str">
        <f>+VLOOKUP(C1655,'Anexo_GL '!$B$9:$O$1882,14,0)</f>
        <v>Si Cumple</v>
      </c>
    </row>
    <row r="1656" spans="1:19" x14ac:dyDescent="0.25">
      <c r="A1656" s="54" t="s">
        <v>5750</v>
      </c>
      <c r="B1656" s="54">
        <v>1629</v>
      </c>
      <c r="C1656" s="55" t="s">
        <v>3585</v>
      </c>
      <c r="D1656" s="55" t="s">
        <v>63</v>
      </c>
      <c r="E1656" s="55" t="s">
        <v>3586</v>
      </c>
      <c r="F1656" s="54">
        <f>+VLOOKUP(C1656,'Anexo_GL '!$B$9:$O$1882,4,0)</f>
        <v>1105.48909</v>
      </c>
      <c r="G1656" s="54"/>
      <c r="H1656" s="54">
        <f>+VLOOKUP(C1656,'Anexo_GL '!$B$9:$O$1882,5,0)</f>
        <v>17376.494322500002</v>
      </c>
      <c r="I1656" s="54">
        <f>+VLOOKUP(C1656,'Anexo_GL '!$B$9:$O$1882,6,0)</f>
        <v>22608.233700000001</v>
      </c>
      <c r="J1656" s="54">
        <f>+VLOOKUP(C1656,'Anexo_GL '!$B$9:$O$1882,7,0)</f>
        <v>0</v>
      </c>
      <c r="K1656" s="54"/>
      <c r="L1656" s="56">
        <f>+VLOOKUP(C1656,'Anexo_GL '!$B$9:$O$1882,8,0)</f>
        <v>4.8897631927787444</v>
      </c>
      <c r="M1656" s="54"/>
      <c r="N1656" s="56" t="str">
        <f>+VLOOKUP(C1656,'Anexo_GL '!$B$9:$O$1882,9,0)</f>
        <v>Si Cumple</v>
      </c>
      <c r="O1656" s="54"/>
      <c r="P1656" s="54">
        <f>+VLOOKUP(C1656,'Anexo_GL '!$B$9:$O$1882,11,0)</f>
        <v>17879.790710000001</v>
      </c>
      <c r="Q1656" s="54">
        <f>+VLOOKUP(C1656,'Anexo_GL '!$B$9:$O$1882,12,0)</f>
        <v>5295.7553699999999</v>
      </c>
      <c r="R1656" s="54">
        <f>+VLOOKUP(C1656,'Anexo_GL '!$B$9:$O$1882,13,0)</f>
        <v>12584.03534</v>
      </c>
      <c r="S1656" s="54" t="str">
        <f>+VLOOKUP(C1656,'Anexo_GL '!$B$9:$O$1882,14,0)</f>
        <v>Si Cumple</v>
      </c>
    </row>
    <row r="1657" spans="1:19" x14ac:dyDescent="0.25">
      <c r="A1657" s="54" t="s">
        <v>5751</v>
      </c>
      <c r="B1657" s="54">
        <v>1630</v>
      </c>
      <c r="C1657" s="55" t="s">
        <v>3587</v>
      </c>
      <c r="D1657" s="55" t="s">
        <v>63</v>
      </c>
      <c r="E1657" s="55" t="s">
        <v>3588</v>
      </c>
      <c r="F1657" s="54">
        <f>+VLOOKUP(C1657,'Anexo_GL '!$B$9:$O$1882,4,0)</f>
        <v>425.92732999999998</v>
      </c>
      <c r="G1657" s="54"/>
      <c r="H1657" s="54">
        <f>+VLOOKUP(C1657,'Anexo_GL '!$B$9:$O$1882,5,0)</f>
        <v>2973.1206525000002</v>
      </c>
      <c r="I1657" s="54">
        <f>+VLOOKUP(C1657,'Anexo_GL '!$B$9:$O$1882,6,0)</f>
        <v>3446.9515700000002</v>
      </c>
      <c r="J1657" s="54">
        <f>+VLOOKUP(C1657,'Anexo_GL '!$B$9:$O$1882,7,0)</f>
        <v>0</v>
      </c>
      <c r="K1657" s="54"/>
      <c r="L1657" s="56">
        <f>+VLOOKUP(C1657,'Anexo_GL '!$B$9:$O$1882,8,0)</f>
        <v>12.356638071361122</v>
      </c>
      <c r="M1657" s="54"/>
      <c r="N1657" s="56" t="str">
        <f>+VLOOKUP(C1657,'Anexo_GL '!$B$9:$O$1882,9,0)</f>
        <v>Si Cumple</v>
      </c>
      <c r="O1657" s="54"/>
      <c r="P1657" s="54">
        <f>+VLOOKUP(C1657,'Anexo_GL '!$B$9:$O$1882,11,0)</f>
        <v>3113.2626800000003</v>
      </c>
      <c r="Q1657" s="54">
        <f>+VLOOKUP(C1657,'Anexo_GL '!$B$9:$O$1882,12,0)</f>
        <v>1313.9340500000001</v>
      </c>
      <c r="R1657" s="54">
        <f>+VLOOKUP(C1657,'Anexo_GL '!$B$9:$O$1882,13,0)</f>
        <v>1799.3286300000002</v>
      </c>
      <c r="S1657" s="54" t="str">
        <f>+VLOOKUP(C1657,'Anexo_GL '!$B$9:$O$1882,14,0)</f>
        <v>Si Cumple</v>
      </c>
    </row>
    <row r="1658" spans="1:19" x14ac:dyDescent="0.25">
      <c r="A1658" s="54" t="s">
        <v>5752</v>
      </c>
      <c r="B1658" s="54">
        <v>1631</v>
      </c>
      <c r="C1658" s="55" t="s">
        <v>3589</v>
      </c>
      <c r="D1658" s="55" t="s">
        <v>66</v>
      </c>
      <c r="E1658" s="55" t="s">
        <v>3590</v>
      </c>
      <c r="F1658" s="54">
        <f>+VLOOKUP(C1658,'Anexo_GL '!$B$9:$O$1882,4,0)</f>
        <v>8164.6240200000002</v>
      </c>
      <c r="G1658" s="54"/>
      <c r="H1658" s="54">
        <f>+VLOOKUP(C1658,'Anexo_GL '!$B$9:$O$1882,5,0)</f>
        <v>86140.366745000007</v>
      </c>
      <c r="I1658" s="54">
        <f>+VLOOKUP(C1658,'Anexo_GL '!$B$9:$O$1882,6,0)</f>
        <v>8716.3406500000001</v>
      </c>
      <c r="J1658" s="54">
        <f>+VLOOKUP(C1658,'Anexo_GL '!$B$9:$O$1882,7,0)</f>
        <v>0</v>
      </c>
      <c r="K1658" s="54"/>
      <c r="L1658" s="56">
        <f>+VLOOKUP(C1658,'Anexo_GL '!$B$9:$O$1882,8,0)</f>
        <v>9.4782786845679574</v>
      </c>
      <c r="M1658" s="54"/>
      <c r="N1658" s="56" t="str">
        <f>+VLOOKUP(C1658,'Anexo_GL '!$B$9:$O$1882,9,0)</f>
        <v>Si Cumple</v>
      </c>
      <c r="O1658" s="54"/>
      <c r="P1658" s="54">
        <f>+VLOOKUP(C1658,'Anexo_GL '!$B$9:$O$1882,11,0)</f>
        <v>62957.798559999996</v>
      </c>
      <c r="Q1658" s="54">
        <f>+VLOOKUP(C1658,'Anexo_GL '!$B$9:$O$1882,12,0)</f>
        <v>40590.441279999999</v>
      </c>
      <c r="R1658" s="54">
        <f>+VLOOKUP(C1658,'Anexo_GL '!$B$9:$O$1882,13,0)</f>
        <v>22367.357279999993</v>
      </c>
      <c r="S1658" s="54" t="str">
        <f>+VLOOKUP(C1658,'Anexo_GL '!$B$9:$O$1882,14,0)</f>
        <v>Si Cumple</v>
      </c>
    </row>
    <row r="1659" spans="1:19" x14ac:dyDescent="0.25">
      <c r="A1659" s="54" t="s">
        <v>5753</v>
      </c>
      <c r="B1659" s="54">
        <v>1632</v>
      </c>
      <c r="C1659" s="55" t="s">
        <v>3591</v>
      </c>
      <c r="D1659" s="55" t="s">
        <v>66</v>
      </c>
      <c r="E1659" s="55" t="s">
        <v>3592</v>
      </c>
      <c r="F1659" s="54">
        <f>+VLOOKUP(C1659,'Anexo_GL '!$B$9:$O$1882,4,0)</f>
        <v>4054.9587500000007</v>
      </c>
      <c r="G1659" s="54"/>
      <c r="H1659" s="54">
        <f>+VLOOKUP(C1659,'Anexo_GL '!$B$9:$O$1882,5,0)</f>
        <v>14586.468644999999</v>
      </c>
      <c r="I1659" s="54">
        <f>+VLOOKUP(C1659,'Anexo_GL '!$B$9:$O$1882,6,0)</f>
        <v>3006.3839900000003</v>
      </c>
      <c r="J1659" s="54">
        <f>+VLOOKUP(C1659,'Anexo_GL '!$B$9:$O$1882,7,0)</f>
        <v>0</v>
      </c>
      <c r="K1659" s="54"/>
      <c r="L1659" s="56">
        <f>+VLOOKUP(C1659,'Anexo_GL '!$B$9:$O$1882,8,0)</f>
        <v>27.799454745957124</v>
      </c>
      <c r="M1659" s="54"/>
      <c r="N1659" s="56" t="str">
        <f>+VLOOKUP(C1659,'Anexo_GL '!$B$9:$O$1882,9,0)</f>
        <v>Si Cumple</v>
      </c>
      <c r="O1659" s="54"/>
      <c r="P1659" s="54">
        <f>+VLOOKUP(C1659,'Anexo_GL '!$B$9:$O$1882,11,0)</f>
        <v>9623.6287200000006</v>
      </c>
      <c r="Q1659" s="54">
        <f>+VLOOKUP(C1659,'Anexo_GL '!$B$9:$O$1882,12,0)</f>
        <v>6383.5081600000003</v>
      </c>
      <c r="R1659" s="54">
        <f>+VLOOKUP(C1659,'Anexo_GL '!$B$9:$O$1882,13,0)</f>
        <v>3240.1205600000003</v>
      </c>
      <c r="S1659" s="54" t="str">
        <f>+VLOOKUP(C1659,'Anexo_GL '!$B$9:$O$1882,14,0)</f>
        <v>Si Cumple</v>
      </c>
    </row>
    <row r="1660" spans="1:19" x14ac:dyDescent="0.25">
      <c r="A1660" s="54" t="s">
        <v>5754</v>
      </c>
      <c r="B1660" s="54">
        <v>1633</v>
      </c>
      <c r="C1660" s="55" t="s">
        <v>3593</v>
      </c>
      <c r="D1660" s="55" t="s">
        <v>66</v>
      </c>
      <c r="E1660" s="55" t="s">
        <v>3594</v>
      </c>
      <c r="F1660" s="54">
        <f>+VLOOKUP(C1660,'Anexo_GL '!$B$9:$O$1882,4,0)</f>
        <v>80.296839999999989</v>
      </c>
      <c r="G1660" s="54"/>
      <c r="H1660" s="54">
        <f>+VLOOKUP(C1660,'Anexo_GL '!$B$9:$O$1882,5,0)</f>
        <v>2589.1635525000002</v>
      </c>
      <c r="I1660" s="54">
        <f>+VLOOKUP(C1660,'Anexo_GL '!$B$9:$O$1882,6,0)</f>
        <v>341.87855999999999</v>
      </c>
      <c r="J1660" s="54">
        <f>+VLOOKUP(C1660,'Anexo_GL '!$B$9:$O$1882,7,0)</f>
        <v>0</v>
      </c>
      <c r="K1660" s="54"/>
      <c r="L1660" s="56">
        <f>+VLOOKUP(C1660,'Anexo_GL '!$B$9:$O$1882,8,0)</f>
        <v>3.1012656547891049</v>
      </c>
      <c r="M1660" s="54"/>
      <c r="N1660" s="56" t="str">
        <f>+VLOOKUP(C1660,'Anexo_GL '!$B$9:$O$1882,9,0)</f>
        <v>Si Cumple</v>
      </c>
      <c r="O1660" s="54"/>
      <c r="P1660" s="54">
        <f>+VLOOKUP(C1660,'Anexo_GL '!$B$9:$O$1882,11,0)</f>
        <v>1591.0750699999999</v>
      </c>
      <c r="Q1660" s="54">
        <f>+VLOOKUP(C1660,'Anexo_GL '!$B$9:$O$1882,12,0)</f>
        <v>1022.4562900000001</v>
      </c>
      <c r="R1660" s="54">
        <f>+VLOOKUP(C1660,'Anexo_GL '!$B$9:$O$1882,13,0)</f>
        <v>568.61877999999979</v>
      </c>
      <c r="S1660" s="54" t="str">
        <f>+VLOOKUP(C1660,'Anexo_GL '!$B$9:$O$1882,14,0)</f>
        <v>Si Cumple</v>
      </c>
    </row>
    <row r="1661" spans="1:19" x14ac:dyDescent="0.25">
      <c r="A1661" s="54" t="s">
        <v>5755</v>
      </c>
      <c r="B1661" s="54">
        <v>1634</v>
      </c>
      <c r="C1661" s="55" t="s">
        <v>3595</v>
      </c>
      <c r="D1661" s="55" t="s">
        <v>66</v>
      </c>
      <c r="E1661" s="55" t="s">
        <v>3596</v>
      </c>
      <c r="F1661" s="54">
        <f>+VLOOKUP(C1661,'Anexo_GL '!$B$9:$O$1882,4,0)</f>
        <v>343.79928999999998</v>
      </c>
      <c r="G1661" s="54"/>
      <c r="H1661" s="54">
        <f>+VLOOKUP(C1661,'Anexo_GL '!$B$9:$O$1882,5,0)</f>
        <v>3544.1367124999997</v>
      </c>
      <c r="I1661" s="54">
        <f>+VLOOKUP(C1661,'Anexo_GL '!$B$9:$O$1882,6,0)</f>
        <v>875.23703</v>
      </c>
      <c r="J1661" s="54">
        <f>+VLOOKUP(C1661,'Anexo_GL '!$B$9:$O$1882,7,0)</f>
        <v>0</v>
      </c>
      <c r="K1661" s="54"/>
      <c r="L1661" s="56">
        <f>+VLOOKUP(C1661,'Anexo_GL '!$B$9:$O$1882,8,0)</f>
        <v>9.7005086961639044</v>
      </c>
      <c r="M1661" s="54"/>
      <c r="N1661" s="56" t="str">
        <f>+VLOOKUP(C1661,'Anexo_GL '!$B$9:$O$1882,9,0)</f>
        <v>Si Cumple</v>
      </c>
      <c r="O1661" s="54"/>
      <c r="P1661" s="54">
        <f>+VLOOKUP(C1661,'Anexo_GL '!$B$9:$O$1882,11,0)</f>
        <v>2151.4820199999999</v>
      </c>
      <c r="Q1661" s="54">
        <f>+VLOOKUP(C1661,'Anexo_GL '!$B$9:$O$1882,12,0)</f>
        <v>1851.1018999999999</v>
      </c>
      <c r="R1661" s="54">
        <f>+VLOOKUP(C1661,'Anexo_GL '!$B$9:$O$1882,13,0)</f>
        <v>300.38012000000009</v>
      </c>
      <c r="S1661" s="54" t="str">
        <f>+VLOOKUP(C1661,'Anexo_GL '!$B$9:$O$1882,14,0)</f>
        <v>Si Cumple</v>
      </c>
    </row>
    <row r="1662" spans="1:19" x14ac:dyDescent="0.25">
      <c r="A1662" s="54" t="s">
        <v>5756</v>
      </c>
      <c r="B1662" s="54">
        <v>1635</v>
      </c>
      <c r="C1662" s="55" t="s">
        <v>3597</v>
      </c>
      <c r="D1662" s="55" t="s">
        <v>66</v>
      </c>
      <c r="E1662" s="55" t="s">
        <v>3598</v>
      </c>
      <c r="F1662" s="54">
        <f>+VLOOKUP(C1662,'Anexo_GL '!$B$9:$O$1882,4,0)</f>
        <v>458.29748999999998</v>
      </c>
      <c r="G1662" s="54"/>
      <c r="H1662" s="54">
        <f>+VLOOKUP(C1662,'Anexo_GL '!$B$9:$O$1882,5,0)</f>
        <v>5140.8284224999998</v>
      </c>
      <c r="I1662" s="54">
        <f>+VLOOKUP(C1662,'Anexo_GL '!$B$9:$O$1882,6,0)</f>
        <v>888.12857000000008</v>
      </c>
      <c r="J1662" s="54">
        <f>+VLOOKUP(C1662,'Anexo_GL '!$B$9:$O$1882,7,0)</f>
        <v>0</v>
      </c>
      <c r="K1662" s="54"/>
      <c r="L1662" s="56">
        <f>+VLOOKUP(C1662,'Anexo_GL '!$B$9:$O$1882,8,0)</f>
        <v>8.9148567572136272</v>
      </c>
      <c r="M1662" s="54"/>
      <c r="N1662" s="56" t="str">
        <f>+VLOOKUP(C1662,'Anexo_GL '!$B$9:$O$1882,9,0)</f>
        <v>Si Cumple</v>
      </c>
      <c r="O1662" s="54"/>
      <c r="P1662" s="54">
        <f>+VLOOKUP(C1662,'Anexo_GL '!$B$9:$O$1882,11,0)</f>
        <v>3379.8233999999998</v>
      </c>
      <c r="Q1662" s="54">
        <f>+VLOOKUP(C1662,'Anexo_GL '!$B$9:$O$1882,12,0)</f>
        <v>2026.2328399999999</v>
      </c>
      <c r="R1662" s="54">
        <f>+VLOOKUP(C1662,'Anexo_GL '!$B$9:$O$1882,13,0)</f>
        <v>1353.5905600000001</v>
      </c>
      <c r="S1662" s="54" t="str">
        <f>+VLOOKUP(C1662,'Anexo_GL '!$B$9:$O$1882,14,0)</f>
        <v>Si Cumple</v>
      </c>
    </row>
    <row r="1663" spans="1:19" x14ac:dyDescent="0.25">
      <c r="A1663" s="54" t="s">
        <v>5757</v>
      </c>
      <c r="B1663" s="54">
        <v>1636</v>
      </c>
      <c r="C1663" s="55" t="s">
        <v>3599</v>
      </c>
      <c r="D1663" s="55" t="s">
        <v>66</v>
      </c>
      <c r="E1663" s="55" t="s">
        <v>3600</v>
      </c>
      <c r="F1663" s="54">
        <f>+VLOOKUP(C1663,'Anexo_GL '!$B$9:$O$1882,4,0)</f>
        <v>491.58269000000001</v>
      </c>
      <c r="G1663" s="54"/>
      <c r="H1663" s="54">
        <f>+VLOOKUP(C1663,'Anexo_GL '!$B$9:$O$1882,5,0)</f>
        <v>4188.4179849999991</v>
      </c>
      <c r="I1663" s="54">
        <f>+VLOOKUP(C1663,'Anexo_GL '!$B$9:$O$1882,6,0)</f>
        <v>909.23767999999995</v>
      </c>
      <c r="J1663" s="54">
        <f>+VLOOKUP(C1663,'Anexo_GL '!$B$9:$O$1882,7,0)</f>
        <v>0</v>
      </c>
      <c r="K1663" s="54"/>
      <c r="L1663" s="56">
        <f>+VLOOKUP(C1663,'Anexo_GL '!$B$9:$O$1882,8,0)</f>
        <v>11.736715193194838</v>
      </c>
      <c r="M1663" s="54"/>
      <c r="N1663" s="56" t="str">
        <f>+VLOOKUP(C1663,'Anexo_GL '!$B$9:$O$1882,9,0)</f>
        <v>Si Cumple</v>
      </c>
      <c r="O1663" s="54"/>
      <c r="P1663" s="54">
        <f>+VLOOKUP(C1663,'Anexo_GL '!$B$9:$O$1882,11,0)</f>
        <v>3294.9493700000003</v>
      </c>
      <c r="Q1663" s="54">
        <f>+VLOOKUP(C1663,'Anexo_GL '!$B$9:$O$1882,12,0)</f>
        <v>1905.9495499999998</v>
      </c>
      <c r="R1663" s="54">
        <f>+VLOOKUP(C1663,'Anexo_GL '!$B$9:$O$1882,13,0)</f>
        <v>1388.9998200000002</v>
      </c>
      <c r="S1663" s="54" t="str">
        <f>+VLOOKUP(C1663,'Anexo_GL '!$B$9:$O$1882,14,0)</f>
        <v>Si Cumple</v>
      </c>
    </row>
    <row r="1664" spans="1:19" x14ac:dyDescent="0.25">
      <c r="A1664" s="54" t="s">
        <v>5758</v>
      </c>
      <c r="B1664" s="54">
        <v>1637</v>
      </c>
      <c r="C1664" s="55" t="s">
        <v>3601</v>
      </c>
      <c r="D1664" s="55" t="s">
        <v>66</v>
      </c>
      <c r="E1664" s="55" t="s">
        <v>3602</v>
      </c>
      <c r="F1664" s="54">
        <f>+VLOOKUP(C1664,'Anexo_GL '!$B$9:$O$1882,4,0)</f>
        <v>938.86602000000005</v>
      </c>
      <c r="G1664" s="54"/>
      <c r="H1664" s="54">
        <f>+VLOOKUP(C1664,'Anexo_GL '!$B$9:$O$1882,5,0)</f>
        <v>4249.8904249999996</v>
      </c>
      <c r="I1664" s="54">
        <f>+VLOOKUP(C1664,'Anexo_GL '!$B$9:$O$1882,6,0)</f>
        <v>854.00850000000003</v>
      </c>
      <c r="J1664" s="54">
        <f>+VLOOKUP(C1664,'Anexo_GL '!$B$9:$O$1882,7,0)</f>
        <v>0</v>
      </c>
      <c r="K1664" s="54"/>
      <c r="L1664" s="56">
        <f>+VLOOKUP(C1664,'Anexo_GL '!$B$9:$O$1882,8,0)</f>
        <v>22.091534748216478</v>
      </c>
      <c r="M1664" s="54"/>
      <c r="N1664" s="56" t="str">
        <f>+VLOOKUP(C1664,'Anexo_GL '!$B$9:$O$1882,9,0)</f>
        <v>Si Cumple</v>
      </c>
      <c r="O1664" s="54"/>
      <c r="P1664" s="54">
        <f>+VLOOKUP(C1664,'Anexo_GL '!$B$9:$O$1882,11,0)</f>
        <v>2699.5823399999999</v>
      </c>
      <c r="Q1664" s="54">
        <f>+VLOOKUP(C1664,'Anexo_GL '!$B$9:$O$1882,12,0)</f>
        <v>1749.4748000000002</v>
      </c>
      <c r="R1664" s="54">
        <f>+VLOOKUP(C1664,'Anexo_GL '!$B$9:$O$1882,13,0)</f>
        <v>950.10753999999952</v>
      </c>
      <c r="S1664" s="54" t="str">
        <f>+VLOOKUP(C1664,'Anexo_GL '!$B$9:$O$1882,14,0)</f>
        <v>Si Cumple</v>
      </c>
    </row>
    <row r="1665" spans="1:19" x14ac:dyDescent="0.25">
      <c r="A1665" s="54" t="s">
        <v>5759</v>
      </c>
      <c r="B1665" s="54">
        <v>1638</v>
      </c>
      <c r="C1665" s="55" t="s">
        <v>3603</v>
      </c>
      <c r="D1665" s="55" t="s">
        <v>66</v>
      </c>
      <c r="E1665" s="55" t="s">
        <v>846</v>
      </c>
      <c r="F1665" s="54">
        <f>+VLOOKUP(C1665,'Anexo_GL '!$B$9:$O$1882,4,0)</f>
        <v>2059.7246899999996</v>
      </c>
      <c r="G1665" s="54"/>
      <c r="H1665" s="54">
        <f>+VLOOKUP(C1665,'Anexo_GL '!$B$9:$O$1882,5,0)</f>
        <v>4837.1145124999994</v>
      </c>
      <c r="I1665" s="54">
        <f>+VLOOKUP(C1665,'Anexo_GL '!$B$9:$O$1882,6,0)</f>
        <v>313.88986</v>
      </c>
      <c r="J1665" s="54">
        <f>+VLOOKUP(C1665,'Anexo_GL '!$B$9:$O$1882,7,0)</f>
        <v>0</v>
      </c>
      <c r="K1665" s="54"/>
      <c r="L1665" s="56">
        <f>+VLOOKUP(C1665,'Anexo_GL '!$B$9:$O$1882,8,0)</f>
        <v>42.581681386233257</v>
      </c>
      <c r="M1665" s="54"/>
      <c r="N1665" s="56" t="str">
        <f>+VLOOKUP(C1665,'Anexo_GL '!$B$9:$O$1882,9,0)</f>
        <v>Si Cumple</v>
      </c>
      <c r="O1665" s="54"/>
      <c r="P1665" s="54">
        <f>+VLOOKUP(C1665,'Anexo_GL '!$B$9:$O$1882,11,0)</f>
        <v>2632.1073700000002</v>
      </c>
      <c r="Q1665" s="54">
        <f>+VLOOKUP(C1665,'Anexo_GL '!$B$9:$O$1882,12,0)</f>
        <v>1865.36429</v>
      </c>
      <c r="R1665" s="54">
        <f>+VLOOKUP(C1665,'Anexo_GL '!$B$9:$O$1882,13,0)</f>
        <v>766.74308000000008</v>
      </c>
      <c r="S1665" s="54" t="str">
        <f>+VLOOKUP(C1665,'Anexo_GL '!$B$9:$O$1882,14,0)</f>
        <v>Si Cumple</v>
      </c>
    </row>
    <row r="1666" spans="1:19" x14ac:dyDescent="0.25">
      <c r="A1666" s="54" t="s">
        <v>5760</v>
      </c>
      <c r="B1666" s="54">
        <v>1639</v>
      </c>
      <c r="C1666" s="55" t="s">
        <v>3604</v>
      </c>
      <c r="D1666" s="55" t="s">
        <v>66</v>
      </c>
      <c r="E1666" s="55" t="s">
        <v>3605</v>
      </c>
      <c r="F1666" s="54">
        <f>+VLOOKUP(C1666,'Anexo_GL '!$B$9:$O$1882,4,0)</f>
        <v>1024.0819000000001</v>
      </c>
      <c r="G1666" s="54"/>
      <c r="H1666" s="54">
        <f>+VLOOKUP(C1666,'Anexo_GL '!$B$9:$O$1882,5,0)</f>
        <v>3118.5795499999999</v>
      </c>
      <c r="I1666" s="54">
        <f>+VLOOKUP(C1666,'Anexo_GL '!$B$9:$O$1882,6,0)</f>
        <v>708.12896000000001</v>
      </c>
      <c r="J1666" s="54">
        <f>+VLOOKUP(C1666,'Anexo_GL '!$B$9:$O$1882,7,0)</f>
        <v>0</v>
      </c>
      <c r="K1666" s="54"/>
      <c r="L1666" s="56">
        <f>+VLOOKUP(C1666,'Anexo_GL '!$B$9:$O$1882,8,0)</f>
        <v>32.838088096870905</v>
      </c>
      <c r="M1666" s="54"/>
      <c r="N1666" s="56" t="str">
        <f>+VLOOKUP(C1666,'Anexo_GL '!$B$9:$O$1882,9,0)</f>
        <v>Si Cumple</v>
      </c>
      <c r="O1666" s="54"/>
      <c r="P1666" s="54">
        <f>+VLOOKUP(C1666,'Anexo_GL '!$B$9:$O$1882,11,0)</f>
        <v>1576.6609200000003</v>
      </c>
      <c r="Q1666" s="54">
        <f>+VLOOKUP(C1666,'Anexo_GL '!$B$9:$O$1882,12,0)</f>
        <v>1830.5801600000002</v>
      </c>
      <c r="R1666" s="54">
        <f>+VLOOKUP(C1666,'Anexo_GL '!$B$9:$O$1882,13,0)</f>
        <v>-253.91924</v>
      </c>
      <c r="S1666" s="54" t="str">
        <f>+VLOOKUP(C1666,'Anexo_GL '!$B$9:$O$1882,14,0)</f>
        <v>No Cumple</v>
      </c>
    </row>
    <row r="1667" spans="1:19" x14ac:dyDescent="0.25">
      <c r="A1667" s="54" t="s">
        <v>5761</v>
      </c>
      <c r="B1667" s="54">
        <v>1640</v>
      </c>
      <c r="C1667" s="55" t="s">
        <v>3606</v>
      </c>
      <c r="D1667" s="55" t="s">
        <v>66</v>
      </c>
      <c r="E1667" s="55" t="s">
        <v>3607</v>
      </c>
      <c r="F1667" s="54">
        <f>+VLOOKUP(C1667,'Anexo_GL '!$B$9:$O$1882,4,0)</f>
        <v>1131.4606699999999</v>
      </c>
      <c r="G1667" s="54"/>
      <c r="H1667" s="54">
        <f>+VLOOKUP(C1667,'Anexo_GL '!$B$9:$O$1882,5,0)</f>
        <v>3319.1716424999991</v>
      </c>
      <c r="I1667" s="54">
        <f>+VLOOKUP(C1667,'Anexo_GL '!$B$9:$O$1882,6,0)</f>
        <v>659.84980000000007</v>
      </c>
      <c r="J1667" s="54">
        <f>+VLOOKUP(C1667,'Anexo_GL '!$B$9:$O$1882,7,0)</f>
        <v>0</v>
      </c>
      <c r="K1667" s="54"/>
      <c r="L1667" s="56">
        <f>+VLOOKUP(C1667,'Anexo_GL '!$B$9:$O$1882,8,0)</f>
        <v>34.088645959501633</v>
      </c>
      <c r="M1667" s="54"/>
      <c r="N1667" s="56" t="str">
        <f>+VLOOKUP(C1667,'Anexo_GL '!$B$9:$O$1882,9,0)</f>
        <v>Si Cumple</v>
      </c>
      <c r="O1667" s="54"/>
      <c r="P1667" s="54">
        <f>+VLOOKUP(C1667,'Anexo_GL '!$B$9:$O$1882,11,0)</f>
        <v>1532.8892300000005</v>
      </c>
      <c r="Q1667" s="54">
        <f>+VLOOKUP(C1667,'Anexo_GL '!$B$9:$O$1882,12,0)</f>
        <v>1296.4840499999998</v>
      </c>
      <c r="R1667" s="54">
        <f>+VLOOKUP(C1667,'Anexo_GL '!$B$9:$O$1882,13,0)</f>
        <v>236.40518000000063</v>
      </c>
      <c r="S1667" s="54" t="str">
        <f>+VLOOKUP(C1667,'Anexo_GL '!$B$9:$O$1882,14,0)</f>
        <v>Si Cumple</v>
      </c>
    </row>
    <row r="1668" spans="1:19" x14ac:dyDescent="0.25">
      <c r="A1668" s="54" t="s">
        <v>5762</v>
      </c>
      <c r="B1668" s="54">
        <v>1641</v>
      </c>
      <c r="C1668" s="55" t="s">
        <v>3608</v>
      </c>
      <c r="D1668" s="55" t="s">
        <v>66</v>
      </c>
      <c r="E1668" s="55" t="s">
        <v>3609</v>
      </c>
      <c r="F1668" s="54">
        <f>+VLOOKUP(C1668,'Anexo_GL '!$B$9:$O$1882,4,0)</f>
        <v>1627.6505600000003</v>
      </c>
      <c r="G1668" s="54"/>
      <c r="H1668" s="54">
        <f>+VLOOKUP(C1668,'Anexo_GL '!$B$9:$O$1882,5,0)</f>
        <v>5947.0650300000016</v>
      </c>
      <c r="I1668" s="54">
        <f>+VLOOKUP(C1668,'Anexo_GL '!$B$9:$O$1882,6,0)</f>
        <v>1295.7089699999999</v>
      </c>
      <c r="J1668" s="54">
        <f>+VLOOKUP(C1668,'Anexo_GL '!$B$9:$O$1882,7,0)</f>
        <v>0</v>
      </c>
      <c r="K1668" s="54"/>
      <c r="L1668" s="56">
        <f>+VLOOKUP(C1668,'Anexo_GL '!$B$9:$O$1882,8,0)</f>
        <v>27.368971951530852</v>
      </c>
      <c r="M1668" s="54"/>
      <c r="N1668" s="56" t="str">
        <f>+VLOOKUP(C1668,'Anexo_GL '!$B$9:$O$1882,9,0)</f>
        <v>Si Cumple</v>
      </c>
      <c r="O1668" s="54"/>
      <c r="P1668" s="54">
        <f>+VLOOKUP(C1668,'Anexo_GL '!$B$9:$O$1882,11,0)</f>
        <v>3552.0797400000001</v>
      </c>
      <c r="Q1668" s="54">
        <f>+VLOOKUP(C1668,'Anexo_GL '!$B$9:$O$1882,12,0)</f>
        <v>2030.9813599999998</v>
      </c>
      <c r="R1668" s="54">
        <f>+VLOOKUP(C1668,'Anexo_GL '!$B$9:$O$1882,13,0)</f>
        <v>1521.0983800000004</v>
      </c>
      <c r="S1668" s="54" t="str">
        <f>+VLOOKUP(C1668,'Anexo_GL '!$B$9:$O$1882,14,0)</f>
        <v>Si Cumple</v>
      </c>
    </row>
    <row r="1669" spans="1:19" x14ac:dyDescent="0.25">
      <c r="A1669" s="54" t="s">
        <v>5763</v>
      </c>
      <c r="B1669" s="54">
        <v>1642</v>
      </c>
      <c r="C1669" s="55" t="s">
        <v>3610</v>
      </c>
      <c r="D1669" s="55" t="s">
        <v>66</v>
      </c>
      <c r="E1669" s="55" t="s">
        <v>3611</v>
      </c>
      <c r="F1669" s="54">
        <f>+VLOOKUP(C1669,'Anexo_GL '!$B$9:$O$1882,4,0)</f>
        <v>1633.7067399999999</v>
      </c>
      <c r="G1669" s="54"/>
      <c r="H1669" s="54">
        <f>+VLOOKUP(C1669,'Anexo_GL '!$B$9:$O$1882,5,0)</f>
        <v>4364.5920450000003</v>
      </c>
      <c r="I1669" s="54">
        <f>+VLOOKUP(C1669,'Anexo_GL '!$B$9:$O$1882,6,0)</f>
        <v>1060.5540100000001</v>
      </c>
      <c r="J1669" s="54">
        <f>+VLOOKUP(C1669,'Anexo_GL '!$B$9:$O$1882,7,0)</f>
        <v>0</v>
      </c>
      <c r="K1669" s="54"/>
      <c r="L1669" s="56">
        <f>+VLOOKUP(C1669,'Anexo_GL '!$B$9:$O$1882,8,0)</f>
        <v>37.430915035267624</v>
      </c>
      <c r="M1669" s="54"/>
      <c r="N1669" s="56" t="str">
        <f>+VLOOKUP(C1669,'Anexo_GL '!$B$9:$O$1882,9,0)</f>
        <v>Si Cumple</v>
      </c>
      <c r="O1669" s="54"/>
      <c r="P1669" s="54">
        <f>+VLOOKUP(C1669,'Anexo_GL '!$B$9:$O$1882,11,0)</f>
        <v>3341.1157899999998</v>
      </c>
      <c r="Q1669" s="54">
        <f>+VLOOKUP(C1669,'Anexo_GL '!$B$9:$O$1882,12,0)</f>
        <v>1951.9782</v>
      </c>
      <c r="R1669" s="54">
        <f>+VLOOKUP(C1669,'Anexo_GL '!$B$9:$O$1882,13,0)</f>
        <v>1389.13759</v>
      </c>
      <c r="S1669" s="54" t="str">
        <f>+VLOOKUP(C1669,'Anexo_GL '!$B$9:$O$1882,14,0)</f>
        <v>Si Cumple</v>
      </c>
    </row>
    <row r="1670" spans="1:19" x14ac:dyDescent="0.25">
      <c r="A1670" s="54" t="s">
        <v>5764</v>
      </c>
      <c r="B1670" s="54">
        <v>1643</v>
      </c>
      <c r="C1670" s="55" t="s">
        <v>3612</v>
      </c>
      <c r="D1670" s="55" t="s">
        <v>66</v>
      </c>
      <c r="E1670" s="55" t="s">
        <v>1148</v>
      </c>
      <c r="F1670" s="54">
        <f>+VLOOKUP(C1670,'Anexo_GL '!$B$9:$O$1882,4,0)</f>
        <v>70.332160000000002</v>
      </c>
      <c r="G1670" s="54"/>
      <c r="H1670" s="54">
        <f>+VLOOKUP(C1670,'Anexo_GL '!$B$9:$O$1882,5,0)</f>
        <v>2928.6445450000001</v>
      </c>
      <c r="I1670" s="54">
        <f>+VLOOKUP(C1670,'Anexo_GL '!$B$9:$O$1882,6,0)</f>
        <v>915.40866999999992</v>
      </c>
      <c r="J1670" s="54">
        <f>+VLOOKUP(C1670,'Anexo_GL '!$B$9:$O$1882,7,0)</f>
        <v>0</v>
      </c>
      <c r="K1670" s="54"/>
      <c r="L1670" s="56">
        <f>+VLOOKUP(C1670,'Anexo_GL '!$B$9:$O$1882,8,0)</f>
        <v>2.4015259933157918</v>
      </c>
      <c r="M1670" s="54"/>
      <c r="N1670" s="56" t="str">
        <f>+VLOOKUP(C1670,'Anexo_GL '!$B$9:$O$1882,9,0)</f>
        <v>Si Cumple</v>
      </c>
      <c r="O1670" s="54"/>
      <c r="P1670" s="54">
        <f>+VLOOKUP(C1670,'Anexo_GL '!$B$9:$O$1882,11,0)</f>
        <v>1330.3587200000002</v>
      </c>
      <c r="Q1670" s="54">
        <f>+VLOOKUP(C1670,'Anexo_GL '!$B$9:$O$1882,12,0)</f>
        <v>1023.41929</v>
      </c>
      <c r="R1670" s="54">
        <f>+VLOOKUP(C1670,'Anexo_GL '!$B$9:$O$1882,13,0)</f>
        <v>306.93943000000019</v>
      </c>
      <c r="S1670" s="54" t="str">
        <f>+VLOOKUP(C1670,'Anexo_GL '!$B$9:$O$1882,14,0)</f>
        <v>Si Cumple</v>
      </c>
    </row>
    <row r="1671" spans="1:19" x14ac:dyDescent="0.25">
      <c r="A1671" s="54" t="s">
        <v>5765</v>
      </c>
      <c r="B1671" s="54">
        <v>1644</v>
      </c>
      <c r="C1671" s="55" t="s">
        <v>3613</v>
      </c>
      <c r="D1671" s="55" t="s">
        <v>66</v>
      </c>
      <c r="E1671" s="55" t="s">
        <v>3614</v>
      </c>
      <c r="F1671" s="54">
        <f>+VLOOKUP(C1671,'Anexo_GL '!$B$9:$O$1882,4,0)</f>
        <v>269.35285000000005</v>
      </c>
      <c r="G1671" s="54"/>
      <c r="H1671" s="54">
        <f>+VLOOKUP(C1671,'Anexo_GL '!$B$9:$O$1882,5,0)</f>
        <v>1910.5637700000002</v>
      </c>
      <c r="I1671" s="54">
        <f>+VLOOKUP(C1671,'Anexo_GL '!$B$9:$O$1882,6,0)</f>
        <v>272.48965000000004</v>
      </c>
      <c r="J1671" s="54">
        <f>+VLOOKUP(C1671,'Anexo_GL '!$B$9:$O$1882,7,0)</f>
        <v>0</v>
      </c>
      <c r="K1671" s="54"/>
      <c r="L1671" s="56">
        <f>+VLOOKUP(C1671,'Anexo_GL '!$B$9:$O$1882,8,0)</f>
        <v>14.098082159278045</v>
      </c>
      <c r="M1671" s="54"/>
      <c r="N1671" s="56" t="str">
        <f>+VLOOKUP(C1671,'Anexo_GL '!$B$9:$O$1882,9,0)</f>
        <v>Si Cumple</v>
      </c>
      <c r="O1671" s="54"/>
      <c r="P1671" s="54">
        <f>+VLOOKUP(C1671,'Anexo_GL '!$B$9:$O$1882,11,0)</f>
        <v>1200.9026699999999</v>
      </c>
      <c r="Q1671" s="54">
        <f>+VLOOKUP(C1671,'Anexo_GL '!$B$9:$O$1882,12,0)</f>
        <v>870.58008999999993</v>
      </c>
      <c r="R1671" s="54">
        <f>+VLOOKUP(C1671,'Anexo_GL '!$B$9:$O$1882,13,0)</f>
        <v>330.32257999999996</v>
      </c>
      <c r="S1671" s="54" t="str">
        <f>+VLOOKUP(C1671,'Anexo_GL '!$B$9:$O$1882,14,0)</f>
        <v>Si Cumple</v>
      </c>
    </row>
    <row r="1672" spans="1:19" x14ac:dyDescent="0.25">
      <c r="A1672" s="54" t="s">
        <v>5766</v>
      </c>
      <c r="B1672" s="54">
        <v>1645</v>
      </c>
      <c r="C1672" s="55" t="s">
        <v>3615</v>
      </c>
      <c r="D1672" s="55" t="s">
        <v>66</v>
      </c>
      <c r="E1672" s="55" t="s">
        <v>3616</v>
      </c>
      <c r="F1672" s="54">
        <f>+VLOOKUP(C1672,'Anexo_GL '!$B$9:$O$1882,4,0)</f>
        <v>1630.6977300000001</v>
      </c>
      <c r="G1672" s="54"/>
      <c r="H1672" s="54">
        <f>+VLOOKUP(C1672,'Anexo_GL '!$B$9:$O$1882,5,0)</f>
        <v>2526.7007824999996</v>
      </c>
      <c r="I1672" s="54">
        <f>+VLOOKUP(C1672,'Anexo_GL '!$B$9:$O$1882,6,0)</f>
        <v>639.34001000000001</v>
      </c>
      <c r="J1672" s="54">
        <f>+VLOOKUP(C1672,'Anexo_GL '!$B$9:$O$1882,7,0)</f>
        <v>0</v>
      </c>
      <c r="K1672" s="54"/>
      <c r="L1672" s="56">
        <f>+VLOOKUP(C1672,'Anexo_GL '!$B$9:$O$1882,8,0)</f>
        <v>64.538616574398446</v>
      </c>
      <c r="M1672" s="54"/>
      <c r="N1672" s="56" t="str">
        <f>+VLOOKUP(C1672,'Anexo_GL '!$B$9:$O$1882,9,0)</f>
        <v>Si Cumple</v>
      </c>
      <c r="O1672" s="54"/>
      <c r="P1672" s="54">
        <f>+VLOOKUP(C1672,'Anexo_GL '!$B$9:$O$1882,11,0)</f>
        <v>1754.26704</v>
      </c>
      <c r="Q1672" s="54">
        <f>+VLOOKUP(C1672,'Anexo_GL '!$B$9:$O$1882,12,0)</f>
        <v>943.10938999999996</v>
      </c>
      <c r="R1672" s="54">
        <f>+VLOOKUP(C1672,'Anexo_GL '!$B$9:$O$1882,13,0)</f>
        <v>811.15764999999999</v>
      </c>
      <c r="S1672" s="54" t="str">
        <f>+VLOOKUP(C1672,'Anexo_GL '!$B$9:$O$1882,14,0)</f>
        <v>Si Cumple</v>
      </c>
    </row>
    <row r="1673" spans="1:19" x14ac:dyDescent="0.25">
      <c r="A1673" s="54" t="s">
        <v>5767</v>
      </c>
      <c r="B1673" s="54">
        <v>1646</v>
      </c>
      <c r="C1673" s="55" t="s">
        <v>3617</v>
      </c>
      <c r="D1673" s="55" t="s">
        <v>66</v>
      </c>
      <c r="E1673" s="55" t="s">
        <v>3618</v>
      </c>
      <c r="F1673" s="54">
        <f>+VLOOKUP(C1673,'Anexo_GL '!$B$9:$O$1882,4,0)</f>
        <v>3242.7285400000001</v>
      </c>
      <c r="G1673" s="54"/>
      <c r="H1673" s="54">
        <f>+VLOOKUP(C1673,'Anexo_GL '!$B$9:$O$1882,5,0)</f>
        <v>40625.520734999991</v>
      </c>
      <c r="I1673" s="54">
        <f>+VLOOKUP(C1673,'Anexo_GL '!$B$9:$O$1882,6,0)</f>
        <v>7321.3724599999996</v>
      </c>
      <c r="J1673" s="54">
        <f>+VLOOKUP(C1673,'Anexo_GL '!$B$9:$O$1882,7,0)</f>
        <v>0</v>
      </c>
      <c r="K1673" s="54"/>
      <c r="L1673" s="56">
        <f>+VLOOKUP(C1673,'Anexo_GL '!$B$9:$O$1882,8,0)</f>
        <v>7.9819987075422301</v>
      </c>
      <c r="M1673" s="54"/>
      <c r="N1673" s="56" t="str">
        <f>+VLOOKUP(C1673,'Anexo_GL '!$B$9:$O$1882,9,0)</f>
        <v>Si Cumple</v>
      </c>
      <c r="O1673" s="54"/>
      <c r="P1673" s="54">
        <f>+VLOOKUP(C1673,'Anexo_GL '!$B$9:$O$1882,11,0)</f>
        <v>26584.185480000004</v>
      </c>
      <c r="Q1673" s="54">
        <f>+VLOOKUP(C1673,'Anexo_GL '!$B$9:$O$1882,12,0)</f>
        <v>14755.850769999999</v>
      </c>
      <c r="R1673" s="54">
        <f>+VLOOKUP(C1673,'Anexo_GL '!$B$9:$O$1882,13,0)</f>
        <v>11828.334710000005</v>
      </c>
      <c r="S1673" s="54" t="str">
        <f>+VLOOKUP(C1673,'Anexo_GL '!$B$9:$O$1882,14,0)</f>
        <v>Si Cumple</v>
      </c>
    </row>
    <row r="1674" spans="1:19" x14ac:dyDescent="0.25">
      <c r="A1674" s="54" t="s">
        <v>5768</v>
      </c>
      <c r="B1674" s="54">
        <v>1647</v>
      </c>
      <c r="C1674" s="55" t="s">
        <v>3619</v>
      </c>
      <c r="D1674" s="55" t="s">
        <v>66</v>
      </c>
      <c r="E1674" s="55" t="s">
        <v>3620</v>
      </c>
      <c r="F1674" s="54">
        <f>+VLOOKUP(C1674,'Anexo_GL '!$B$9:$O$1882,4,0)</f>
        <v>167.27564999999998</v>
      </c>
      <c r="G1674" s="54"/>
      <c r="H1674" s="54">
        <f>+VLOOKUP(C1674,'Anexo_GL '!$B$9:$O$1882,5,0)</f>
        <v>3961.2578950000006</v>
      </c>
      <c r="I1674" s="54">
        <f>+VLOOKUP(C1674,'Anexo_GL '!$B$9:$O$1882,6,0)</f>
        <v>1397.8511599999999</v>
      </c>
      <c r="J1674" s="54">
        <f>+VLOOKUP(C1674,'Anexo_GL '!$B$9:$O$1882,7,0)</f>
        <v>0</v>
      </c>
      <c r="K1674" s="54"/>
      <c r="L1674" s="56">
        <f>+VLOOKUP(C1674,'Anexo_GL '!$B$9:$O$1882,8,0)</f>
        <v>4.222791205064925</v>
      </c>
      <c r="M1674" s="54"/>
      <c r="N1674" s="56" t="str">
        <f>+VLOOKUP(C1674,'Anexo_GL '!$B$9:$O$1882,9,0)</f>
        <v>Si Cumple</v>
      </c>
      <c r="O1674" s="54"/>
      <c r="P1674" s="54">
        <f>+VLOOKUP(C1674,'Anexo_GL '!$B$9:$O$1882,11,0)</f>
        <v>2592.10781</v>
      </c>
      <c r="Q1674" s="54">
        <f>+VLOOKUP(C1674,'Anexo_GL '!$B$9:$O$1882,12,0)</f>
        <v>1609.0383100000001</v>
      </c>
      <c r="R1674" s="54">
        <f>+VLOOKUP(C1674,'Anexo_GL '!$B$9:$O$1882,13,0)</f>
        <v>983.06949999999995</v>
      </c>
      <c r="S1674" s="54" t="str">
        <f>+VLOOKUP(C1674,'Anexo_GL '!$B$9:$O$1882,14,0)</f>
        <v>Si Cumple</v>
      </c>
    </row>
    <row r="1675" spans="1:19" x14ac:dyDescent="0.25">
      <c r="A1675" s="54" t="s">
        <v>5769</v>
      </c>
      <c r="B1675" s="54">
        <v>1648</v>
      </c>
      <c r="C1675" s="55" t="s">
        <v>3621</v>
      </c>
      <c r="D1675" s="55" t="s">
        <v>66</v>
      </c>
      <c r="E1675" s="55" t="s">
        <v>3622</v>
      </c>
      <c r="F1675" s="54">
        <f>+VLOOKUP(C1675,'Anexo_GL '!$B$9:$O$1882,4,0)</f>
        <v>4069.1776299999997</v>
      </c>
      <c r="G1675" s="54"/>
      <c r="H1675" s="54">
        <f>+VLOOKUP(C1675,'Anexo_GL '!$B$9:$O$1882,5,0)</f>
        <v>6224.0658125000009</v>
      </c>
      <c r="I1675" s="54">
        <f>+VLOOKUP(C1675,'Anexo_GL '!$B$9:$O$1882,6,0)</f>
        <v>1454.8468300000002</v>
      </c>
      <c r="J1675" s="54">
        <f>+VLOOKUP(C1675,'Anexo_GL '!$B$9:$O$1882,7,0)</f>
        <v>0</v>
      </c>
      <c r="K1675" s="54"/>
      <c r="L1675" s="56">
        <f>+VLOOKUP(C1675,'Anexo_GL '!$B$9:$O$1882,8,0)</f>
        <v>65.378126655211986</v>
      </c>
      <c r="M1675" s="54"/>
      <c r="N1675" s="56" t="str">
        <f>+VLOOKUP(C1675,'Anexo_GL '!$B$9:$O$1882,9,0)</f>
        <v>Si Cumple</v>
      </c>
      <c r="O1675" s="54"/>
      <c r="P1675" s="54">
        <f>+VLOOKUP(C1675,'Anexo_GL '!$B$9:$O$1882,11,0)</f>
        <v>3726.7220400000001</v>
      </c>
      <c r="Q1675" s="54">
        <f>+VLOOKUP(C1675,'Anexo_GL '!$B$9:$O$1882,12,0)</f>
        <v>1855.5455100000001</v>
      </c>
      <c r="R1675" s="54">
        <f>+VLOOKUP(C1675,'Anexo_GL '!$B$9:$O$1882,13,0)</f>
        <v>1871.1765299999997</v>
      </c>
      <c r="S1675" s="54" t="str">
        <f>+VLOOKUP(C1675,'Anexo_GL '!$B$9:$O$1882,14,0)</f>
        <v>Si Cumple</v>
      </c>
    </row>
    <row r="1676" spans="1:19" x14ac:dyDescent="0.25">
      <c r="A1676" s="54" t="s">
        <v>5770</v>
      </c>
      <c r="B1676" s="54">
        <v>1649</v>
      </c>
      <c r="C1676" s="55" t="s">
        <v>3623</v>
      </c>
      <c r="D1676" s="55" t="s">
        <v>66</v>
      </c>
      <c r="E1676" s="55" t="s">
        <v>3624</v>
      </c>
      <c r="F1676" s="54">
        <f>+VLOOKUP(C1676,'Anexo_GL '!$B$9:$O$1882,4,0)</f>
        <v>663.10645999999997</v>
      </c>
      <c r="G1676" s="54"/>
      <c r="H1676" s="54">
        <f>+VLOOKUP(C1676,'Anexo_GL '!$B$9:$O$1882,5,0)</f>
        <v>12783.683165000002</v>
      </c>
      <c r="I1676" s="54">
        <f>+VLOOKUP(C1676,'Anexo_GL '!$B$9:$O$1882,6,0)</f>
        <v>5499.67904</v>
      </c>
      <c r="J1676" s="54">
        <f>+VLOOKUP(C1676,'Anexo_GL '!$B$9:$O$1882,7,0)</f>
        <v>0</v>
      </c>
      <c r="K1676" s="54"/>
      <c r="L1676" s="56">
        <f>+VLOOKUP(C1676,'Anexo_GL '!$B$9:$O$1882,8,0)</f>
        <v>5.1871315288499629</v>
      </c>
      <c r="M1676" s="54"/>
      <c r="N1676" s="56" t="str">
        <f>+VLOOKUP(C1676,'Anexo_GL '!$B$9:$O$1882,9,0)</f>
        <v>Si Cumple</v>
      </c>
      <c r="O1676" s="54"/>
      <c r="P1676" s="54">
        <f>+VLOOKUP(C1676,'Anexo_GL '!$B$9:$O$1882,11,0)</f>
        <v>9225.2766699999975</v>
      </c>
      <c r="Q1676" s="54">
        <f>+VLOOKUP(C1676,'Anexo_GL '!$B$9:$O$1882,12,0)</f>
        <v>3912.6999799999999</v>
      </c>
      <c r="R1676" s="54">
        <f>+VLOOKUP(C1676,'Anexo_GL '!$B$9:$O$1882,13,0)</f>
        <v>5312.5766899999981</v>
      </c>
      <c r="S1676" s="54" t="str">
        <f>+VLOOKUP(C1676,'Anexo_GL '!$B$9:$O$1882,14,0)</f>
        <v>Si Cumple</v>
      </c>
    </row>
    <row r="1677" spans="1:19" x14ac:dyDescent="0.25">
      <c r="A1677" s="54" t="s">
        <v>5771</v>
      </c>
      <c r="B1677" s="54">
        <v>1650</v>
      </c>
      <c r="C1677" s="55" t="s">
        <v>3625</v>
      </c>
      <c r="D1677" s="55" t="s">
        <v>66</v>
      </c>
      <c r="E1677" s="55" t="s">
        <v>3626</v>
      </c>
      <c r="F1677" s="54">
        <f>+VLOOKUP(C1677,'Anexo_GL '!$B$9:$O$1882,4,0)</f>
        <v>865.30305999999996</v>
      </c>
      <c r="G1677" s="54"/>
      <c r="H1677" s="54">
        <f>+VLOOKUP(C1677,'Anexo_GL '!$B$9:$O$1882,5,0)</f>
        <v>3031.6604725000011</v>
      </c>
      <c r="I1677" s="54">
        <f>+VLOOKUP(C1677,'Anexo_GL '!$B$9:$O$1882,6,0)</f>
        <v>692.16492000000005</v>
      </c>
      <c r="J1677" s="54">
        <f>+VLOOKUP(C1677,'Anexo_GL '!$B$9:$O$1882,7,0)</f>
        <v>0</v>
      </c>
      <c r="K1677" s="54"/>
      <c r="L1677" s="56">
        <f>+VLOOKUP(C1677,'Anexo_GL '!$B$9:$O$1882,8,0)</f>
        <v>28.54221532553229</v>
      </c>
      <c r="M1677" s="54"/>
      <c r="N1677" s="56" t="str">
        <f>+VLOOKUP(C1677,'Anexo_GL '!$B$9:$O$1882,9,0)</f>
        <v>Si Cumple</v>
      </c>
      <c r="O1677" s="54"/>
      <c r="P1677" s="54">
        <f>+VLOOKUP(C1677,'Anexo_GL '!$B$9:$O$1882,11,0)</f>
        <v>2219.2926499999999</v>
      </c>
      <c r="Q1677" s="54">
        <f>+VLOOKUP(C1677,'Anexo_GL '!$B$9:$O$1882,12,0)</f>
        <v>1220.40335</v>
      </c>
      <c r="R1677" s="54">
        <f>+VLOOKUP(C1677,'Anexo_GL '!$B$9:$O$1882,13,0)</f>
        <v>998.88929999999982</v>
      </c>
      <c r="S1677" s="54" t="str">
        <f>+VLOOKUP(C1677,'Anexo_GL '!$B$9:$O$1882,14,0)</f>
        <v>Si Cumple</v>
      </c>
    </row>
    <row r="1678" spans="1:19" x14ac:dyDescent="0.25">
      <c r="A1678" s="54" t="s">
        <v>5772</v>
      </c>
      <c r="B1678" s="54">
        <v>1651</v>
      </c>
      <c r="C1678" s="55" t="s">
        <v>3627</v>
      </c>
      <c r="D1678" s="55" t="s">
        <v>66</v>
      </c>
      <c r="E1678" s="55" t="s">
        <v>3628</v>
      </c>
      <c r="F1678" s="54">
        <f>+VLOOKUP(C1678,'Anexo_GL '!$B$9:$O$1882,4,0)</f>
        <v>3835.62781</v>
      </c>
      <c r="G1678" s="54"/>
      <c r="H1678" s="54">
        <f>+VLOOKUP(C1678,'Anexo_GL '!$B$9:$O$1882,5,0)</f>
        <v>6167.6222750000006</v>
      </c>
      <c r="I1678" s="54">
        <f>+VLOOKUP(C1678,'Anexo_GL '!$B$9:$O$1882,6,0)</f>
        <v>1155.11346</v>
      </c>
      <c r="J1678" s="54">
        <f>+VLOOKUP(C1678,'Anexo_GL '!$B$9:$O$1882,7,0)</f>
        <v>0</v>
      </c>
      <c r="K1678" s="54"/>
      <c r="L1678" s="56">
        <f>+VLOOKUP(C1678,'Anexo_GL '!$B$9:$O$1882,8,0)</f>
        <v>62.189732752400104</v>
      </c>
      <c r="M1678" s="54"/>
      <c r="N1678" s="56" t="str">
        <f>+VLOOKUP(C1678,'Anexo_GL '!$B$9:$O$1882,9,0)</f>
        <v>Si Cumple</v>
      </c>
      <c r="O1678" s="54"/>
      <c r="P1678" s="54">
        <f>+VLOOKUP(C1678,'Anexo_GL '!$B$9:$O$1882,11,0)</f>
        <v>4076.1463800000001</v>
      </c>
      <c r="Q1678" s="54">
        <f>+VLOOKUP(C1678,'Anexo_GL '!$B$9:$O$1882,12,0)</f>
        <v>2128.6168499999994</v>
      </c>
      <c r="R1678" s="54">
        <f>+VLOOKUP(C1678,'Anexo_GL '!$B$9:$O$1882,13,0)</f>
        <v>1947.5295300000007</v>
      </c>
      <c r="S1678" s="54" t="str">
        <f>+VLOOKUP(C1678,'Anexo_GL '!$B$9:$O$1882,14,0)</f>
        <v>Si Cumple</v>
      </c>
    </row>
    <row r="1679" spans="1:19" x14ac:dyDescent="0.25">
      <c r="A1679" s="54" t="s">
        <v>5773</v>
      </c>
      <c r="B1679" s="54">
        <v>1652</v>
      </c>
      <c r="C1679" s="55" t="s">
        <v>3629</v>
      </c>
      <c r="D1679" s="55" t="s">
        <v>66</v>
      </c>
      <c r="E1679" s="55" t="s">
        <v>3630</v>
      </c>
      <c r="F1679" s="54">
        <f>+VLOOKUP(C1679,'Anexo_GL '!$B$9:$O$1882,4,0)</f>
        <v>260.17204999999996</v>
      </c>
      <c r="G1679" s="54"/>
      <c r="H1679" s="54">
        <f>+VLOOKUP(C1679,'Anexo_GL '!$B$9:$O$1882,5,0)</f>
        <v>3207.0625925000004</v>
      </c>
      <c r="I1679" s="54">
        <f>+VLOOKUP(C1679,'Anexo_GL '!$B$9:$O$1882,6,0)</f>
        <v>955.92710000000011</v>
      </c>
      <c r="J1679" s="54">
        <f>+VLOOKUP(C1679,'Anexo_GL '!$B$9:$O$1882,7,0)</f>
        <v>0</v>
      </c>
      <c r="K1679" s="54"/>
      <c r="L1679" s="56">
        <f>+VLOOKUP(C1679,'Anexo_GL '!$B$9:$O$1882,8,0)</f>
        <v>8.1124718491131205</v>
      </c>
      <c r="M1679" s="54"/>
      <c r="N1679" s="56" t="str">
        <f>+VLOOKUP(C1679,'Anexo_GL '!$B$9:$O$1882,9,0)</f>
        <v>Si Cumple</v>
      </c>
      <c r="O1679" s="54"/>
      <c r="P1679" s="54">
        <f>+VLOOKUP(C1679,'Anexo_GL '!$B$9:$O$1882,11,0)</f>
        <v>2260.2557700000002</v>
      </c>
      <c r="Q1679" s="54">
        <f>+VLOOKUP(C1679,'Anexo_GL '!$B$9:$O$1882,12,0)</f>
        <v>1475.1656400000002</v>
      </c>
      <c r="R1679" s="54">
        <f>+VLOOKUP(C1679,'Anexo_GL '!$B$9:$O$1882,13,0)</f>
        <v>785.09012999999993</v>
      </c>
      <c r="S1679" s="54" t="str">
        <f>+VLOOKUP(C1679,'Anexo_GL '!$B$9:$O$1882,14,0)</f>
        <v>Si Cumple</v>
      </c>
    </row>
    <row r="1680" spans="1:19" x14ac:dyDescent="0.25">
      <c r="A1680" s="54" t="s">
        <v>5774</v>
      </c>
      <c r="B1680" s="54">
        <v>1653</v>
      </c>
      <c r="C1680" s="55" t="s">
        <v>3631</v>
      </c>
      <c r="D1680" s="55" t="s">
        <v>66</v>
      </c>
      <c r="E1680" s="55" t="s">
        <v>3632</v>
      </c>
      <c r="F1680" s="54">
        <f>+VLOOKUP(C1680,'Anexo_GL '!$B$9:$O$1882,4,0)</f>
        <v>1206.9557600000001</v>
      </c>
      <c r="G1680" s="54"/>
      <c r="H1680" s="54">
        <f>+VLOOKUP(C1680,'Anexo_GL '!$B$9:$O$1882,5,0)</f>
        <v>6708.6974750000008</v>
      </c>
      <c r="I1680" s="54">
        <f>+VLOOKUP(C1680,'Anexo_GL '!$B$9:$O$1882,6,0)</f>
        <v>2783.1054699999995</v>
      </c>
      <c r="J1680" s="54">
        <f>+VLOOKUP(C1680,'Anexo_GL '!$B$9:$O$1882,7,0)</f>
        <v>0</v>
      </c>
      <c r="K1680" s="54"/>
      <c r="L1680" s="56">
        <f>+VLOOKUP(C1680,'Anexo_GL '!$B$9:$O$1882,8,0)</f>
        <v>17.99091052320853</v>
      </c>
      <c r="M1680" s="54"/>
      <c r="N1680" s="56" t="str">
        <f>+VLOOKUP(C1680,'Anexo_GL '!$B$9:$O$1882,9,0)</f>
        <v>Si Cumple</v>
      </c>
      <c r="O1680" s="54"/>
      <c r="P1680" s="54">
        <f>+VLOOKUP(C1680,'Anexo_GL '!$B$9:$O$1882,11,0)</f>
        <v>5283.3144599999987</v>
      </c>
      <c r="Q1680" s="54">
        <f>+VLOOKUP(C1680,'Anexo_GL '!$B$9:$O$1882,12,0)</f>
        <v>2442.4568999999992</v>
      </c>
      <c r="R1680" s="54">
        <f>+VLOOKUP(C1680,'Anexo_GL '!$B$9:$O$1882,13,0)</f>
        <v>2840.8575599999995</v>
      </c>
      <c r="S1680" s="54" t="str">
        <f>+VLOOKUP(C1680,'Anexo_GL '!$B$9:$O$1882,14,0)</f>
        <v>Si Cumple</v>
      </c>
    </row>
    <row r="1681" spans="1:19" x14ac:dyDescent="0.25">
      <c r="A1681" s="54" t="s">
        <v>5775</v>
      </c>
      <c r="B1681" s="54">
        <v>1654</v>
      </c>
      <c r="C1681" s="55" t="s">
        <v>3633</v>
      </c>
      <c r="D1681" s="55" t="s">
        <v>66</v>
      </c>
      <c r="E1681" s="55" t="s">
        <v>3634</v>
      </c>
      <c r="F1681" s="54">
        <f>+VLOOKUP(C1681,'Anexo_GL '!$B$9:$O$1882,4,0)</f>
        <v>1049.2899400000001</v>
      </c>
      <c r="G1681" s="54"/>
      <c r="H1681" s="54">
        <f>+VLOOKUP(C1681,'Anexo_GL '!$B$9:$O$1882,5,0)</f>
        <v>8009.7433325000002</v>
      </c>
      <c r="I1681" s="54">
        <f>+VLOOKUP(C1681,'Anexo_GL '!$B$9:$O$1882,6,0)</f>
        <v>8030.7144100000005</v>
      </c>
      <c r="J1681" s="54">
        <f>+VLOOKUP(C1681,'Anexo_GL '!$B$9:$O$1882,7,0)</f>
        <v>0</v>
      </c>
      <c r="K1681" s="54"/>
      <c r="L1681" s="56">
        <f>+VLOOKUP(C1681,'Anexo_GL '!$B$9:$O$1882,8,0)</f>
        <v>13.065960093082182</v>
      </c>
      <c r="M1681" s="54"/>
      <c r="N1681" s="56" t="str">
        <f>+VLOOKUP(C1681,'Anexo_GL '!$B$9:$O$1882,9,0)</f>
        <v>Si Cumple</v>
      </c>
      <c r="O1681" s="54"/>
      <c r="P1681" s="54">
        <f>+VLOOKUP(C1681,'Anexo_GL '!$B$9:$O$1882,11,0)</f>
        <v>3030.3409700000007</v>
      </c>
      <c r="Q1681" s="54">
        <f>+VLOOKUP(C1681,'Anexo_GL '!$B$9:$O$1882,12,0)</f>
        <v>2563.1951899999999</v>
      </c>
      <c r="R1681" s="54">
        <f>+VLOOKUP(C1681,'Anexo_GL '!$B$9:$O$1882,13,0)</f>
        <v>467.14578000000074</v>
      </c>
      <c r="S1681" s="54" t="str">
        <f>+VLOOKUP(C1681,'Anexo_GL '!$B$9:$O$1882,14,0)</f>
        <v>Si Cumple</v>
      </c>
    </row>
    <row r="1682" spans="1:19" x14ac:dyDescent="0.25">
      <c r="A1682" s="54" t="s">
        <v>5776</v>
      </c>
      <c r="B1682" s="54">
        <v>1655</v>
      </c>
      <c r="C1682" s="55" t="s">
        <v>3635</v>
      </c>
      <c r="D1682" s="55" t="s">
        <v>66</v>
      </c>
      <c r="E1682" s="55" t="s">
        <v>3636</v>
      </c>
      <c r="F1682" s="54">
        <f>+VLOOKUP(C1682,'Anexo_GL '!$B$9:$O$1882,4,0)</f>
        <v>1478.0239000000001</v>
      </c>
      <c r="G1682" s="54"/>
      <c r="H1682" s="54">
        <f>+VLOOKUP(C1682,'Anexo_GL '!$B$9:$O$1882,5,0)</f>
        <v>7752.8919575</v>
      </c>
      <c r="I1682" s="54">
        <f>+VLOOKUP(C1682,'Anexo_GL '!$B$9:$O$1882,6,0)</f>
        <v>1557.14752</v>
      </c>
      <c r="J1682" s="54">
        <f>+VLOOKUP(C1682,'Anexo_GL '!$B$9:$O$1882,7,0)</f>
        <v>0</v>
      </c>
      <c r="K1682" s="54"/>
      <c r="L1682" s="56">
        <f>+VLOOKUP(C1682,'Anexo_GL '!$B$9:$O$1882,8,0)</f>
        <v>19.06416222620242</v>
      </c>
      <c r="M1682" s="54"/>
      <c r="N1682" s="56" t="str">
        <f>+VLOOKUP(C1682,'Anexo_GL '!$B$9:$O$1882,9,0)</f>
        <v>Si Cumple</v>
      </c>
      <c r="O1682" s="54"/>
      <c r="P1682" s="54">
        <f>+VLOOKUP(C1682,'Anexo_GL '!$B$9:$O$1882,11,0)</f>
        <v>4815.3164700000007</v>
      </c>
      <c r="Q1682" s="54">
        <f>+VLOOKUP(C1682,'Anexo_GL '!$B$9:$O$1882,12,0)</f>
        <v>2774.3496600000003</v>
      </c>
      <c r="R1682" s="54">
        <f>+VLOOKUP(C1682,'Anexo_GL '!$B$9:$O$1882,13,0)</f>
        <v>2040.9668100000006</v>
      </c>
      <c r="S1682" s="54" t="str">
        <f>+VLOOKUP(C1682,'Anexo_GL '!$B$9:$O$1882,14,0)</f>
        <v>Si Cumple</v>
      </c>
    </row>
    <row r="1683" spans="1:19" x14ac:dyDescent="0.25">
      <c r="A1683" s="54" t="s">
        <v>5777</v>
      </c>
      <c r="B1683" s="54">
        <v>1656</v>
      </c>
      <c r="C1683" s="55" t="s">
        <v>3637</v>
      </c>
      <c r="D1683" s="55" t="s">
        <v>66</v>
      </c>
      <c r="E1683" s="55" t="s">
        <v>3638</v>
      </c>
      <c r="F1683" s="54">
        <f>+VLOOKUP(C1683,'Anexo_GL '!$B$9:$O$1882,4,0)</f>
        <v>1435.7488900000001</v>
      </c>
      <c r="G1683" s="54"/>
      <c r="H1683" s="54">
        <f>+VLOOKUP(C1683,'Anexo_GL '!$B$9:$O$1882,5,0)</f>
        <v>8613.8194875000008</v>
      </c>
      <c r="I1683" s="54">
        <f>+VLOOKUP(C1683,'Anexo_GL '!$B$9:$O$1882,6,0)</f>
        <v>2503.0148599999998</v>
      </c>
      <c r="J1683" s="54">
        <f>+VLOOKUP(C1683,'Anexo_GL '!$B$9:$O$1882,7,0)</f>
        <v>0</v>
      </c>
      <c r="K1683" s="54"/>
      <c r="L1683" s="56">
        <f>+VLOOKUP(C1683,'Anexo_GL '!$B$9:$O$1882,8,0)</f>
        <v>16.667970487232711</v>
      </c>
      <c r="M1683" s="54"/>
      <c r="N1683" s="56" t="str">
        <f>+VLOOKUP(C1683,'Anexo_GL '!$B$9:$O$1882,9,0)</f>
        <v>Si Cumple</v>
      </c>
      <c r="O1683" s="54"/>
      <c r="P1683" s="54">
        <f>+VLOOKUP(C1683,'Anexo_GL '!$B$9:$O$1882,11,0)</f>
        <v>5643.1491500000002</v>
      </c>
      <c r="Q1683" s="54">
        <f>+VLOOKUP(C1683,'Anexo_GL '!$B$9:$O$1882,12,0)</f>
        <v>2526.1967300000001</v>
      </c>
      <c r="R1683" s="54">
        <f>+VLOOKUP(C1683,'Anexo_GL '!$B$9:$O$1882,13,0)</f>
        <v>3116.9524200000005</v>
      </c>
      <c r="S1683" s="54" t="str">
        <f>+VLOOKUP(C1683,'Anexo_GL '!$B$9:$O$1882,14,0)</f>
        <v>Si Cumple</v>
      </c>
    </row>
    <row r="1684" spans="1:19" x14ac:dyDescent="0.25">
      <c r="A1684" s="54" t="s">
        <v>5778</v>
      </c>
      <c r="B1684" s="54">
        <v>1657</v>
      </c>
      <c r="C1684" s="55" t="s">
        <v>3639</v>
      </c>
      <c r="D1684" s="55" t="s">
        <v>66</v>
      </c>
      <c r="E1684" s="55" t="s">
        <v>2788</v>
      </c>
      <c r="F1684" s="54">
        <f>+VLOOKUP(C1684,'Anexo_GL '!$B$9:$O$1882,4,0)</f>
        <v>890.04105999999979</v>
      </c>
      <c r="G1684" s="54"/>
      <c r="H1684" s="54">
        <f>+VLOOKUP(C1684,'Anexo_GL '!$B$9:$O$1882,5,0)</f>
        <v>4085.5848474999993</v>
      </c>
      <c r="I1684" s="54">
        <f>+VLOOKUP(C1684,'Anexo_GL '!$B$9:$O$1882,6,0)</f>
        <v>1245.5814499999999</v>
      </c>
      <c r="J1684" s="54">
        <f>+VLOOKUP(C1684,'Anexo_GL '!$B$9:$O$1882,7,0)</f>
        <v>0</v>
      </c>
      <c r="K1684" s="54"/>
      <c r="L1684" s="56">
        <f>+VLOOKUP(C1684,'Anexo_GL '!$B$9:$O$1882,8,0)</f>
        <v>21.784911909114378</v>
      </c>
      <c r="M1684" s="54"/>
      <c r="N1684" s="56" t="str">
        <f>+VLOOKUP(C1684,'Anexo_GL '!$B$9:$O$1882,9,0)</f>
        <v>Si Cumple</v>
      </c>
      <c r="O1684" s="54"/>
      <c r="P1684" s="54">
        <f>+VLOOKUP(C1684,'Anexo_GL '!$B$9:$O$1882,11,0)</f>
        <v>2358.4928200000004</v>
      </c>
      <c r="Q1684" s="54">
        <f>+VLOOKUP(C1684,'Anexo_GL '!$B$9:$O$1882,12,0)</f>
        <v>1845.1533700000002</v>
      </c>
      <c r="R1684" s="54">
        <f>+VLOOKUP(C1684,'Anexo_GL '!$B$9:$O$1882,13,0)</f>
        <v>513.33945000000017</v>
      </c>
      <c r="S1684" s="54" t="str">
        <f>+VLOOKUP(C1684,'Anexo_GL '!$B$9:$O$1882,14,0)</f>
        <v>Si Cumple</v>
      </c>
    </row>
    <row r="1685" spans="1:19" x14ac:dyDescent="0.25">
      <c r="A1685" s="54" t="s">
        <v>5779</v>
      </c>
      <c r="B1685" s="54">
        <v>1658</v>
      </c>
      <c r="C1685" s="55" t="s">
        <v>3640</v>
      </c>
      <c r="D1685" s="55" t="s">
        <v>66</v>
      </c>
      <c r="E1685" s="55" t="s">
        <v>3641</v>
      </c>
      <c r="F1685" s="54">
        <f>+VLOOKUP(C1685,'Anexo_GL '!$B$9:$O$1882,4,0)</f>
        <v>655.9670900000001</v>
      </c>
      <c r="G1685" s="54"/>
      <c r="H1685" s="54">
        <f>+VLOOKUP(C1685,'Anexo_GL '!$B$9:$O$1882,5,0)</f>
        <v>3068.6770700000002</v>
      </c>
      <c r="I1685" s="54">
        <f>+VLOOKUP(C1685,'Anexo_GL '!$B$9:$O$1882,6,0)</f>
        <v>643.12259000000006</v>
      </c>
      <c r="J1685" s="54">
        <f>+VLOOKUP(C1685,'Anexo_GL '!$B$9:$O$1882,7,0)</f>
        <v>0</v>
      </c>
      <c r="K1685" s="54"/>
      <c r="L1685" s="56">
        <f>+VLOOKUP(C1685,'Anexo_GL '!$B$9:$O$1882,8,0)</f>
        <v>21.376217667634869</v>
      </c>
      <c r="M1685" s="54"/>
      <c r="N1685" s="56" t="str">
        <f>+VLOOKUP(C1685,'Anexo_GL '!$B$9:$O$1882,9,0)</f>
        <v>Si Cumple</v>
      </c>
      <c r="O1685" s="54"/>
      <c r="P1685" s="54">
        <f>+VLOOKUP(C1685,'Anexo_GL '!$B$9:$O$1882,11,0)</f>
        <v>2193.8881999999999</v>
      </c>
      <c r="Q1685" s="54">
        <f>+VLOOKUP(C1685,'Anexo_GL '!$B$9:$O$1882,12,0)</f>
        <v>1358.7139999999999</v>
      </c>
      <c r="R1685" s="54">
        <f>+VLOOKUP(C1685,'Anexo_GL '!$B$9:$O$1882,13,0)</f>
        <v>835.1741999999997</v>
      </c>
      <c r="S1685" s="54" t="str">
        <f>+VLOOKUP(C1685,'Anexo_GL '!$B$9:$O$1882,14,0)</f>
        <v>Si Cumple</v>
      </c>
    </row>
    <row r="1686" spans="1:19" x14ac:dyDescent="0.25">
      <c r="A1686" s="54" t="s">
        <v>5780</v>
      </c>
      <c r="B1686" s="54">
        <v>1659</v>
      </c>
      <c r="C1686" s="55" t="s">
        <v>3642</v>
      </c>
      <c r="D1686" s="55" t="s">
        <v>66</v>
      </c>
      <c r="E1686" s="55" t="s">
        <v>3643</v>
      </c>
      <c r="F1686" s="54">
        <f>+VLOOKUP(C1686,'Anexo_GL '!$B$9:$O$1882,4,0)</f>
        <v>358.38447000000002</v>
      </c>
      <c r="G1686" s="54"/>
      <c r="H1686" s="54">
        <f>+VLOOKUP(C1686,'Anexo_GL '!$B$9:$O$1882,5,0)</f>
        <v>4283.7984399999996</v>
      </c>
      <c r="I1686" s="54">
        <f>+VLOOKUP(C1686,'Anexo_GL '!$B$9:$O$1882,6,0)</f>
        <v>941.30316000000005</v>
      </c>
      <c r="J1686" s="54">
        <f>+VLOOKUP(C1686,'Anexo_GL '!$B$9:$O$1882,7,0)</f>
        <v>0</v>
      </c>
      <c r="K1686" s="54"/>
      <c r="L1686" s="56">
        <f>+VLOOKUP(C1686,'Anexo_GL '!$B$9:$O$1882,8,0)</f>
        <v>8.3660441783063924</v>
      </c>
      <c r="M1686" s="54"/>
      <c r="N1686" s="56" t="str">
        <f>+VLOOKUP(C1686,'Anexo_GL '!$B$9:$O$1882,9,0)</f>
        <v>Si Cumple</v>
      </c>
      <c r="O1686" s="54"/>
      <c r="P1686" s="54">
        <f>+VLOOKUP(C1686,'Anexo_GL '!$B$9:$O$1882,11,0)</f>
        <v>3205.6729799999998</v>
      </c>
      <c r="Q1686" s="54">
        <f>+VLOOKUP(C1686,'Anexo_GL '!$B$9:$O$1882,12,0)</f>
        <v>1786.1375</v>
      </c>
      <c r="R1686" s="54">
        <f>+VLOOKUP(C1686,'Anexo_GL '!$B$9:$O$1882,13,0)</f>
        <v>1419.53548</v>
      </c>
      <c r="S1686" s="54" t="str">
        <f>+VLOOKUP(C1686,'Anexo_GL '!$B$9:$O$1882,14,0)</f>
        <v>Si Cumple</v>
      </c>
    </row>
    <row r="1687" spans="1:19" x14ac:dyDescent="0.25">
      <c r="A1687" s="54" t="s">
        <v>5781</v>
      </c>
      <c r="B1687" s="54">
        <v>1660</v>
      </c>
      <c r="C1687" s="55" t="s">
        <v>3644</v>
      </c>
      <c r="D1687" s="55" t="s">
        <v>66</v>
      </c>
      <c r="E1687" s="55" t="s">
        <v>3645</v>
      </c>
      <c r="F1687" s="54">
        <f>+VLOOKUP(C1687,'Anexo_GL '!$B$9:$O$1882,4,0)</f>
        <v>285.60677999999996</v>
      </c>
      <c r="G1687" s="54"/>
      <c r="H1687" s="54">
        <f>+VLOOKUP(C1687,'Anexo_GL '!$B$9:$O$1882,5,0)</f>
        <v>2924.6449899999998</v>
      </c>
      <c r="I1687" s="54">
        <f>+VLOOKUP(C1687,'Anexo_GL '!$B$9:$O$1882,6,0)</f>
        <v>832.52549999999997</v>
      </c>
      <c r="J1687" s="54">
        <f>+VLOOKUP(C1687,'Anexo_GL '!$B$9:$O$1882,7,0)</f>
        <v>0</v>
      </c>
      <c r="K1687" s="54"/>
      <c r="L1687" s="56">
        <f>+VLOOKUP(C1687,'Anexo_GL '!$B$9:$O$1882,8,0)</f>
        <v>9.7655196092705943</v>
      </c>
      <c r="M1687" s="54"/>
      <c r="N1687" s="56" t="str">
        <f>+VLOOKUP(C1687,'Anexo_GL '!$B$9:$O$1882,9,0)</f>
        <v>Si Cumple</v>
      </c>
      <c r="O1687" s="54"/>
      <c r="P1687" s="54">
        <f>+VLOOKUP(C1687,'Anexo_GL '!$B$9:$O$1882,11,0)</f>
        <v>1930.3554199999994</v>
      </c>
      <c r="Q1687" s="54">
        <f>+VLOOKUP(C1687,'Anexo_GL '!$B$9:$O$1882,12,0)</f>
        <v>954.86986000000002</v>
      </c>
      <c r="R1687" s="54">
        <f>+VLOOKUP(C1687,'Anexo_GL '!$B$9:$O$1882,13,0)</f>
        <v>975.48555999999951</v>
      </c>
      <c r="S1687" s="54" t="str">
        <f>+VLOOKUP(C1687,'Anexo_GL '!$B$9:$O$1882,14,0)</f>
        <v>Si Cumple</v>
      </c>
    </row>
    <row r="1688" spans="1:19" x14ac:dyDescent="0.25">
      <c r="A1688" s="54" t="s">
        <v>5782</v>
      </c>
      <c r="B1688" s="54">
        <v>1661</v>
      </c>
      <c r="C1688" s="55" t="s">
        <v>3646</v>
      </c>
      <c r="D1688" s="55" t="s">
        <v>66</v>
      </c>
      <c r="E1688" s="55" t="s">
        <v>3647</v>
      </c>
      <c r="F1688" s="54">
        <f>+VLOOKUP(C1688,'Anexo_GL '!$B$9:$O$1882,4,0)</f>
        <v>4110.8886000000002</v>
      </c>
      <c r="G1688" s="54"/>
      <c r="H1688" s="54">
        <f>+VLOOKUP(C1688,'Anexo_GL '!$B$9:$O$1882,5,0)</f>
        <v>34007.050762499995</v>
      </c>
      <c r="I1688" s="54">
        <f>+VLOOKUP(C1688,'Anexo_GL '!$B$9:$O$1882,6,0)</f>
        <v>13613.84532</v>
      </c>
      <c r="J1688" s="54">
        <f>+VLOOKUP(C1688,'Anexo_GL '!$B$9:$O$1882,7,0)</f>
        <v>0</v>
      </c>
      <c r="K1688" s="54"/>
      <c r="L1688" s="56">
        <f>+VLOOKUP(C1688,'Anexo_GL '!$B$9:$O$1882,8,0)</f>
        <v>12.088341999163093</v>
      </c>
      <c r="M1688" s="54"/>
      <c r="N1688" s="56" t="str">
        <f>+VLOOKUP(C1688,'Anexo_GL '!$B$9:$O$1882,9,0)</f>
        <v>Si Cumple</v>
      </c>
      <c r="O1688" s="54"/>
      <c r="P1688" s="54">
        <f>+VLOOKUP(C1688,'Anexo_GL '!$B$9:$O$1882,11,0)</f>
        <v>23222.780179999998</v>
      </c>
      <c r="Q1688" s="54">
        <f>+VLOOKUP(C1688,'Anexo_GL '!$B$9:$O$1882,12,0)</f>
        <v>8358.8613799999985</v>
      </c>
      <c r="R1688" s="54">
        <f>+VLOOKUP(C1688,'Anexo_GL '!$B$9:$O$1882,13,0)</f>
        <v>14863.918800000001</v>
      </c>
      <c r="S1688" s="54" t="str">
        <f>+VLOOKUP(C1688,'Anexo_GL '!$B$9:$O$1882,14,0)</f>
        <v>Si Cumple</v>
      </c>
    </row>
    <row r="1689" spans="1:19" x14ac:dyDescent="0.25">
      <c r="A1689" s="54" t="s">
        <v>5783</v>
      </c>
      <c r="B1689" s="54">
        <v>1662</v>
      </c>
      <c r="C1689" s="55" t="s">
        <v>3648</v>
      </c>
      <c r="D1689" s="55" t="s">
        <v>66</v>
      </c>
      <c r="E1689" s="55" t="s">
        <v>3649</v>
      </c>
      <c r="F1689" s="54">
        <f>+VLOOKUP(C1689,'Anexo_GL '!$B$9:$O$1882,4,0)</f>
        <v>226.55933999999996</v>
      </c>
      <c r="G1689" s="54"/>
      <c r="H1689" s="54">
        <f>+VLOOKUP(C1689,'Anexo_GL '!$B$9:$O$1882,5,0)</f>
        <v>10400.1492</v>
      </c>
      <c r="I1689" s="54">
        <f>+VLOOKUP(C1689,'Anexo_GL '!$B$9:$O$1882,6,0)</f>
        <v>12355.373539999999</v>
      </c>
      <c r="J1689" s="54">
        <f>+VLOOKUP(C1689,'Anexo_GL '!$B$9:$O$1882,7,0)</f>
        <v>0</v>
      </c>
      <c r="K1689" s="54"/>
      <c r="L1689" s="56">
        <f>+VLOOKUP(C1689,'Anexo_GL '!$B$9:$O$1882,8,0)</f>
        <v>1.8336907359904877</v>
      </c>
      <c r="M1689" s="54"/>
      <c r="N1689" s="56" t="str">
        <f>+VLOOKUP(C1689,'Anexo_GL '!$B$9:$O$1882,9,0)</f>
        <v>Si Cumple</v>
      </c>
      <c r="O1689" s="54"/>
      <c r="P1689" s="54">
        <f>+VLOOKUP(C1689,'Anexo_GL '!$B$9:$O$1882,11,0)</f>
        <v>3935.62014</v>
      </c>
      <c r="Q1689" s="54">
        <f>+VLOOKUP(C1689,'Anexo_GL '!$B$9:$O$1882,12,0)</f>
        <v>1613.7622900000001</v>
      </c>
      <c r="R1689" s="54">
        <f>+VLOOKUP(C1689,'Anexo_GL '!$B$9:$O$1882,13,0)</f>
        <v>2321.8578499999999</v>
      </c>
      <c r="S1689" s="54" t="str">
        <f>+VLOOKUP(C1689,'Anexo_GL '!$B$9:$O$1882,14,0)</f>
        <v>Si Cumple</v>
      </c>
    </row>
    <row r="1690" spans="1:19" x14ac:dyDescent="0.25">
      <c r="A1690" s="54" t="s">
        <v>5784</v>
      </c>
      <c r="B1690" s="54">
        <v>1663</v>
      </c>
      <c r="C1690" s="55" t="s">
        <v>3650</v>
      </c>
      <c r="D1690" s="55" t="s">
        <v>66</v>
      </c>
      <c r="E1690" s="55" t="s">
        <v>3651</v>
      </c>
      <c r="F1690" s="54">
        <f>+VLOOKUP(C1690,'Anexo_GL '!$B$9:$O$1882,4,0)</f>
        <v>1182.5067500000002</v>
      </c>
      <c r="G1690" s="54"/>
      <c r="H1690" s="54">
        <f>+VLOOKUP(C1690,'Anexo_GL '!$B$9:$O$1882,5,0)</f>
        <v>12145.896802499998</v>
      </c>
      <c r="I1690" s="54">
        <f>+VLOOKUP(C1690,'Anexo_GL '!$B$9:$O$1882,6,0)</f>
        <v>8646.4073399999997</v>
      </c>
      <c r="J1690" s="54">
        <f>+VLOOKUP(C1690,'Anexo_GL '!$B$9:$O$1882,7,0)</f>
        <v>0</v>
      </c>
      <c r="K1690" s="54"/>
      <c r="L1690" s="56">
        <f>+VLOOKUP(C1690,'Anexo_GL '!$B$9:$O$1882,8,0)</f>
        <v>9.7358537556206137</v>
      </c>
      <c r="M1690" s="54"/>
      <c r="N1690" s="56" t="str">
        <f>+VLOOKUP(C1690,'Anexo_GL '!$B$9:$O$1882,9,0)</f>
        <v>Si Cumple</v>
      </c>
      <c r="O1690" s="54"/>
      <c r="P1690" s="54">
        <f>+VLOOKUP(C1690,'Anexo_GL '!$B$9:$O$1882,11,0)</f>
        <v>10008.127629999999</v>
      </c>
      <c r="Q1690" s="54">
        <f>+VLOOKUP(C1690,'Anexo_GL '!$B$9:$O$1882,12,0)</f>
        <v>4284.0322799999994</v>
      </c>
      <c r="R1690" s="54">
        <f>+VLOOKUP(C1690,'Anexo_GL '!$B$9:$O$1882,13,0)</f>
        <v>5724.0953499999996</v>
      </c>
      <c r="S1690" s="54" t="str">
        <f>+VLOOKUP(C1690,'Anexo_GL '!$B$9:$O$1882,14,0)</f>
        <v>Si Cumple</v>
      </c>
    </row>
    <row r="1691" spans="1:19" x14ac:dyDescent="0.25">
      <c r="A1691" s="54" t="s">
        <v>5785</v>
      </c>
      <c r="B1691" s="54">
        <v>1664</v>
      </c>
      <c r="C1691" s="55" t="s">
        <v>3652</v>
      </c>
      <c r="D1691" s="55" t="s">
        <v>66</v>
      </c>
      <c r="E1691" s="55" t="s">
        <v>3653</v>
      </c>
      <c r="F1691" s="54">
        <f>+VLOOKUP(C1691,'Anexo_GL '!$B$9:$O$1882,4,0)</f>
        <v>1239.7239299999999</v>
      </c>
      <c r="G1691" s="54"/>
      <c r="H1691" s="54">
        <f>+VLOOKUP(C1691,'Anexo_GL '!$B$9:$O$1882,5,0)</f>
        <v>8972.5812625000017</v>
      </c>
      <c r="I1691" s="54">
        <f>+VLOOKUP(C1691,'Anexo_GL '!$B$9:$O$1882,6,0)</f>
        <v>3621.6494400000001</v>
      </c>
      <c r="J1691" s="54">
        <f>+VLOOKUP(C1691,'Anexo_GL '!$B$9:$O$1882,7,0)</f>
        <v>0</v>
      </c>
      <c r="K1691" s="54"/>
      <c r="L1691" s="56">
        <f>+VLOOKUP(C1691,'Anexo_GL '!$B$9:$O$1882,8,0)</f>
        <v>13.816803590080607</v>
      </c>
      <c r="M1691" s="54"/>
      <c r="N1691" s="56" t="str">
        <f>+VLOOKUP(C1691,'Anexo_GL '!$B$9:$O$1882,9,0)</f>
        <v>Si Cumple</v>
      </c>
      <c r="O1691" s="54"/>
      <c r="P1691" s="54">
        <f>+VLOOKUP(C1691,'Anexo_GL '!$B$9:$O$1882,11,0)</f>
        <v>5867.9518199999993</v>
      </c>
      <c r="Q1691" s="54">
        <f>+VLOOKUP(C1691,'Anexo_GL '!$B$9:$O$1882,12,0)</f>
        <v>3147.0863099999997</v>
      </c>
      <c r="R1691" s="54">
        <f>+VLOOKUP(C1691,'Anexo_GL '!$B$9:$O$1882,13,0)</f>
        <v>2720.8655099999996</v>
      </c>
      <c r="S1691" s="54" t="str">
        <f>+VLOOKUP(C1691,'Anexo_GL '!$B$9:$O$1882,14,0)</f>
        <v>Si Cumple</v>
      </c>
    </row>
    <row r="1692" spans="1:19" x14ac:dyDescent="0.25">
      <c r="A1692" s="54" t="s">
        <v>5786</v>
      </c>
      <c r="B1692" s="54">
        <v>1665</v>
      </c>
      <c r="C1692" s="55" t="s">
        <v>3654</v>
      </c>
      <c r="D1692" s="55" t="s">
        <v>66</v>
      </c>
      <c r="E1692" s="55" t="s">
        <v>3655</v>
      </c>
      <c r="F1692" s="54">
        <f>+VLOOKUP(C1692,'Anexo_GL '!$B$9:$O$1882,4,0)</f>
        <v>1654.6692199999998</v>
      </c>
      <c r="G1692" s="54"/>
      <c r="H1692" s="54">
        <f>+VLOOKUP(C1692,'Anexo_GL '!$B$9:$O$1882,5,0)</f>
        <v>6856.8882274999996</v>
      </c>
      <c r="I1692" s="54">
        <f>+VLOOKUP(C1692,'Anexo_GL '!$B$9:$O$1882,6,0)</f>
        <v>3834.4065799999998</v>
      </c>
      <c r="J1692" s="54">
        <f>+VLOOKUP(C1692,'Anexo_GL '!$B$9:$O$1882,7,0)</f>
        <v>0</v>
      </c>
      <c r="K1692" s="54"/>
      <c r="L1692" s="56">
        <f>+VLOOKUP(C1692,'Anexo_GL '!$B$9:$O$1882,8,0)</f>
        <v>24.131488878057546</v>
      </c>
      <c r="M1692" s="54"/>
      <c r="N1692" s="56" t="str">
        <f>+VLOOKUP(C1692,'Anexo_GL '!$B$9:$O$1882,9,0)</f>
        <v>Si Cumple</v>
      </c>
      <c r="O1692" s="54"/>
      <c r="P1692" s="54">
        <f>+VLOOKUP(C1692,'Anexo_GL '!$B$9:$O$1882,11,0)</f>
        <v>3261.3711599999997</v>
      </c>
      <c r="Q1692" s="54">
        <f>+VLOOKUP(C1692,'Anexo_GL '!$B$9:$O$1882,12,0)</f>
        <v>2306.2285200000001</v>
      </c>
      <c r="R1692" s="54">
        <f>+VLOOKUP(C1692,'Anexo_GL '!$B$9:$O$1882,13,0)</f>
        <v>955.14263999999969</v>
      </c>
      <c r="S1692" s="54" t="str">
        <f>+VLOOKUP(C1692,'Anexo_GL '!$B$9:$O$1882,14,0)</f>
        <v>Si Cumple</v>
      </c>
    </row>
    <row r="1693" spans="1:19" x14ac:dyDescent="0.25">
      <c r="A1693" s="54" t="s">
        <v>5787</v>
      </c>
      <c r="B1693" s="54">
        <v>1666</v>
      </c>
      <c r="C1693" s="55" t="s">
        <v>3656</v>
      </c>
      <c r="D1693" s="55" t="s">
        <v>66</v>
      </c>
      <c r="E1693" s="55" t="s">
        <v>3657</v>
      </c>
      <c r="F1693" s="54">
        <f>+VLOOKUP(C1693,'Anexo_GL '!$B$9:$O$1882,4,0)</f>
        <v>395.73303999999996</v>
      </c>
      <c r="G1693" s="54"/>
      <c r="H1693" s="54">
        <f>+VLOOKUP(C1693,'Anexo_GL '!$B$9:$O$1882,5,0)</f>
        <v>7419.8913800000009</v>
      </c>
      <c r="I1693" s="54">
        <f>+VLOOKUP(C1693,'Anexo_GL '!$B$9:$O$1882,6,0)</f>
        <v>3978.3135899999997</v>
      </c>
      <c r="J1693" s="54">
        <f>+VLOOKUP(C1693,'Anexo_GL '!$B$9:$O$1882,7,0)</f>
        <v>0</v>
      </c>
      <c r="K1693" s="54"/>
      <c r="L1693" s="56">
        <f>+VLOOKUP(C1693,'Anexo_GL '!$B$9:$O$1882,8,0)</f>
        <v>5.3334074548137105</v>
      </c>
      <c r="M1693" s="54"/>
      <c r="N1693" s="56" t="str">
        <f>+VLOOKUP(C1693,'Anexo_GL '!$B$9:$O$1882,9,0)</f>
        <v>Si Cumple</v>
      </c>
      <c r="O1693" s="54"/>
      <c r="P1693" s="54">
        <f>+VLOOKUP(C1693,'Anexo_GL '!$B$9:$O$1882,11,0)</f>
        <v>6277.4794099999999</v>
      </c>
      <c r="Q1693" s="54">
        <f>+VLOOKUP(C1693,'Anexo_GL '!$B$9:$O$1882,12,0)</f>
        <v>3548.9162899999997</v>
      </c>
      <c r="R1693" s="54">
        <f>+VLOOKUP(C1693,'Anexo_GL '!$B$9:$O$1882,13,0)</f>
        <v>2728.5631200000007</v>
      </c>
      <c r="S1693" s="54" t="str">
        <f>+VLOOKUP(C1693,'Anexo_GL '!$B$9:$O$1882,14,0)</f>
        <v>Si Cumple</v>
      </c>
    </row>
    <row r="1694" spans="1:19" x14ac:dyDescent="0.25">
      <c r="A1694" s="54" t="s">
        <v>5788</v>
      </c>
      <c r="B1694" s="54">
        <v>1667</v>
      </c>
      <c r="C1694" s="55" t="s">
        <v>3658</v>
      </c>
      <c r="D1694" s="55" t="s">
        <v>66</v>
      </c>
      <c r="E1694" s="55" t="s">
        <v>3659</v>
      </c>
      <c r="F1694" s="54">
        <f>+VLOOKUP(C1694,'Anexo_GL '!$B$9:$O$1882,4,0)</f>
        <v>465.68108999999998</v>
      </c>
      <c r="G1694" s="54"/>
      <c r="H1694" s="54">
        <f>+VLOOKUP(C1694,'Anexo_GL '!$B$9:$O$1882,5,0)</f>
        <v>10879.4433525</v>
      </c>
      <c r="I1694" s="54">
        <f>+VLOOKUP(C1694,'Anexo_GL '!$B$9:$O$1882,6,0)</f>
        <v>8827.269940000002</v>
      </c>
      <c r="J1694" s="54">
        <f>+VLOOKUP(C1694,'Anexo_GL '!$B$9:$O$1882,7,0)</f>
        <v>0</v>
      </c>
      <c r="K1694" s="54"/>
      <c r="L1694" s="56">
        <f>+VLOOKUP(C1694,'Anexo_GL '!$B$9:$O$1882,8,0)</f>
        <v>4.2803760717499442</v>
      </c>
      <c r="M1694" s="54"/>
      <c r="N1694" s="56" t="str">
        <f>+VLOOKUP(C1694,'Anexo_GL '!$B$9:$O$1882,9,0)</f>
        <v>Si Cumple</v>
      </c>
      <c r="O1694" s="54"/>
      <c r="P1694" s="54">
        <f>+VLOOKUP(C1694,'Anexo_GL '!$B$9:$O$1882,11,0)</f>
        <v>9255.6941999999999</v>
      </c>
      <c r="Q1694" s="54">
        <f>+VLOOKUP(C1694,'Anexo_GL '!$B$9:$O$1882,12,0)</f>
        <v>3913.1830700000005</v>
      </c>
      <c r="R1694" s="54">
        <f>+VLOOKUP(C1694,'Anexo_GL '!$B$9:$O$1882,13,0)</f>
        <v>5342.511129999999</v>
      </c>
      <c r="S1694" s="54" t="str">
        <f>+VLOOKUP(C1694,'Anexo_GL '!$B$9:$O$1882,14,0)</f>
        <v>Si Cumple</v>
      </c>
    </row>
    <row r="1695" spans="1:19" x14ac:dyDescent="0.25">
      <c r="A1695" s="54" t="s">
        <v>5789</v>
      </c>
      <c r="B1695" s="54">
        <v>1668</v>
      </c>
      <c r="C1695" s="55" t="s">
        <v>3660</v>
      </c>
      <c r="D1695" s="55" t="s">
        <v>66</v>
      </c>
      <c r="E1695" s="55" t="s">
        <v>3661</v>
      </c>
      <c r="F1695" s="54">
        <f>+VLOOKUP(C1695,'Anexo_GL '!$B$9:$O$1882,4,0)</f>
        <v>2251.3931100000004</v>
      </c>
      <c r="G1695" s="54"/>
      <c r="H1695" s="54">
        <f>+VLOOKUP(C1695,'Anexo_GL '!$B$9:$O$1882,5,0)</f>
        <v>9368.174395</v>
      </c>
      <c r="I1695" s="54">
        <f>+VLOOKUP(C1695,'Anexo_GL '!$B$9:$O$1882,6,0)</f>
        <v>7299.4790999999996</v>
      </c>
      <c r="J1695" s="54">
        <f>+VLOOKUP(C1695,'Anexo_GL '!$B$9:$O$1882,7,0)</f>
        <v>0</v>
      </c>
      <c r="K1695" s="54"/>
      <c r="L1695" s="56">
        <f>+VLOOKUP(C1695,'Anexo_GL '!$B$9:$O$1882,8,0)</f>
        <v>24.032356946745338</v>
      </c>
      <c r="M1695" s="54"/>
      <c r="N1695" s="56" t="str">
        <f>+VLOOKUP(C1695,'Anexo_GL '!$B$9:$O$1882,9,0)</f>
        <v>Si Cumple</v>
      </c>
      <c r="O1695" s="54"/>
      <c r="P1695" s="54">
        <f>+VLOOKUP(C1695,'Anexo_GL '!$B$9:$O$1882,11,0)</f>
        <v>7791.86643</v>
      </c>
      <c r="Q1695" s="54">
        <f>+VLOOKUP(C1695,'Anexo_GL '!$B$9:$O$1882,12,0)</f>
        <v>2703.93352</v>
      </c>
      <c r="R1695" s="54">
        <f>+VLOOKUP(C1695,'Anexo_GL '!$B$9:$O$1882,13,0)</f>
        <v>5087.9329100000004</v>
      </c>
      <c r="S1695" s="54" t="str">
        <f>+VLOOKUP(C1695,'Anexo_GL '!$B$9:$O$1882,14,0)</f>
        <v>Si Cumple</v>
      </c>
    </row>
    <row r="1696" spans="1:19" x14ac:dyDescent="0.25">
      <c r="A1696" s="54" t="s">
        <v>5790</v>
      </c>
      <c r="B1696" s="54">
        <v>1669</v>
      </c>
      <c r="C1696" s="55" t="s">
        <v>3662</v>
      </c>
      <c r="D1696" s="55" t="s">
        <v>66</v>
      </c>
      <c r="E1696" s="55" t="s">
        <v>3663</v>
      </c>
      <c r="F1696" s="54">
        <f>+VLOOKUP(C1696,'Anexo_GL '!$B$9:$O$1882,4,0)</f>
        <v>1516.3448800000001</v>
      </c>
      <c r="G1696" s="54"/>
      <c r="H1696" s="54">
        <f>+VLOOKUP(C1696,'Anexo_GL '!$B$9:$O$1882,5,0)</f>
        <v>13754.233987500002</v>
      </c>
      <c r="I1696" s="54">
        <f>+VLOOKUP(C1696,'Anexo_GL '!$B$9:$O$1882,6,0)</f>
        <v>11727.65257</v>
      </c>
      <c r="J1696" s="54">
        <f>+VLOOKUP(C1696,'Anexo_GL '!$B$9:$O$1882,7,0)</f>
        <v>0</v>
      </c>
      <c r="K1696" s="54"/>
      <c r="L1696" s="56">
        <f>+VLOOKUP(C1696,'Anexo_GL '!$B$9:$O$1882,8,0)</f>
        <v>11.024568008498845</v>
      </c>
      <c r="M1696" s="54"/>
      <c r="N1696" s="56" t="str">
        <f>+VLOOKUP(C1696,'Anexo_GL '!$B$9:$O$1882,9,0)</f>
        <v>Si Cumple</v>
      </c>
      <c r="O1696" s="54"/>
      <c r="P1696" s="54">
        <f>+VLOOKUP(C1696,'Anexo_GL '!$B$9:$O$1882,11,0)</f>
        <v>11720.453459999999</v>
      </c>
      <c r="Q1696" s="54">
        <f>+VLOOKUP(C1696,'Anexo_GL '!$B$9:$O$1882,12,0)</f>
        <v>3908.7842900000001</v>
      </c>
      <c r="R1696" s="54">
        <f>+VLOOKUP(C1696,'Anexo_GL '!$B$9:$O$1882,13,0)</f>
        <v>7811.6691699999992</v>
      </c>
      <c r="S1696" s="54" t="str">
        <f>+VLOOKUP(C1696,'Anexo_GL '!$B$9:$O$1882,14,0)</f>
        <v>Si Cumple</v>
      </c>
    </row>
    <row r="1697" spans="1:19" x14ac:dyDescent="0.25">
      <c r="A1697" s="54" t="s">
        <v>5791</v>
      </c>
      <c r="B1697" s="54">
        <v>1670</v>
      </c>
      <c r="C1697" s="55" t="s">
        <v>3664</v>
      </c>
      <c r="D1697" s="55" t="s">
        <v>66</v>
      </c>
      <c r="E1697" s="55" t="s">
        <v>3665</v>
      </c>
      <c r="F1697" s="54">
        <f>+VLOOKUP(C1697,'Anexo_GL '!$B$9:$O$1882,4,0)</f>
        <v>4325.34004</v>
      </c>
      <c r="G1697" s="54"/>
      <c r="H1697" s="54">
        <f>+VLOOKUP(C1697,'Anexo_GL '!$B$9:$O$1882,5,0)</f>
        <v>13987.654715000001</v>
      </c>
      <c r="I1697" s="54">
        <f>+VLOOKUP(C1697,'Anexo_GL '!$B$9:$O$1882,6,0)</f>
        <v>8101.0844399999996</v>
      </c>
      <c r="J1697" s="54">
        <f>+VLOOKUP(C1697,'Anexo_GL '!$B$9:$O$1882,7,0)</f>
        <v>0</v>
      </c>
      <c r="K1697" s="54"/>
      <c r="L1697" s="56">
        <f>+VLOOKUP(C1697,'Anexo_GL '!$B$9:$O$1882,8,0)</f>
        <v>30.922553695592853</v>
      </c>
      <c r="M1697" s="54"/>
      <c r="N1697" s="56" t="str">
        <f>+VLOOKUP(C1697,'Anexo_GL '!$B$9:$O$1882,9,0)</f>
        <v>Si Cumple</v>
      </c>
      <c r="O1697" s="54"/>
      <c r="P1697" s="54">
        <f>+VLOOKUP(C1697,'Anexo_GL '!$B$9:$O$1882,11,0)</f>
        <v>9856.7341500000002</v>
      </c>
      <c r="Q1697" s="54">
        <f>+VLOOKUP(C1697,'Anexo_GL '!$B$9:$O$1882,12,0)</f>
        <v>4394.3158400000011</v>
      </c>
      <c r="R1697" s="54">
        <f>+VLOOKUP(C1697,'Anexo_GL '!$B$9:$O$1882,13,0)</f>
        <v>5462.41831</v>
      </c>
      <c r="S1697" s="54" t="str">
        <f>+VLOOKUP(C1697,'Anexo_GL '!$B$9:$O$1882,14,0)</f>
        <v>Si Cumple</v>
      </c>
    </row>
    <row r="1698" spans="1:19" x14ac:dyDescent="0.25">
      <c r="A1698" s="54" t="s">
        <v>5792</v>
      </c>
      <c r="B1698" s="54">
        <v>1671</v>
      </c>
      <c r="C1698" s="55" t="s">
        <v>3666</v>
      </c>
      <c r="D1698" s="55" t="s">
        <v>66</v>
      </c>
      <c r="E1698" s="55" t="s">
        <v>3667</v>
      </c>
      <c r="F1698" s="54">
        <f>+VLOOKUP(C1698,'Anexo_GL '!$B$9:$O$1882,4,0)</f>
        <v>2709.09467</v>
      </c>
      <c r="G1698" s="54"/>
      <c r="H1698" s="54">
        <f>+VLOOKUP(C1698,'Anexo_GL '!$B$9:$O$1882,5,0)</f>
        <v>34503.996002499996</v>
      </c>
      <c r="I1698" s="54">
        <f>+VLOOKUP(C1698,'Anexo_GL '!$B$9:$O$1882,6,0)</f>
        <v>3722.5996700000001</v>
      </c>
      <c r="J1698" s="54">
        <f>+VLOOKUP(C1698,'Anexo_GL '!$B$9:$O$1882,7,0)</f>
        <v>0</v>
      </c>
      <c r="K1698" s="54"/>
      <c r="L1698" s="56">
        <f>+VLOOKUP(C1698,'Anexo_GL '!$B$9:$O$1882,8,0)</f>
        <v>7.8515389052436459</v>
      </c>
      <c r="M1698" s="54"/>
      <c r="N1698" s="56" t="str">
        <f>+VLOOKUP(C1698,'Anexo_GL '!$B$9:$O$1882,9,0)</f>
        <v>Si Cumple</v>
      </c>
      <c r="O1698" s="54"/>
      <c r="P1698" s="54">
        <f>+VLOOKUP(C1698,'Anexo_GL '!$B$9:$O$1882,11,0)</f>
        <v>19827.11378</v>
      </c>
      <c r="Q1698" s="54">
        <f>+VLOOKUP(C1698,'Anexo_GL '!$B$9:$O$1882,12,0)</f>
        <v>12520.035910000002</v>
      </c>
      <c r="R1698" s="54">
        <f>+VLOOKUP(C1698,'Anexo_GL '!$B$9:$O$1882,13,0)</f>
        <v>7307.0778699999992</v>
      </c>
      <c r="S1698" s="54" t="str">
        <f>+VLOOKUP(C1698,'Anexo_GL '!$B$9:$O$1882,14,0)</f>
        <v>Si Cumple</v>
      </c>
    </row>
    <row r="1699" spans="1:19" x14ac:dyDescent="0.25">
      <c r="A1699" s="54" t="s">
        <v>5793</v>
      </c>
      <c r="B1699" s="54">
        <v>1672</v>
      </c>
      <c r="C1699" s="55" t="s">
        <v>3668</v>
      </c>
      <c r="D1699" s="55" t="s">
        <v>66</v>
      </c>
      <c r="E1699" s="55" t="s">
        <v>3669</v>
      </c>
      <c r="F1699" s="54">
        <f>+VLOOKUP(C1699,'Anexo_GL '!$B$9:$O$1882,4,0)</f>
        <v>6093.2557799999995</v>
      </c>
      <c r="G1699" s="54"/>
      <c r="H1699" s="54">
        <f>+VLOOKUP(C1699,'Anexo_GL '!$B$9:$O$1882,5,0)</f>
        <v>12302.264167499998</v>
      </c>
      <c r="I1699" s="54">
        <f>+VLOOKUP(C1699,'Anexo_GL '!$B$9:$O$1882,6,0)</f>
        <v>3452.5895599999994</v>
      </c>
      <c r="J1699" s="54">
        <f>+VLOOKUP(C1699,'Anexo_GL '!$B$9:$O$1882,7,0)</f>
        <v>0</v>
      </c>
      <c r="K1699" s="54"/>
      <c r="L1699" s="56">
        <f>+VLOOKUP(C1699,'Anexo_GL '!$B$9:$O$1882,8,0)</f>
        <v>49.529547545378705</v>
      </c>
      <c r="M1699" s="54"/>
      <c r="N1699" s="56" t="str">
        <f>+VLOOKUP(C1699,'Anexo_GL '!$B$9:$O$1882,9,0)</f>
        <v>Si Cumple</v>
      </c>
      <c r="O1699" s="54"/>
      <c r="P1699" s="54">
        <f>+VLOOKUP(C1699,'Anexo_GL '!$B$9:$O$1882,11,0)</f>
        <v>8253.1674800000001</v>
      </c>
      <c r="Q1699" s="54">
        <f>+VLOOKUP(C1699,'Anexo_GL '!$B$9:$O$1882,12,0)</f>
        <v>4729.2424299999993</v>
      </c>
      <c r="R1699" s="54">
        <f>+VLOOKUP(C1699,'Anexo_GL '!$B$9:$O$1882,13,0)</f>
        <v>3523.9250500000007</v>
      </c>
      <c r="S1699" s="54" t="str">
        <f>+VLOOKUP(C1699,'Anexo_GL '!$B$9:$O$1882,14,0)</f>
        <v>Si Cumple</v>
      </c>
    </row>
    <row r="1700" spans="1:19" x14ac:dyDescent="0.25">
      <c r="A1700" s="54" t="s">
        <v>5794</v>
      </c>
      <c r="B1700" s="54">
        <v>1673</v>
      </c>
      <c r="C1700" s="55" t="s">
        <v>3670</v>
      </c>
      <c r="D1700" s="55" t="s">
        <v>66</v>
      </c>
      <c r="E1700" s="55" t="s">
        <v>3671</v>
      </c>
      <c r="F1700" s="54">
        <f>+VLOOKUP(C1700,'Anexo_GL '!$B$9:$O$1882,4,0)</f>
        <v>2110.8488000000002</v>
      </c>
      <c r="G1700" s="54"/>
      <c r="H1700" s="54">
        <f>+VLOOKUP(C1700,'Anexo_GL '!$B$9:$O$1882,5,0)</f>
        <v>10780.052582499997</v>
      </c>
      <c r="I1700" s="54">
        <f>+VLOOKUP(C1700,'Anexo_GL '!$B$9:$O$1882,6,0)</f>
        <v>2326.1815599999995</v>
      </c>
      <c r="J1700" s="54">
        <f>+VLOOKUP(C1700,'Anexo_GL '!$B$9:$O$1882,7,0)</f>
        <v>0</v>
      </c>
      <c r="K1700" s="54"/>
      <c r="L1700" s="56">
        <f>+VLOOKUP(C1700,'Anexo_GL '!$B$9:$O$1882,8,0)</f>
        <v>19.581062187272504</v>
      </c>
      <c r="M1700" s="54"/>
      <c r="N1700" s="56" t="str">
        <f>+VLOOKUP(C1700,'Anexo_GL '!$B$9:$O$1882,9,0)</f>
        <v>Si Cumple</v>
      </c>
      <c r="O1700" s="54"/>
      <c r="P1700" s="54">
        <f>+VLOOKUP(C1700,'Anexo_GL '!$B$9:$O$1882,11,0)</f>
        <v>6269.6586199999992</v>
      </c>
      <c r="Q1700" s="54">
        <f>+VLOOKUP(C1700,'Anexo_GL '!$B$9:$O$1882,12,0)</f>
        <v>3676.41444</v>
      </c>
      <c r="R1700" s="54">
        <f>+VLOOKUP(C1700,'Anexo_GL '!$B$9:$O$1882,13,0)</f>
        <v>2593.2441799999992</v>
      </c>
      <c r="S1700" s="54" t="str">
        <f>+VLOOKUP(C1700,'Anexo_GL '!$B$9:$O$1882,14,0)</f>
        <v>Si Cumple</v>
      </c>
    </row>
    <row r="1701" spans="1:19" x14ac:dyDescent="0.25">
      <c r="A1701" s="54" t="s">
        <v>5795</v>
      </c>
      <c r="B1701" s="54">
        <v>1674</v>
      </c>
      <c r="C1701" s="55" t="s">
        <v>3672</v>
      </c>
      <c r="D1701" s="55" t="s">
        <v>66</v>
      </c>
      <c r="E1701" s="55" t="s">
        <v>3673</v>
      </c>
      <c r="F1701" s="54">
        <f>+VLOOKUP(C1701,'Anexo_GL '!$B$9:$O$1882,4,0)</f>
        <v>1302.4657999999999</v>
      </c>
      <c r="G1701" s="54"/>
      <c r="H1701" s="54">
        <f>+VLOOKUP(C1701,'Anexo_GL '!$B$9:$O$1882,5,0)</f>
        <v>9461.1708749999998</v>
      </c>
      <c r="I1701" s="54">
        <f>+VLOOKUP(C1701,'Anexo_GL '!$B$9:$O$1882,6,0)</f>
        <v>1773.7680500000004</v>
      </c>
      <c r="J1701" s="54">
        <f>+VLOOKUP(C1701,'Anexo_GL '!$B$9:$O$1882,7,0)</f>
        <v>0</v>
      </c>
      <c r="K1701" s="54"/>
      <c r="L1701" s="56">
        <f>+VLOOKUP(C1701,'Anexo_GL '!$B$9:$O$1882,8,0)</f>
        <v>13.766433533523937</v>
      </c>
      <c r="M1701" s="54"/>
      <c r="N1701" s="56" t="str">
        <f>+VLOOKUP(C1701,'Anexo_GL '!$B$9:$O$1882,9,0)</f>
        <v>Si Cumple</v>
      </c>
      <c r="O1701" s="54"/>
      <c r="P1701" s="54">
        <f>+VLOOKUP(C1701,'Anexo_GL '!$B$9:$O$1882,11,0)</f>
        <v>4188.9296399999994</v>
      </c>
      <c r="Q1701" s="54">
        <f>+VLOOKUP(C1701,'Anexo_GL '!$B$9:$O$1882,12,0)</f>
        <v>2868.1410599999995</v>
      </c>
      <c r="R1701" s="54">
        <f>+VLOOKUP(C1701,'Anexo_GL '!$B$9:$O$1882,13,0)</f>
        <v>1320.7885800000001</v>
      </c>
      <c r="S1701" s="54" t="str">
        <f>+VLOOKUP(C1701,'Anexo_GL '!$B$9:$O$1882,14,0)</f>
        <v>Si Cumple</v>
      </c>
    </row>
    <row r="1702" spans="1:19" x14ac:dyDescent="0.25">
      <c r="A1702" s="54" t="s">
        <v>5796</v>
      </c>
      <c r="B1702" s="54">
        <v>1675</v>
      </c>
      <c r="C1702" s="55" t="s">
        <v>3674</v>
      </c>
      <c r="D1702" s="55" t="s">
        <v>66</v>
      </c>
      <c r="E1702" s="55" t="s">
        <v>3675</v>
      </c>
      <c r="F1702" s="54">
        <f>+VLOOKUP(C1702,'Anexo_GL '!$B$9:$O$1882,4,0)</f>
        <v>4683.9486199999992</v>
      </c>
      <c r="G1702" s="54"/>
      <c r="H1702" s="54">
        <f>+VLOOKUP(C1702,'Anexo_GL '!$B$9:$O$1882,5,0)</f>
        <v>11739.816612499997</v>
      </c>
      <c r="I1702" s="54">
        <f>+VLOOKUP(C1702,'Anexo_GL '!$B$9:$O$1882,6,0)</f>
        <v>2923.9064900000003</v>
      </c>
      <c r="J1702" s="54">
        <f>+VLOOKUP(C1702,'Anexo_GL '!$B$9:$O$1882,7,0)</f>
        <v>0</v>
      </c>
      <c r="K1702" s="54"/>
      <c r="L1702" s="56">
        <f>+VLOOKUP(C1702,'Anexo_GL '!$B$9:$O$1882,8,0)</f>
        <v>39.897970936043023</v>
      </c>
      <c r="M1702" s="54"/>
      <c r="N1702" s="56" t="str">
        <f>+VLOOKUP(C1702,'Anexo_GL '!$B$9:$O$1882,9,0)</f>
        <v>Si Cumple</v>
      </c>
      <c r="O1702" s="54"/>
      <c r="P1702" s="54">
        <f>+VLOOKUP(C1702,'Anexo_GL '!$B$9:$O$1882,11,0)</f>
        <v>6302.8619499999995</v>
      </c>
      <c r="Q1702" s="54">
        <f>+VLOOKUP(C1702,'Anexo_GL '!$B$9:$O$1882,12,0)</f>
        <v>2764.7687799999999</v>
      </c>
      <c r="R1702" s="54">
        <f>+VLOOKUP(C1702,'Anexo_GL '!$B$9:$O$1882,13,0)</f>
        <v>3538.0931699999996</v>
      </c>
      <c r="S1702" s="54" t="str">
        <f>+VLOOKUP(C1702,'Anexo_GL '!$B$9:$O$1882,14,0)</f>
        <v>Si Cumple</v>
      </c>
    </row>
    <row r="1703" spans="1:19" x14ac:dyDescent="0.25">
      <c r="A1703" s="54" t="s">
        <v>5797</v>
      </c>
      <c r="B1703" s="54">
        <v>1676</v>
      </c>
      <c r="C1703" s="55" t="s">
        <v>3676</v>
      </c>
      <c r="D1703" s="55" t="s">
        <v>66</v>
      </c>
      <c r="E1703" s="55" t="s">
        <v>3677</v>
      </c>
      <c r="F1703" s="54">
        <f>+VLOOKUP(C1703,'Anexo_GL '!$B$9:$O$1882,4,0)</f>
        <v>1118.6908000000001</v>
      </c>
      <c r="G1703" s="54"/>
      <c r="H1703" s="54">
        <f>+VLOOKUP(C1703,'Anexo_GL '!$B$9:$O$1882,5,0)</f>
        <v>10785.16207</v>
      </c>
      <c r="I1703" s="54">
        <f>+VLOOKUP(C1703,'Anexo_GL '!$B$9:$O$1882,6,0)</f>
        <v>3201.1045700000004</v>
      </c>
      <c r="J1703" s="54">
        <f>+VLOOKUP(C1703,'Anexo_GL '!$B$9:$O$1882,7,0)</f>
        <v>0</v>
      </c>
      <c r="K1703" s="54"/>
      <c r="L1703" s="56">
        <f>+VLOOKUP(C1703,'Anexo_GL '!$B$9:$O$1882,8,0)</f>
        <v>10.372498741690212</v>
      </c>
      <c r="M1703" s="54"/>
      <c r="N1703" s="56" t="str">
        <f>+VLOOKUP(C1703,'Anexo_GL '!$B$9:$O$1882,9,0)</f>
        <v>Si Cumple</v>
      </c>
      <c r="O1703" s="54"/>
      <c r="P1703" s="54">
        <f>+VLOOKUP(C1703,'Anexo_GL '!$B$9:$O$1882,11,0)</f>
        <v>8436.8666299999986</v>
      </c>
      <c r="Q1703" s="54">
        <f>+VLOOKUP(C1703,'Anexo_GL '!$B$9:$O$1882,12,0)</f>
        <v>4449.3137100000004</v>
      </c>
      <c r="R1703" s="54">
        <f>+VLOOKUP(C1703,'Anexo_GL '!$B$9:$O$1882,13,0)</f>
        <v>3987.5529199999992</v>
      </c>
      <c r="S1703" s="54" t="str">
        <f>+VLOOKUP(C1703,'Anexo_GL '!$B$9:$O$1882,14,0)</f>
        <v>Si Cumple</v>
      </c>
    </row>
    <row r="1704" spans="1:19" x14ac:dyDescent="0.25">
      <c r="A1704" s="54" t="s">
        <v>5798</v>
      </c>
      <c r="B1704" s="54">
        <v>1677</v>
      </c>
      <c r="C1704" s="55" t="s">
        <v>3678</v>
      </c>
      <c r="D1704" s="55" t="s">
        <v>66</v>
      </c>
      <c r="E1704" s="55" t="s">
        <v>3679</v>
      </c>
      <c r="F1704" s="54">
        <f>+VLOOKUP(C1704,'Anexo_GL '!$B$9:$O$1882,4,0)</f>
        <v>1170.3765600000002</v>
      </c>
      <c r="G1704" s="54"/>
      <c r="H1704" s="54">
        <f>+VLOOKUP(C1704,'Anexo_GL '!$B$9:$O$1882,5,0)</f>
        <v>13788.69464</v>
      </c>
      <c r="I1704" s="54">
        <f>+VLOOKUP(C1704,'Anexo_GL '!$B$9:$O$1882,6,0)</f>
        <v>5005.3312100000003</v>
      </c>
      <c r="J1704" s="54">
        <f>+VLOOKUP(C1704,'Anexo_GL '!$B$9:$O$1882,7,0)</f>
        <v>0</v>
      </c>
      <c r="K1704" s="54"/>
      <c r="L1704" s="56">
        <f>+VLOOKUP(C1704,'Anexo_GL '!$B$9:$O$1882,8,0)</f>
        <v>8.4879431342603144</v>
      </c>
      <c r="M1704" s="54"/>
      <c r="N1704" s="56" t="str">
        <f>+VLOOKUP(C1704,'Anexo_GL '!$B$9:$O$1882,9,0)</f>
        <v>Si Cumple</v>
      </c>
      <c r="O1704" s="54"/>
      <c r="P1704" s="54">
        <f>+VLOOKUP(C1704,'Anexo_GL '!$B$9:$O$1882,11,0)</f>
        <v>11021.13896</v>
      </c>
      <c r="Q1704" s="54">
        <f>+VLOOKUP(C1704,'Anexo_GL '!$B$9:$O$1882,12,0)</f>
        <v>6113.9003100000009</v>
      </c>
      <c r="R1704" s="54">
        <f>+VLOOKUP(C1704,'Anexo_GL '!$B$9:$O$1882,13,0)</f>
        <v>4907.2386500000002</v>
      </c>
      <c r="S1704" s="54" t="str">
        <f>+VLOOKUP(C1704,'Anexo_GL '!$B$9:$O$1882,14,0)</f>
        <v>Si Cumple</v>
      </c>
    </row>
    <row r="1705" spans="1:19" x14ac:dyDescent="0.25">
      <c r="A1705" s="54" t="s">
        <v>5799</v>
      </c>
      <c r="B1705" s="54">
        <v>1678</v>
      </c>
      <c r="C1705" s="55" t="s">
        <v>3680</v>
      </c>
      <c r="D1705" s="55" t="s">
        <v>66</v>
      </c>
      <c r="E1705" s="55" t="s">
        <v>3681</v>
      </c>
      <c r="F1705" s="54">
        <f>+VLOOKUP(C1705,'Anexo_GL '!$B$9:$O$1882,4,0)</f>
        <v>7638.7587699999995</v>
      </c>
      <c r="G1705" s="54"/>
      <c r="H1705" s="54">
        <f>+VLOOKUP(C1705,'Anexo_GL '!$B$9:$O$1882,5,0)</f>
        <v>42545.174072499991</v>
      </c>
      <c r="I1705" s="54">
        <f>+VLOOKUP(C1705,'Anexo_GL '!$B$9:$O$1882,6,0)</f>
        <v>5852.25857</v>
      </c>
      <c r="J1705" s="54">
        <f>+VLOOKUP(C1705,'Anexo_GL '!$B$9:$O$1882,7,0)</f>
        <v>0</v>
      </c>
      <c r="K1705" s="54"/>
      <c r="L1705" s="56">
        <f>+VLOOKUP(C1705,'Anexo_GL '!$B$9:$O$1882,8,0)</f>
        <v>17.954465897784349</v>
      </c>
      <c r="M1705" s="54"/>
      <c r="N1705" s="56" t="str">
        <f>+VLOOKUP(C1705,'Anexo_GL '!$B$9:$O$1882,9,0)</f>
        <v>Si Cumple</v>
      </c>
      <c r="O1705" s="54"/>
      <c r="P1705" s="54">
        <f>+VLOOKUP(C1705,'Anexo_GL '!$B$9:$O$1882,11,0)</f>
        <v>31794.395849999997</v>
      </c>
      <c r="Q1705" s="54">
        <f>+VLOOKUP(C1705,'Anexo_GL '!$B$9:$O$1882,12,0)</f>
        <v>17109.053259999997</v>
      </c>
      <c r="R1705" s="54">
        <f>+VLOOKUP(C1705,'Anexo_GL '!$B$9:$O$1882,13,0)</f>
        <v>14685.34259</v>
      </c>
      <c r="S1705" s="54" t="str">
        <f>+VLOOKUP(C1705,'Anexo_GL '!$B$9:$O$1882,14,0)</f>
        <v>Si Cumple</v>
      </c>
    </row>
    <row r="1706" spans="1:19" x14ac:dyDescent="0.25">
      <c r="A1706" s="54" t="s">
        <v>5800</v>
      </c>
      <c r="B1706" s="54">
        <v>1679</v>
      </c>
      <c r="C1706" s="55" t="s">
        <v>3682</v>
      </c>
      <c r="D1706" s="55" t="s">
        <v>66</v>
      </c>
      <c r="E1706" s="55" t="s">
        <v>3683</v>
      </c>
      <c r="F1706" s="54">
        <f>+VLOOKUP(C1706,'Anexo_GL '!$B$9:$O$1882,4,0)</f>
        <v>450.76330000000002</v>
      </c>
      <c r="G1706" s="54"/>
      <c r="H1706" s="54">
        <f>+VLOOKUP(C1706,'Anexo_GL '!$B$9:$O$1882,5,0)</f>
        <v>4225.2630899999995</v>
      </c>
      <c r="I1706" s="54">
        <f>+VLOOKUP(C1706,'Anexo_GL '!$B$9:$O$1882,6,0)</f>
        <v>155.15177000000003</v>
      </c>
      <c r="J1706" s="54">
        <f>+VLOOKUP(C1706,'Anexo_GL '!$B$9:$O$1882,7,0)</f>
        <v>0</v>
      </c>
      <c r="K1706" s="54"/>
      <c r="L1706" s="56">
        <f>+VLOOKUP(C1706,'Anexo_GL '!$B$9:$O$1882,8,0)</f>
        <v>10.668289533658365</v>
      </c>
      <c r="M1706" s="54"/>
      <c r="N1706" s="56" t="str">
        <f>+VLOOKUP(C1706,'Anexo_GL '!$B$9:$O$1882,9,0)</f>
        <v>Si Cumple</v>
      </c>
      <c r="O1706" s="54"/>
      <c r="P1706" s="54">
        <f>+VLOOKUP(C1706,'Anexo_GL '!$B$9:$O$1882,11,0)</f>
        <v>1286.0500300000001</v>
      </c>
      <c r="Q1706" s="54">
        <f>+VLOOKUP(C1706,'Anexo_GL '!$B$9:$O$1882,12,0)</f>
        <v>965.57344999999998</v>
      </c>
      <c r="R1706" s="54">
        <f>+VLOOKUP(C1706,'Anexo_GL '!$B$9:$O$1882,13,0)</f>
        <v>320.47658000000007</v>
      </c>
      <c r="S1706" s="54" t="str">
        <f>+VLOOKUP(C1706,'Anexo_GL '!$B$9:$O$1882,14,0)</f>
        <v>Si Cumple</v>
      </c>
    </row>
    <row r="1707" spans="1:19" x14ac:dyDescent="0.25">
      <c r="A1707" s="54" t="s">
        <v>5801</v>
      </c>
      <c r="B1707" s="54">
        <v>1680</v>
      </c>
      <c r="C1707" s="55" t="s">
        <v>3684</v>
      </c>
      <c r="D1707" s="55" t="s">
        <v>66</v>
      </c>
      <c r="E1707" s="55" t="s">
        <v>3685</v>
      </c>
      <c r="F1707" s="54">
        <f>+VLOOKUP(C1707,'Anexo_GL '!$B$9:$O$1882,4,0)</f>
        <v>3612.7721800000004</v>
      </c>
      <c r="G1707" s="54"/>
      <c r="H1707" s="54">
        <f>+VLOOKUP(C1707,'Anexo_GL '!$B$9:$O$1882,5,0)</f>
        <v>7268.5636625000016</v>
      </c>
      <c r="I1707" s="54">
        <f>+VLOOKUP(C1707,'Anexo_GL '!$B$9:$O$1882,6,0)</f>
        <v>842.31768999999997</v>
      </c>
      <c r="J1707" s="54">
        <f>+VLOOKUP(C1707,'Anexo_GL '!$B$9:$O$1882,7,0)</f>
        <v>0</v>
      </c>
      <c r="K1707" s="54"/>
      <c r="L1707" s="56">
        <f>+VLOOKUP(C1707,'Anexo_GL '!$B$9:$O$1882,8,0)</f>
        <v>49.704072878098692</v>
      </c>
      <c r="M1707" s="54"/>
      <c r="N1707" s="56" t="str">
        <f>+VLOOKUP(C1707,'Anexo_GL '!$B$9:$O$1882,9,0)</f>
        <v>Si Cumple</v>
      </c>
      <c r="O1707" s="54"/>
      <c r="P1707" s="54">
        <f>+VLOOKUP(C1707,'Anexo_GL '!$B$9:$O$1882,11,0)</f>
        <v>5955.4294700000009</v>
      </c>
      <c r="Q1707" s="54">
        <f>+VLOOKUP(C1707,'Anexo_GL '!$B$9:$O$1882,12,0)</f>
        <v>2251.1825400000002</v>
      </c>
      <c r="R1707" s="54">
        <f>+VLOOKUP(C1707,'Anexo_GL '!$B$9:$O$1882,13,0)</f>
        <v>3704.2469300000007</v>
      </c>
      <c r="S1707" s="54" t="str">
        <f>+VLOOKUP(C1707,'Anexo_GL '!$B$9:$O$1882,14,0)</f>
        <v>Si Cumple</v>
      </c>
    </row>
    <row r="1708" spans="1:19" x14ac:dyDescent="0.25">
      <c r="A1708" s="54" t="s">
        <v>5802</v>
      </c>
      <c r="B1708" s="54">
        <v>1681</v>
      </c>
      <c r="C1708" s="55" t="s">
        <v>3686</v>
      </c>
      <c r="D1708" s="55" t="s">
        <v>66</v>
      </c>
      <c r="E1708" s="55" t="s">
        <v>653</v>
      </c>
      <c r="F1708" s="54">
        <f>+VLOOKUP(C1708,'Anexo_GL '!$B$9:$O$1882,4,0)</f>
        <v>565.54208999999992</v>
      </c>
      <c r="G1708" s="54"/>
      <c r="H1708" s="54">
        <f>+VLOOKUP(C1708,'Anexo_GL '!$B$9:$O$1882,5,0)</f>
        <v>6211.6929525000005</v>
      </c>
      <c r="I1708" s="54">
        <f>+VLOOKUP(C1708,'Anexo_GL '!$B$9:$O$1882,6,0)</f>
        <v>587.65684999999996</v>
      </c>
      <c r="J1708" s="54">
        <f>+VLOOKUP(C1708,'Anexo_GL '!$B$9:$O$1882,7,0)</f>
        <v>0</v>
      </c>
      <c r="K1708" s="54"/>
      <c r="L1708" s="56">
        <f>+VLOOKUP(C1708,'Anexo_GL '!$B$9:$O$1882,8,0)</f>
        <v>9.1044759347351185</v>
      </c>
      <c r="M1708" s="54"/>
      <c r="N1708" s="56" t="str">
        <f>+VLOOKUP(C1708,'Anexo_GL '!$B$9:$O$1882,9,0)</f>
        <v>Si Cumple</v>
      </c>
      <c r="O1708" s="54"/>
      <c r="P1708" s="54">
        <f>+VLOOKUP(C1708,'Anexo_GL '!$B$9:$O$1882,11,0)</f>
        <v>3551.4046899999998</v>
      </c>
      <c r="Q1708" s="54">
        <f>+VLOOKUP(C1708,'Anexo_GL '!$B$9:$O$1882,12,0)</f>
        <v>1880.15652</v>
      </c>
      <c r="R1708" s="54">
        <f>+VLOOKUP(C1708,'Anexo_GL '!$B$9:$O$1882,13,0)</f>
        <v>1671.2481699999998</v>
      </c>
      <c r="S1708" s="54" t="str">
        <f>+VLOOKUP(C1708,'Anexo_GL '!$B$9:$O$1882,14,0)</f>
        <v>Si Cumple</v>
      </c>
    </row>
    <row r="1709" spans="1:19" x14ac:dyDescent="0.25">
      <c r="A1709" s="54" t="s">
        <v>5803</v>
      </c>
      <c r="B1709" s="54">
        <v>1682</v>
      </c>
      <c r="C1709" s="55" t="s">
        <v>3687</v>
      </c>
      <c r="D1709" s="55" t="s">
        <v>66</v>
      </c>
      <c r="E1709" s="55" t="s">
        <v>3688</v>
      </c>
      <c r="F1709" s="54">
        <f>+VLOOKUP(C1709,'Anexo_GL '!$B$9:$O$1882,4,0)</f>
        <v>574.39442999999994</v>
      </c>
      <c r="G1709" s="54"/>
      <c r="H1709" s="54">
        <f>+VLOOKUP(C1709,'Anexo_GL '!$B$9:$O$1882,5,0)</f>
        <v>3025.7912525000002</v>
      </c>
      <c r="I1709" s="54">
        <f>+VLOOKUP(C1709,'Anexo_GL '!$B$9:$O$1882,6,0)</f>
        <v>501.31099</v>
      </c>
      <c r="J1709" s="54">
        <f>+VLOOKUP(C1709,'Anexo_GL '!$B$9:$O$1882,7,0)</f>
        <v>0</v>
      </c>
      <c r="K1709" s="54"/>
      <c r="L1709" s="56">
        <f>+VLOOKUP(C1709,'Anexo_GL '!$B$9:$O$1882,8,0)</f>
        <v>18.983280142852482</v>
      </c>
      <c r="M1709" s="54"/>
      <c r="N1709" s="56" t="str">
        <f>+VLOOKUP(C1709,'Anexo_GL '!$B$9:$O$1882,9,0)</f>
        <v>Si Cumple</v>
      </c>
      <c r="O1709" s="54"/>
      <c r="P1709" s="54">
        <f>+VLOOKUP(C1709,'Anexo_GL '!$B$9:$O$1882,11,0)</f>
        <v>1577.9660300000003</v>
      </c>
      <c r="Q1709" s="54">
        <f>+VLOOKUP(C1709,'Anexo_GL '!$B$9:$O$1882,12,0)</f>
        <v>1408.1025500000001</v>
      </c>
      <c r="R1709" s="54">
        <f>+VLOOKUP(C1709,'Anexo_GL '!$B$9:$O$1882,13,0)</f>
        <v>169.86348000000021</v>
      </c>
      <c r="S1709" s="54" t="str">
        <f>+VLOOKUP(C1709,'Anexo_GL '!$B$9:$O$1882,14,0)</f>
        <v>Si Cumple</v>
      </c>
    </row>
    <row r="1710" spans="1:19" x14ac:dyDescent="0.25">
      <c r="A1710" s="54" t="s">
        <v>5804</v>
      </c>
      <c r="B1710" s="54">
        <v>1683</v>
      </c>
      <c r="C1710" s="55" t="s">
        <v>3689</v>
      </c>
      <c r="D1710" s="55" t="s">
        <v>66</v>
      </c>
      <c r="E1710" s="55" t="s">
        <v>3690</v>
      </c>
      <c r="F1710" s="54">
        <f>+VLOOKUP(C1710,'Anexo_GL '!$B$9:$O$1882,4,0)</f>
        <v>2275.4481800000003</v>
      </c>
      <c r="G1710" s="54"/>
      <c r="H1710" s="54">
        <f>+VLOOKUP(C1710,'Anexo_GL '!$B$9:$O$1882,5,0)</f>
        <v>21097.737444999995</v>
      </c>
      <c r="I1710" s="54">
        <f>+VLOOKUP(C1710,'Anexo_GL '!$B$9:$O$1882,6,0)</f>
        <v>2975.92787</v>
      </c>
      <c r="J1710" s="54">
        <f>+VLOOKUP(C1710,'Anexo_GL '!$B$9:$O$1882,7,0)</f>
        <v>0</v>
      </c>
      <c r="K1710" s="54"/>
      <c r="L1710" s="56">
        <f>+VLOOKUP(C1710,'Anexo_GL '!$B$9:$O$1882,8,0)</f>
        <v>10.785271102799054</v>
      </c>
      <c r="M1710" s="54"/>
      <c r="N1710" s="56" t="str">
        <f>+VLOOKUP(C1710,'Anexo_GL '!$B$9:$O$1882,9,0)</f>
        <v>Si Cumple</v>
      </c>
      <c r="O1710" s="54"/>
      <c r="P1710" s="54">
        <f>+VLOOKUP(C1710,'Anexo_GL '!$B$9:$O$1882,11,0)</f>
        <v>11710.380710000001</v>
      </c>
      <c r="Q1710" s="54">
        <f>+VLOOKUP(C1710,'Anexo_GL '!$B$9:$O$1882,12,0)</f>
        <v>7667.3911699999999</v>
      </c>
      <c r="R1710" s="54">
        <f>+VLOOKUP(C1710,'Anexo_GL '!$B$9:$O$1882,13,0)</f>
        <v>4042.9895400000009</v>
      </c>
      <c r="S1710" s="54" t="str">
        <f>+VLOOKUP(C1710,'Anexo_GL '!$B$9:$O$1882,14,0)</f>
        <v>Si Cumple</v>
      </c>
    </row>
    <row r="1711" spans="1:19" x14ac:dyDescent="0.25">
      <c r="A1711" s="54" t="s">
        <v>5805</v>
      </c>
      <c r="B1711" s="54">
        <v>1684</v>
      </c>
      <c r="C1711" s="55" t="s">
        <v>3691</v>
      </c>
      <c r="D1711" s="55" t="s">
        <v>66</v>
      </c>
      <c r="E1711" s="55" t="s">
        <v>3692</v>
      </c>
      <c r="F1711" s="54">
        <f>+VLOOKUP(C1711,'Anexo_GL '!$B$9:$O$1882,4,0)</f>
        <v>771.07107000000008</v>
      </c>
      <c r="G1711" s="54"/>
      <c r="H1711" s="54">
        <f>+VLOOKUP(C1711,'Anexo_GL '!$B$9:$O$1882,5,0)</f>
        <v>4117.2230374999999</v>
      </c>
      <c r="I1711" s="54">
        <f>+VLOOKUP(C1711,'Anexo_GL '!$B$9:$O$1882,6,0)</f>
        <v>736.22011999999995</v>
      </c>
      <c r="J1711" s="54">
        <f>+VLOOKUP(C1711,'Anexo_GL '!$B$9:$O$1882,7,0)</f>
        <v>0</v>
      </c>
      <c r="K1711" s="54"/>
      <c r="L1711" s="56">
        <f>+VLOOKUP(C1711,'Anexo_GL '!$B$9:$O$1882,8,0)</f>
        <v>18.727940239744665</v>
      </c>
      <c r="M1711" s="54"/>
      <c r="N1711" s="56" t="str">
        <f>+VLOOKUP(C1711,'Anexo_GL '!$B$9:$O$1882,9,0)</f>
        <v>Si Cumple</v>
      </c>
      <c r="O1711" s="54"/>
      <c r="P1711" s="54">
        <f>+VLOOKUP(C1711,'Anexo_GL '!$B$9:$O$1882,11,0)</f>
        <v>2628.2926299999999</v>
      </c>
      <c r="Q1711" s="54">
        <f>+VLOOKUP(C1711,'Anexo_GL '!$B$9:$O$1882,12,0)</f>
        <v>1078.9580100000001</v>
      </c>
      <c r="R1711" s="54">
        <f>+VLOOKUP(C1711,'Anexo_GL '!$B$9:$O$1882,13,0)</f>
        <v>1549.3346199999999</v>
      </c>
      <c r="S1711" s="54" t="str">
        <f>+VLOOKUP(C1711,'Anexo_GL '!$B$9:$O$1882,14,0)</f>
        <v>Si Cumple</v>
      </c>
    </row>
    <row r="1712" spans="1:19" x14ac:dyDescent="0.25">
      <c r="A1712" s="54" t="s">
        <v>5806</v>
      </c>
      <c r="B1712" s="54">
        <v>1685</v>
      </c>
      <c r="C1712" s="55" t="s">
        <v>3693</v>
      </c>
      <c r="D1712" s="55" t="s">
        <v>66</v>
      </c>
      <c r="E1712" s="55" t="s">
        <v>3694</v>
      </c>
      <c r="F1712" s="54">
        <f>+VLOOKUP(C1712,'Anexo_GL '!$B$9:$O$1882,4,0)</f>
        <v>235.23910000000001</v>
      </c>
      <c r="G1712" s="54"/>
      <c r="H1712" s="54">
        <f>+VLOOKUP(C1712,'Anexo_GL '!$B$9:$O$1882,5,0)</f>
        <v>2603.0892300000005</v>
      </c>
      <c r="I1712" s="54">
        <f>+VLOOKUP(C1712,'Anexo_GL '!$B$9:$O$1882,6,0)</f>
        <v>402.33215000000001</v>
      </c>
      <c r="J1712" s="54">
        <f>+VLOOKUP(C1712,'Anexo_GL '!$B$9:$O$1882,7,0)</f>
        <v>0</v>
      </c>
      <c r="K1712" s="54"/>
      <c r="L1712" s="56">
        <f>+VLOOKUP(C1712,'Anexo_GL '!$B$9:$O$1882,8,0)</f>
        <v>9.0369203363804775</v>
      </c>
      <c r="M1712" s="54"/>
      <c r="N1712" s="56" t="str">
        <f>+VLOOKUP(C1712,'Anexo_GL '!$B$9:$O$1882,9,0)</f>
        <v>Si Cumple</v>
      </c>
      <c r="O1712" s="54"/>
      <c r="P1712" s="54">
        <f>+VLOOKUP(C1712,'Anexo_GL '!$B$9:$O$1882,11,0)</f>
        <v>1310.3120800000002</v>
      </c>
      <c r="Q1712" s="54">
        <f>+VLOOKUP(C1712,'Anexo_GL '!$B$9:$O$1882,12,0)</f>
        <v>971.28598999999997</v>
      </c>
      <c r="R1712" s="54">
        <f>+VLOOKUP(C1712,'Anexo_GL '!$B$9:$O$1882,13,0)</f>
        <v>339.02609000000007</v>
      </c>
      <c r="S1712" s="54" t="str">
        <f>+VLOOKUP(C1712,'Anexo_GL '!$B$9:$O$1882,14,0)</f>
        <v>Si Cumple</v>
      </c>
    </row>
    <row r="1713" spans="1:19" x14ac:dyDescent="0.25">
      <c r="A1713" s="54" t="s">
        <v>5807</v>
      </c>
      <c r="B1713" s="54">
        <v>1686</v>
      </c>
      <c r="C1713" s="55" t="s">
        <v>3695</v>
      </c>
      <c r="D1713" s="55" t="s">
        <v>66</v>
      </c>
      <c r="E1713" s="55" t="s">
        <v>3696</v>
      </c>
      <c r="F1713" s="54">
        <f>+VLOOKUP(C1713,'Anexo_GL '!$B$9:$O$1882,4,0)</f>
        <v>282.38781</v>
      </c>
      <c r="G1713" s="54"/>
      <c r="H1713" s="54">
        <f>+VLOOKUP(C1713,'Anexo_GL '!$B$9:$O$1882,5,0)</f>
        <v>2503.8425899999997</v>
      </c>
      <c r="I1713" s="54">
        <f>+VLOOKUP(C1713,'Anexo_GL '!$B$9:$O$1882,6,0)</f>
        <v>293.84688</v>
      </c>
      <c r="J1713" s="54">
        <f>+VLOOKUP(C1713,'Anexo_GL '!$B$9:$O$1882,7,0)</f>
        <v>0</v>
      </c>
      <c r="K1713" s="54"/>
      <c r="L1713" s="56">
        <f>+VLOOKUP(C1713,'Anexo_GL '!$B$9:$O$1882,8,0)</f>
        <v>11.278177435267606</v>
      </c>
      <c r="M1713" s="54"/>
      <c r="N1713" s="56" t="str">
        <f>+VLOOKUP(C1713,'Anexo_GL '!$B$9:$O$1882,9,0)</f>
        <v>Si Cumple</v>
      </c>
      <c r="O1713" s="54"/>
      <c r="P1713" s="54">
        <f>+VLOOKUP(C1713,'Anexo_GL '!$B$9:$O$1882,11,0)</f>
        <v>1361.2971200000002</v>
      </c>
      <c r="Q1713" s="54">
        <f>+VLOOKUP(C1713,'Anexo_GL '!$B$9:$O$1882,12,0)</f>
        <v>991.46192000000008</v>
      </c>
      <c r="R1713" s="54">
        <f>+VLOOKUP(C1713,'Anexo_GL '!$B$9:$O$1882,13,0)</f>
        <v>369.83520000000004</v>
      </c>
      <c r="S1713" s="54" t="str">
        <f>+VLOOKUP(C1713,'Anexo_GL '!$B$9:$O$1882,14,0)</f>
        <v>Si Cumple</v>
      </c>
    </row>
    <row r="1714" spans="1:19" x14ac:dyDescent="0.25">
      <c r="A1714" s="54" t="s">
        <v>5808</v>
      </c>
      <c r="B1714" s="54">
        <v>1687</v>
      </c>
      <c r="C1714" s="55" t="s">
        <v>3697</v>
      </c>
      <c r="D1714" s="55" t="s">
        <v>66</v>
      </c>
      <c r="E1714" s="55" t="s">
        <v>3698</v>
      </c>
      <c r="F1714" s="54">
        <f>+VLOOKUP(C1714,'Anexo_GL '!$B$9:$O$1882,4,0)</f>
        <v>542.40678999999989</v>
      </c>
      <c r="G1714" s="54"/>
      <c r="H1714" s="54">
        <f>+VLOOKUP(C1714,'Anexo_GL '!$B$9:$O$1882,5,0)</f>
        <v>3907.7524599999992</v>
      </c>
      <c r="I1714" s="54">
        <f>+VLOOKUP(C1714,'Anexo_GL '!$B$9:$O$1882,6,0)</f>
        <v>441.42933999999997</v>
      </c>
      <c r="J1714" s="54">
        <f>+VLOOKUP(C1714,'Anexo_GL '!$B$9:$O$1882,7,0)</f>
        <v>0</v>
      </c>
      <c r="K1714" s="54"/>
      <c r="L1714" s="56">
        <f>+VLOOKUP(C1714,'Anexo_GL '!$B$9:$O$1882,8,0)</f>
        <v>13.880275057136041</v>
      </c>
      <c r="M1714" s="54"/>
      <c r="N1714" s="56" t="str">
        <f>+VLOOKUP(C1714,'Anexo_GL '!$B$9:$O$1882,9,0)</f>
        <v>Si Cumple</v>
      </c>
      <c r="O1714" s="54"/>
      <c r="P1714" s="54">
        <f>+VLOOKUP(C1714,'Anexo_GL '!$B$9:$O$1882,11,0)</f>
        <v>2954.2314700000002</v>
      </c>
      <c r="Q1714" s="54">
        <f>+VLOOKUP(C1714,'Anexo_GL '!$B$9:$O$1882,12,0)</f>
        <v>1569.54306</v>
      </c>
      <c r="R1714" s="54">
        <f>+VLOOKUP(C1714,'Anexo_GL '!$B$9:$O$1882,13,0)</f>
        <v>1384.6884100000002</v>
      </c>
      <c r="S1714" s="54" t="str">
        <f>+VLOOKUP(C1714,'Anexo_GL '!$B$9:$O$1882,14,0)</f>
        <v>Si Cumple</v>
      </c>
    </row>
    <row r="1715" spans="1:19" x14ac:dyDescent="0.25">
      <c r="A1715" s="54" t="s">
        <v>5809</v>
      </c>
      <c r="B1715" s="54">
        <v>1688</v>
      </c>
      <c r="C1715" s="55" t="s">
        <v>3699</v>
      </c>
      <c r="D1715" s="55" t="s">
        <v>66</v>
      </c>
      <c r="E1715" s="55" t="s">
        <v>3700</v>
      </c>
      <c r="F1715" s="54">
        <f>+VLOOKUP(C1715,'Anexo_GL '!$B$9:$O$1882,4,0)</f>
        <v>947.54366999999991</v>
      </c>
      <c r="G1715" s="54"/>
      <c r="H1715" s="54">
        <f>+VLOOKUP(C1715,'Anexo_GL '!$B$9:$O$1882,5,0)</f>
        <v>3225.4781599999997</v>
      </c>
      <c r="I1715" s="54">
        <f>+VLOOKUP(C1715,'Anexo_GL '!$B$9:$O$1882,6,0)</f>
        <v>470.64013</v>
      </c>
      <c r="J1715" s="54">
        <f>+VLOOKUP(C1715,'Anexo_GL '!$B$9:$O$1882,7,0)</f>
        <v>0</v>
      </c>
      <c r="K1715" s="54"/>
      <c r="L1715" s="56">
        <f>+VLOOKUP(C1715,'Anexo_GL '!$B$9:$O$1882,8,0)</f>
        <v>29.376843463109982</v>
      </c>
      <c r="M1715" s="54"/>
      <c r="N1715" s="56" t="str">
        <f>+VLOOKUP(C1715,'Anexo_GL '!$B$9:$O$1882,9,0)</f>
        <v>Si Cumple</v>
      </c>
      <c r="O1715" s="54"/>
      <c r="P1715" s="54">
        <f>+VLOOKUP(C1715,'Anexo_GL '!$B$9:$O$1882,11,0)</f>
        <v>1750.2701499999998</v>
      </c>
      <c r="Q1715" s="54">
        <f>+VLOOKUP(C1715,'Anexo_GL '!$B$9:$O$1882,12,0)</f>
        <v>1499.8188500000001</v>
      </c>
      <c r="R1715" s="54">
        <f>+VLOOKUP(C1715,'Anexo_GL '!$B$9:$O$1882,13,0)</f>
        <v>250.4512999999998</v>
      </c>
      <c r="S1715" s="54" t="str">
        <f>+VLOOKUP(C1715,'Anexo_GL '!$B$9:$O$1882,14,0)</f>
        <v>Si Cumple</v>
      </c>
    </row>
    <row r="1716" spans="1:19" x14ac:dyDescent="0.25">
      <c r="A1716" s="54" t="s">
        <v>5810</v>
      </c>
      <c r="B1716" s="54">
        <v>1689</v>
      </c>
      <c r="C1716" s="55" t="s">
        <v>3701</v>
      </c>
      <c r="D1716" s="55" t="s">
        <v>66</v>
      </c>
      <c r="E1716" s="55" t="s">
        <v>3702</v>
      </c>
      <c r="F1716" s="54">
        <f>+VLOOKUP(C1716,'Anexo_GL '!$B$9:$O$1882,4,0)</f>
        <v>1645.3005499999997</v>
      </c>
      <c r="G1716" s="54"/>
      <c r="H1716" s="54">
        <f>+VLOOKUP(C1716,'Anexo_GL '!$B$9:$O$1882,5,0)</f>
        <v>7638.7380075000001</v>
      </c>
      <c r="I1716" s="54">
        <f>+VLOOKUP(C1716,'Anexo_GL '!$B$9:$O$1882,6,0)</f>
        <v>1059.02926</v>
      </c>
      <c r="J1716" s="54">
        <f>+VLOOKUP(C1716,'Anexo_GL '!$B$9:$O$1882,7,0)</f>
        <v>0</v>
      </c>
      <c r="K1716" s="54"/>
      <c r="L1716" s="56">
        <f>+VLOOKUP(C1716,'Anexo_GL '!$B$9:$O$1882,8,0)</f>
        <v>21.53890535824873</v>
      </c>
      <c r="M1716" s="54"/>
      <c r="N1716" s="56" t="str">
        <f>+VLOOKUP(C1716,'Anexo_GL '!$B$9:$O$1882,9,0)</f>
        <v>Si Cumple</v>
      </c>
      <c r="O1716" s="54"/>
      <c r="P1716" s="54">
        <f>+VLOOKUP(C1716,'Anexo_GL '!$B$9:$O$1882,11,0)</f>
        <v>5516.1644699999997</v>
      </c>
      <c r="Q1716" s="54">
        <f>+VLOOKUP(C1716,'Anexo_GL '!$B$9:$O$1882,12,0)</f>
        <v>3297.9741399999998</v>
      </c>
      <c r="R1716" s="54">
        <f>+VLOOKUP(C1716,'Anexo_GL '!$B$9:$O$1882,13,0)</f>
        <v>2218.1903299999999</v>
      </c>
      <c r="S1716" s="54" t="str">
        <f>+VLOOKUP(C1716,'Anexo_GL '!$B$9:$O$1882,14,0)</f>
        <v>Si Cumple</v>
      </c>
    </row>
    <row r="1717" spans="1:19" x14ac:dyDescent="0.25">
      <c r="A1717" s="54" t="s">
        <v>5811</v>
      </c>
      <c r="B1717" s="54">
        <v>1690</v>
      </c>
      <c r="C1717" s="55" t="s">
        <v>3703</v>
      </c>
      <c r="D1717" s="55" t="s">
        <v>66</v>
      </c>
      <c r="E1717" s="55" t="s">
        <v>3704</v>
      </c>
      <c r="F1717" s="54">
        <f>+VLOOKUP(C1717,'Anexo_GL '!$B$9:$O$1882,4,0)</f>
        <v>692.90585999999985</v>
      </c>
      <c r="G1717" s="54"/>
      <c r="H1717" s="54">
        <f>+VLOOKUP(C1717,'Anexo_GL '!$B$9:$O$1882,5,0)</f>
        <v>5103.4944775000004</v>
      </c>
      <c r="I1717" s="54">
        <f>+VLOOKUP(C1717,'Anexo_GL '!$B$9:$O$1882,6,0)</f>
        <v>1274.8960300000001</v>
      </c>
      <c r="J1717" s="54">
        <f>+VLOOKUP(C1717,'Anexo_GL '!$B$9:$O$1882,7,0)</f>
        <v>0</v>
      </c>
      <c r="K1717" s="54"/>
      <c r="L1717" s="56">
        <f>+VLOOKUP(C1717,'Anexo_GL '!$B$9:$O$1882,8,0)</f>
        <v>13.577086505233705</v>
      </c>
      <c r="M1717" s="54"/>
      <c r="N1717" s="56" t="str">
        <f>+VLOOKUP(C1717,'Anexo_GL '!$B$9:$O$1882,9,0)</f>
        <v>Si Cumple</v>
      </c>
      <c r="O1717" s="54"/>
      <c r="P1717" s="54">
        <f>+VLOOKUP(C1717,'Anexo_GL '!$B$9:$O$1882,11,0)</f>
        <v>2686.6665499999999</v>
      </c>
      <c r="Q1717" s="54">
        <f>+VLOOKUP(C1717,'Anexo_GL '!$B$9:$O$1882,12,0)</f>
        <v>2502.4223600000005</v>
      </c>
      <c r="R1717" s="54">
        <f>+VLOOKUP(C1717,'Anexo_GL '!$B$9:$O$1882,13,0)</f>
        <v>184.24418999999949</v>
      </c>
      <c r="S1717" s="54" t="str">
        <f>+VLOOKUP(C1717,'Anexo_GL '!$B$9:$O$1882,14,0)</f>
        <v>Si Cumple</v>
      </c>
    </row>
    <row r="1718" spans="1:19" x14ac:dyDescent="0.25">
      <c r="A1718" s="54" t="s">
        <v>5812</v>
      </c>
      <c r="B1718" s="54">
        <v>1691</v>
      </c>
      <c r="C1718" s="55" t="s">
        <v>3705</v>
      </c>
      <c r="D1718" s="55" t="s">
        <v>66</v>
      </c>
      <c r="E1718" s="55" t="s">
        <v>3706</v>
      </c>
      <c r="F1718" s="54">
        <f>+VLOOKUP(C1718,'Anexo_GL '!$B$9:$O$1882,4,0)</f>
        <v>4083.84294</v>
      </c>
      <c r="G1718" s="54"/>
      <c r="H1718" s="54">
        <f>+VLOOKUP(C1718,'Anexo_GL '!$B$9:$O$1882,5,0)</f>
        <v>17907.991300000002</v>
      </c>
      <c r="I1718" s="54">
        <f>+VLOOKUP(C1718,'Anexo_GL '!$B$9:$O$1882,6,0)</f>
        <v>2118.49604</v>
      </c>
      <c r="J1718" s="54">
        <f>+VLOOKUP(C1718,'Anexo_GL '!$B$9:$O$1882,7,0)</f>
        <v>0</v>
      </c>
      <c r="K1718" s="54"/>
      <c r="L1718" s="56">
        <f>+VLOOKUP(C1718,'Anexo_GL '!$B$9:$O$1882,8,0)</f>
        <v>22.804584118822973</v>
      </c>
      <c r="M1718" s="54"/>
      <c r="N1718" s="56" t="str">
        <f>+VLOOKUP(C1718,'Anexo_GL '!$B$9:$O$1882,9,0)</f>
        <v>Si Cumple</v>
      </c>
      <c r="O1718" s="54"/>
      <c r="P1718" s="54">
        <f>+VLOOKUP(C1718,'Anexo_GL '!$B$9:$O$1882,11,0)</f>
        <v>10993.972809999999</v>
      </c>
      <c r="Q1718" s="54">
        <f>+VLOOKUP(C1718,'Anexo_GL '!$B$9:$O$1882,12,0)</f>
        <v>5117.7671100000007</v>
      </c>
      <c r="R1718" s="54">
        <f>+VLOOKUP(C1718,'Anexo_GL '!$B$9:$O$1882,13,0)</f>
        <v>5876.2056999999986</v>
      </c>
      <c r="S1718" s="54" t="str">
        <f>+VLOOKUP(C1718,'Anexo_GL '!$B$9:$O$1882,14,0)</f>
        <v>Si Cumple</v>
      </c>
    </row>
    <row r="1719" spans="1:19" x14ac:dyDescent="0.25">
      <c r="A1719" s="54" t="s">
        <v>5813</v>
      </c>
      <c r="B1719" s="54">
        <v>1692</v>
      </c>
      <c r="C1719" s="55" t="s">
        <v>3707</v>
      </c>
      <c r="D1719" s="55" t="s">
        <v>66</v>
      </c>
      <c r="E1719" s="55" t="s">
        <v>3708</v>
      </c>
      <c r="F1719" s="54">
        <f>+VLOOKUP(C1719,'Anexo_GL '!$B$9:$O$1882,4,0)</f>
        <v>426.16690000000006</v>
      </c>
      <c r="G1719" s="54"/>
      <c r="H1719" s="54">
        <f>+VLOOKUP(C1719,'Anexo_GL '!$B$9:$O$1882,5,0)</f>
        <v>4250.7844500000001</v>
      </c>
      <c r="I1719" s="54">
        <f>+VLOOKUP(C1719,'Anexo_GL '!$B$9:$O$1882,6,0)</f>
        <v>747.43098999999995</v>
      </c>
      <c r="J1719" s="54">
        <f>+VLOOKUP(C1719,'Anexo_GL '!$B$9:$O$1882,7,0)</f>
        <v>0</v>
      </c>
      <c r="K1719" s="54"/>
      <c r="L1719" s="56">
        <f>+VLOOKUP(C1719,'Anexo_GL '!$B$9:$O$1882,8,0)</f>
        <v>10.025605979621011</v>
      </c>
      <c r="M1719" s="54"/>
      <c r="N1719" s="56" t="str">
        <f>+VLOOKUP(C1719,'Anexo_GL '!$B$9:$O$1882,9,0)</f>
        <v>Si Cumple</v>
      </c>
      <c r="O1719" s="54"/>
      <c r="P1719" s="54">
        <f>+VLOOKUP(C1719,'Anexo_GL '!$B$9:$O$1882,11,0)</f>
        <v>3664.5409799999998</v>
      </c>
      <c r="Q1719" s="54">
        <f>+VLOOKUP(C1719,'Anexo_GL '!$B$9:$O$1882,12,0)</f>
        <v>1724.3754799999999</v>
      </c>
      <c r="R1719" s="54">
        <f>+VLOOKUP(C1719,'Anexo_GL '!$B$9:$O$1882,13,0)</f>
        <v>1940.1655000000001</v>
      </c>
      <c r="S1719" s="54" t="str">
        <f>+VLOOKUP(C1719,'Anexo_GL '!$B$9:$O$1882,14,0)</f>
        <v>Si Cumple</v>
      </c>
    </row>
    <row r="1720" spans="1:19" x14ac:dyDescent="0.25">
      <c r="A1720" s="54" t="s">
        <v>5814</v>
      </c>
      <c r="B1720" s="54">
        <v>1693</v>
      </c>
      <c r="C1720" s="55" t="s">
        <v>3709</v>
      </c>
      <c r="D1720" s="55" t="s">
        <v>66</v>
      </c>
      <c r="E1720" s="55" t="s">
        <v>3710</v>
      </c>
      <c r="F1720" s="54">
        <f>+VLOOKUP(C1720,'Anexo_GL '!$B$9:$O$1882,4,0)</f>
        <v>125.84679999999999</v>
      </c>
      <c r="G1720" s="54"/>
      <c r="H1720" s="54">
        <f>+VLOOKUP(C1720,'Anexo_GL '!$B$9:$O$1882,5,0)</f>
        <v>1438.7230925000001</v>
      </c>
      <c r="I1720" s="54">
        <f>+VLOOKUP(C1720,'Anexo_GL '!$B$9:$O$1882,6,0)</f>
        <v>374.89515</v>
      </c>
      <c r="J1720" s="54">
        <f>+VLOOKUP(C1720,'Anexo_GL '!$B$9:$O$1882,7,0)</f>
        <v>0</v>
      </c>
      <c r="K1720" s="54"/>
      <c r="L1720" s="56">
        <f>+VLOOKUP(C1720,'Anexo_GL '!$B$9:$O$1882,8,0)</f>
        <v>8.7471175416613374</v>
      </c>
      <c r="M1720" s="54"/>
      <c r="N1720" s="56" t="str">
        <f>+VLOOKUP(C1720,'Anexo_GL '!$B$9:$O$1882,9,0)</f>
        <v>Si Cumple</v>
      </c>
      <c r="O1720" s="54"/>
      <c r="P1720" s="54">
        <f>+VLOOKUP(C1720,'Anexo_GL '!$B$9:$O$1882,11,0)</f>
        <v>998.89930999999979</v>
      </c>
      <c r="Q1720" s="54">
        <f>+VLOOKUP(C1720,'Anexo_GL '!$B$9:$O$1882,12,0)</f>
        <v>821.48185000000012</v>
      </c>
      <c r="R1720" s="54">
        <f>+VLOOKUP(C1720,'Anexo_GL '!$B$9:$O$1882,13,0)</f>
        <v>177.41745999999972</v>
      </c>
      <c r="S1720" s="54" t="str">
        <f>+VLOOKUP(C1720,'Anexo_GL '!$B$9:$O$1882,14,0)</f>
        <v>Si Cumple</v>
      </c>
    </row>
    <row r="1721" spans="1:19" x14ac:dyDescent="0.25">
      <c r="A1721" s="54" t="s">
        <v>5815</v>
      </c>
      <c r="B1721" s="54">
        <v>1694</v>
      </c>
      <c r="C1721" s="55" t="s">
        <v>3711</v>
      </c>
      <c r="D1721" s="55" t="s">
        <v>66</v>
      </c>
      <c r="E1721" s="55" t="s">
        <v>3712</v>
      </c>
      <c r="F1721" s="54">
        <f>+VLOOKUP(C1721,'Anexo_GL '!$B$9:$O$1882,4,0)</f>
        <v>113.72134999999999</v>
      </c>
      <c r="G1721" s="54"/>
      <c r="H1721" s="54">
        <f>+VLOOKUP(C1721,'Anexo_GL '!$B$9:$O$1882,5,0)</f>
        <v>1919.2117025</v>
      </c>
      <c r="I1721" s="54">
        <f>+VLOOKUP(C1721,'Anexo_GL '!$B$9:$O$1882,6,0)</f>
        <v>290.08974000000001</v>
      </c>
      <c r="J1721" s="54">
        <f>+VLOOKUP(C1721,'Anexo_GL '!$B$9:$O$1882,7,0)</f>
        <v>0</v>
      </c>
      <c r="K1721" s="54"/>
      <c r="L1721" s="56">
        <f>+VLOOKUP(C1721,'Anexo_GL '!$B$9:$O$1882,8,0)</f>
        <v>5.9254197883362476</v>
      </c>
      <c r="M1721" s="54"/>
      <c r="N1721" s="56" t="str">
        <f>+VLOOKUP(C1721,'Anexo_GL '!$B$9:$O$1882,9,0)</f>
        <v>Si Cumple</v>
      </c>
      <c r="O1721" s="54"/>
      <c r="P1721" s="54">
        <f>+VLOOKUP(C1721,'Anexo_GL '!$B$9:$O$1882,11,0)</f>
        <v>1323.2024200000001</v>
      </c>
      <c r="Q1721" s="54">
        <f>+VLOOKUP(C1721,'Anexo_GL '!$B$9:$O$1882,12,0)</f>
        <v>831.24715999999989</v>
      </c>
      <c r="R1721" s="54">
        <f>+VLOOKUP(C1721,'Anexo_GL '!$B$9:$O$1882,13,0)</f>
        <v>491.95526000000024</v>
      </c>
      <c r="S1721" s="54" t="str">
        <f>+VLOOKUP(C1721,'Anexo_GL '!$B$9:$O$1882,14,0)</f>
        <v>Si Cumple</v>
      </c>
    </row>
    <row r="1722" spans="1:19" x14ac:dyDescent="0.25">
      <c r="A1722" s="54" t="s">
        <v>5816</v>
      </c>
      <c r="B1722" s="54">
        <v>1695</v>
      </c>
      <c r="C1722" s="55" t="s">
        <v>3713</v>
      </c>
      <c r="D1722" s="55" t="s">
        <v>66</v>
      </c>
      <c r="E1722" s="55" t="s">
        <v>3714</v>
      </c>
      <c r="F1722" s="54">
        <f>+VLOOKUP(C1722,'Anexo_GL '!$B$9:$O$1882,4,0)</f>
        <v>202.57291000000001</v>
      </c>
      <c r="G1722" s="54"/>
      <c r="H1722" s="54">
        <f>+VLOOKUP(C1722,'Anexo_GL '!$B$9:$O$1882,5,0)</f>
        <v>3994.9091275000005</v>
      </c>
      <c r="I1722" s="54">
        <f>+VLOOKUP(C1722,'Anexo_GL '!$B$9:$O$1882,6,0)</f>
        <v>909.61855999999989</v>
      </c>
      <c r="J1722" s="54">
        <f>+VLOOKUP(C1722,'Anexo_GL '!$B$9:$O$1882,7,0)</f>
        <v>0</v>
      </c>
      <c r="K1722" s="54"/>
      <c r="L1722" s="56">
        <f>+VLOOKUP(C1722,'Anexo_GL '!$B$9:$O$1882,8,0)</f>
        <v>5.0707764190563553</v>
      </c>
      <c r="M1722" s="54"/>
      <c r="N1722" s="56" t="str">
        <f>+VLOOKUP(C1722,'Anexo_GL '!$B$9:$O$1882,9,0)</f>
        <v>Si Cumple</v>
      </c>
      <c r="O1722" s="54"/>
      <c r="P1722" s="54">
        <f>+VLOOKUP(C1722,'Anexo_GL '!$B$9:$O$1882,11,0)</f>
        <v>2400.6372300000003</v>
      </c>
      <c r="Q1722" s="54">
        <f>+VLOOKUP(C1722,'Anexo_GL '!$B$9:$O$1882,12,0)</f>
        <v>1398.0946199999998</v>
      </c>
      <c r="R1722" s="54">
        <f>+VLOOKUP(C1722,'Anexo_GL '!$B$9:$O$1882,13,0)</f>
        <v>1002.5426100000005</v>
      </c>
      <c r="S1722" s="54" t="str">
        <f>+VLOOKUP(C1722,'Anexo_GL '!$B$9:$O$1882,14,0)</f>
        <v>Si Cumple</v>
      </c>
    </row>
    <row r="1723" spans="1:19" x14ac:dyDescent="0.25">
      <c r="A1723" s="54" t="s">
        <v>5817</v>
      </c>
      <c r="B1723" s="54">
        <v>1696</v>
      </c>
      <c r="C1723" s="55" t="s">
        <v>3715</v>
      </c>
      <c r="D1723" s="55" t="s">
        <v>66</v>
      </c>
      <c r="E1723" s="55" t="s">
        <v>2083</v>
      </c>
      <c r="F1723" s="54">
        <f>+VLOOKUP(C1723,'Anexo_GL '!$B$9:$O$1882,4,0)</f>
        <v>756.66350999999986</v>
      </c>
      <c r="G1723" s="54"/>
      <c r="H1723" s="54">
        <f>+VLOOKUP(C1723,'Anexo_GL '!$B$9:$O$1882,5,0)</f>
        <v>2737.9489874999995</v>
      </c>
      <c r="I1723" s="54">
        <f>+VLOOKUP(C1723,'Anexo_GL '!$B$9:$O$1882,6,0)</f>
        <v>736.24007000000006</v>
      </c>
      <c r="J1723" s="54">
        <f>+VLOOKUP(C1723,'Anexo_GL '!$B$9:$O$1882,7,0)</f>
        <v>0</v>
      </c>
      <c r="K1723" s="54"/>
      <c r="L1723" s="56">
        <f>+VLOOKUP(C1723,'Anexo_GL '!$B$9:$O$1882,8,0)</f>
        <v>27.636143458279101</v>
      </c>
      <c r="M1723" s="54"/>
      <c r="N1723" s="56" t="str">
        <f>+VLOOKUP(C1723,'Anexo_GL '!$B$9:$O$1882,9,0)</f>
        <v>Si Cumple</v>
      </c>
      <c r="O1723" s="54"/>
      <c r="P1723" s="54">
        <f>+VLOOKUP(C1723,'Anexo_GL '!$B$9:$O$1882,11,0)</f>
        <v>1808.2862299999999</v>
      </c>
      <c r="Q1723" s="54">
        <f>+VLOOKUP(C1723,'Anexo_GL '!$B$9:$O$1882,12,0)</f>
        <v>738.89175</v>
      </c>
      <c r="R1723" s="54">
        <f>+VLOOKUP(C1723,'Anexo_GL '!$B$9:$O$1882,13,0)</f>
        <v>1069.3944799999999</v>
      </c>
      <c r="S1723" s="54" t="str">
        <f>+VLOOKUP(C1723,'Anexo_GL '!$B$9:$O$1882,14,0)</f>
        <v>Si Cumple</v>
      </c>
    </row>
    <row r="1724" spans="1:19" x14ac:dyDescent="0.25">
      <c r="A1724" s="54" t="s">
        <v>5818</v>
      </c>
      <c r="B1724" s="54">
        <v>1697</v>
      </c>
      <c r="C1724" s="55" t="s">
        <v>3716</v>
      </c>
      <c r="D1724" s="55" t="s">
        <v>66</v>
      </c>
      <c r="E1724" s="55" t="s">
        <v>3717</v>
      </c>
      <c r="F1724" s="54">
        <f>+VLOOKUP(C1724,'Anexo_GL '!$B$9:$O$1882,4,0)</f>
        <v>467.40225999999996</v>
      </c>
      <c r="G1724" s="54"/>
      <c r="H1724" s="54">
        <f>+VLOOKUP(C1724,'Anexo_GL '!$B$9:$O$1882,5,0)</f>
        <v>4360.6105374999997</v>
      </c>
      <c r="I1724" s="54">
        <f>+VLOOKUP(C1724,'Anexo_GL '!$B$9:$O$1882,6,0)</f>
        <v>819.15512000000001</v>
      </c>
      <c r="J1724" s="54">
        <f>+VLOOKUP(C1724,'Anexo_GL '!$B$9:$O$1882,7,0)</f>
        <v>0</v>
      </c>
      <c r="K1724" s="54"/>
      <c r="L1724" s="56">
        <f>+VLOOKUP(C1724,'Anexo_GL '!$B$9:$O$1882,8,0)</f>
        <v>10.718734360257001</v>
      </c>
      <c r="M1724" s="54"/>
      <c r="N1724" s="56" t="str">
        <f>+VLOOKUP(C1724,'Anexo_GL '!$B$9:$O$1882,9,0)</f>
        <v>Si Cumple</v>
      </c>
      <c r="O1724" s="54"/>
      <c r="P1724" s="54">
        <f>+VLOOKUP(C1724,'Anexo_GL '!$B$9:$O$1882,11,0)</f>
        <v>3003.1926200000003</v>
      </c>
      <c r="Q1724" s="54">
        <f>+VLOOKUP(C1724,'Anexo_GL '!$B$9:$O$1882,12,0)</f>
        <v>1108.1442999999997</v>
      </c>
      <c r="R1724" s="54">
        <f>+VLOOKUP(C1724,'Anexo_GL '!$B$9:$O$1882,13,0)</f>
        <v>1895.0483200000003</v>
      </c>
      <c r="S1724" s="54" t="str">
        <f>+VLOOKUP(C1724,'Anexo_GL '!$B$9:$O$1882,14,0)</f>
        <v>Si Cumple</v>
      </c>
    </row>
    <row r="1725" spans="1:19" x14ac:dyDescent="0.25">
      <c r="A1725" s="54" t="s">
        <v>5819</v>
      </c>
      <c r="B1725" s="54">
        <v>1698</v>
      </c>
      <c r="C1725" s="55" t="s">
        <v>3718</v>
      </c>
      <c r="D1725" s="55" t="s">
        <v>66</v>
      </c>
      <c r="E1725" s="55" t="s">
        <v>1746</v>
      </c>
      <c r="F1725" s="54">
        <f>+VLOOKUP(C1725,'Anexo_GL '!$B$9:$O$1882,4,0)</f>
        <v>1106.67129</v>
      </c>
      <c r="G1725" s="54"/>
      <c r="H1725" s="54">
        <f>+VLOOKUP(C1725,'Anexo_GL '!$B$9:$O$1882,5,0)</f>
        <v>3484.5095974999995</v>
      </c>
      <c r="I1725" s="54">
        <f>+VLOOKUP(C1725,'Anexo_GL '!$B$9:$O$1882,6,0)</f>
        <v>723.29942999999992</v>
      </c>
      <c r="J1725" s="54">
        <f>+VLOOKUP(C1725,'Anexo_GL '!$B$9:$O$1882,7,0)</f>
        <v>0</v>
      </c>
      <c r="K1725" s="54"/>
      <c r="L1725" s="56">
        <f>+VLOOKUP(C1725,'Anexo_GL '!$B$9:$O$1882,8,0)</f>
        <v>31.759742914583839</v>
      </c>
      <c r="M1725" s="54"/>
      <c r="N1725" s="56" t="str">
        <f>+VLOOKUP(C1725,'Anexo_GL '!$B$9:$O$1882,9,0)</f>
        <v>Si Cumple</v>
      </c>
      <c r="O1725" s="54"/>
      <c r="P1725" s="54">
        <f>+VLOOKUP(C1725,'Anexo_GL '!$B$9:$O$1882,11,0)</f>
        <v>2566.3451600000003</v>
      </c>
      <c r="Q1725" s="54">
        <f>+VLOOKUP(C1725,'Anexo_GL '!$B$9:$O$1882,12,0)</f>
        <v>1213.7282299999999</v>
      </c>
      <c r="R1725" s="54">
        <f>+VLOOKUP(C1725,'Anexo_GL '!$B$9:$O$1882,13,0)</f>
        <v>1352.6169300000001</v>
      </c>
      <c r="S1725" s="54" t="str">
        <f>+VLOOKUP(C1725,'Anexo_GL '!$B$9:$O$1882,14,0)</f>
        <v>Si Cumple</v>
      </c>
    </row>
    <row r="1726" spans="1:19" x14ac:dyDescent="0.25">
      <c r="A1726" s="54" t="s">
        <v>5820</v>
      </c>
      <c r="B1726" s="54">
        <v>1699</v>
      </c>
      <c r="C1726" s="55" t="s">
        <v>3719</v>
      </c>
      <c r="D1726" s="55" t="s">
        <v>66</v>
      </c>
      <c r="E1726" s="55" t="s">
        <v>1494</v>
      </c>
      <c r="F1726" s="54">
        <f>+VLOOKUP(C1726,'Anexo_GL '!$B$9:$O$1882,4,0)</f>
        <v>2210.2303900000002</v>
      </c>
      <c r="G1726" s="54"/>
      <c r="H1726" s="54">
        <f>+VLOOKUP(C1726,'Anexo_GL '!$B$9:$O$1882,5,0)</f>
        <v>6726.6218450000006</v>
      </c>
      <c r="I1726" s="54">
        <f>+VLOOKUP(C1726,'Anexo_GL '!$B$9:$O$1882,6,0)</f>
        <v>1331.4349</v>
      </c>
      <c r="J1726" s="54">
        <f>+VLOOKUP(C1726,'Anexo_GL '!$B$9:$O$1882,7,0)</f>
        <v>0</v>
      </c>
      <c r="K1726" s="54"/>
      <c r="L1726" s="56">
        <f>+VLOOKUP(C1726,'Anexo_GL '!$B$9:$O$1882,8,0)</f>
        <v>32.857955165755271</v>
      </c>
      <c r="M1726" s="54"/>
      <c r="N1726" s="56" t="str">
        <f>+VLOOKUP(C1726,'Anexo_GL '!$B$9:$O$1882,9,0)</f>
        <v>Si Cumple</v>
      </c>
      <c r="O1726" s="54"/>
      <c r="P1726" s="54">
        <f>+VLOOKUP(C1726,'Anexo_GL '!$B$9:$O$1882,11,0)</f>
        <v>3564.0323100000001</v>
      </c>
      <c r="Q1726" s="54">
        <f>+VLOOKUP(C1726,'Anexo_GL '!$B$9:$O$1882,12,0)</f>
        <v>2980.7682800000002</v>
      </c>
      <c r="R1726" s="54">
        <f>+VLOOKUP(C1726,'Anexo_GL '!$B$9:$O$1882,13,0)</f>
        <v>583.26402999999982</v>
      </c>
      <c r="S1726" s="54" t="str">
        <f>+VLOOKUP(C1726,'Anexo_GL '!$B$9:$O$1882,14,0)</f>
        <v>Si Cumple</v>
      </c>
    </row>
    <row r="1727" spans="1:19" x14ac:dyDescent="0.25">
      <c r="A1727" s="54" t="s">
        <v>5821</v>
      </c>
      <c r="B1727" s="54">
        <v>1700</v>
      </c>
      <c r="C1727" s="55" t="s">
        <v>3720</v>
      </c>
      <c r="D1727" s="55" t="s">
        <v>66</v>
      </c>
      <c r="E1727" s="55" t="s">
        <v>3721</v>
      </c>
      <c r="F1727" s="54">
        <f>+VLOOKUP(C1727,'Anexo_GL '!$B$9:$O$1882,4,0)</f>
        <v>468.28345999999999</v>
      </c>
      <c r="G1727" s="54"/>
      <c r="H1727" s="54">
        <f>+VLOOKUP(C1727,'Anexo_GL '!$B$9:$O$1882,5,0)</f>
        <v>1894.8062275000004</v>
      </c>
      <c r="I1727" s="54">
        <f>+VLOOKUP(C1727,'Anexo_GL '!$B$9:$O$1882,6,0)</f>
        <v>330.64754999999997</v>
      </c>
      <c r="J1727" s="54">
        <f>+VLOOKUP(C1727,'Anexo_GL '!$B$9:$O$1882,7,0)</f>
        <v>0</v>
      </c>
      <c r="K1727" s="54"/>
      <c r="L1727" s="56">
        <f>+VLOOKUP(C1727,'Anexo_GL '!$B$9:$O$1882,8,0)</f>
        <v>24.714055358465401</v>
      </c>
      <c r="M1727" s="54"/>
      <c r="N1727" s="56" t="str">
        <f>+VLOOKUP(C1727,'Anexo_GL '!$B$9:$O$1882,9,0)</f>
        <v>Si Cumple</v>
      </c>
      <c r="O1727" s="54"/>
      <c r="P1727" s="54">
        <f>+VLOOKUP(C1727,'Anexo_GL '!$B$9:$O$1882,11,0)</f>
        <v>1135.4512099999999</v>
      </c>
      <c r="Q1727" s="54">
        <f>+VLOOKUP(C1727,'Anexo_GL '!$B$9:$O$1882,12,0)</f>
        <v>697.89161000000013</v>
      </c>
      <c r="R1727" s="54">
        <f>+VLOOKUP(C1727,'Anexo_GL '!$B$9:$O$1882,13,0)</f>
        <v>437.55959999999988</v>
      </c>
      <c r="S1727" s="54" t="str">
        <f>+VLOOKUP(C1727,'Anexo_GL '!$B$9:$O$1882,14,0)</f>
        <v>Si Cumple</v>
      </c>
    </row>
    <row r="1728" spans="1:19" x14ac:dyDescent="0.25">
      <c r="A1728" s="54" t="s">
        <v>5822</v>
      </c>
      <c r="B1728" s="54">
        <v>1701</v>
      </c>
      <c r="C1728" s="55" t="s">
        <v>3722</v>
      </c>
      <c r="D1728" s="55" t="s">
        <v>66</v>
      </c>
      <c r="E1728" s="55" t="s">
        <v>3723</v>
      </c>
      <c r="F1728" s="54">
        <f>+VLOOKUP(C1728,'Anexo_GL '!$B$9:$O$1882,4,0)</f>
        <v>7666.3446899999999</v>
      </c>
      <c r="G1728" s="54"/>
      <c r="H1728" s="54">
        <f>+VLOOKUP(C1728,'Anexo_GL '!$B$9:$O$1882,5,0)</f>
        <v>29775.539415000007</v>
      </c>
      <c r="I1728" s="54">
        <f>+VLOOKUP(C1728,'Anexo_GL '!$B$9:$O$1882,6,0)</f>
        <v>8320.1573599999992</v>
      </c>
      <c r="J1728" s="54">
        <f>+VLOOKUP(C1728,'Anexo_GL '!$B$9:$O$1882,7,0)</f>
        <v>0</v>
      </c>
      <c r="K1728" s="54"/>
      <c r="L1728" s="56">
        <f>+VLOOKUP(C1728,'Anexo_GL '!$B$9:$O$1882,8,0)</f>
        <v>25.747122774668963</v>
      </c>
      <c r="M1728" s="54"/>
      <c r="N1728" s="56" t="str">
        <f>+VLOOKUP(C1728,'Anexo_GL '!$B$9:$O$1882,9,0)</f>
        <v>Si Cumple</v>
      </c>
      <c r="O1728" s="54"/>
      <c r="P1728" s="54">
        <f>+VLOOKUP(C1728,'Anexo_GL '!$B$9:$O$1882,11,0)</f>
        <v>18887.61968</v>
      </c>
      <c r="Q1728" s="54">
        <f>+VLOOKUP(C1728,'Anexo_GL '!$B$9:$O$1882,12,0)</f>
        <v>11623.818880000001</v>
      </c>
      <c r="R1728" s="54">
        <f>+VLOOKUP(C1728,'Anexo_GL '!$B$9:$O$1882,13,0)</f>
        <v>7263.8007999999991</v>
      </c>
      <c r="S1728" s="54" t="str">
        <f>+VLOOKUP(C1728,'Anexo_GL '!$B$9:$O$1882,14,0)</f>
        <v>Si Cumple</v>
      </c>
    </row>
    <row r="1729" spans="1:19" x14ac:dyDescent="0.25">
      <c r="A1729" s="54" t="s">
        <v>5823</v>
      </c>
      <c r="B1729" s="54">
        <v>1702</v>
      </c>
      <c r="C1729" s="55" t="s">
        <v>3724</v>
      </c>
      <c r="D1729" s="55" t="s">
        <v>66</v>
      </c>
      <c r="E1729" s="55" t="s">
        <v>3725</v>
      </c>
      <c r="F1729" s="54">
        <f>+VLOOKUP(C1729,'Anexo_GL '!$B$9:$O$1882,4,0)</f>
        <v>1237.8137500000003</v>
      </c>
      <c r="G1729" s="54"/>
      <c r="H1729" s="54">
        <f>+VLOOKUP(C1729,'Anexo_GL '!$B$9:$O$1882,5,0)</f>
        <v>15754.521794999997</v>
      </c>
      <c r="I1729" s="54">
        <f>+VLOOKUP(C1729,'Anexo_GL '!$B$9:$O$1882,6,0)</f>
        <v>16370.442849999999</v>
      </c>
      <c r="J1729" s="54">
        <f>+VLOOKUP(C1729,'Anexo_GL '!$B$9:$O$1882,7,0)</f>
        <v>0</v>
      </c>
      <c r="K1729" s="54"/>
      <c r="L1729" s="56">
        <f>+VLOOKUP(C1729,'Anexo_GL '!$B$9:$O$1882,8,0)</f>
        <v>7.5612722352223978</v>
      </c>
      <c r="M1729" s="54"/>
      <c r="N1729" s="56" t="str">
        <f>+VLOOKUP(C1729,'Anexo_GL '!$B$9:$O$1882,9,0)</f>
        <v>Si Cumple</v>
      </c>
      <c r="O1729" s="54"/>
      <c r="P1729" s="54">
        <f>+VLOOKUP(C1729,'Anexo_GL '!$B$9:$O$1882,11,0)</f>
        <v>11683.616249999999</v>
      </c>
      <c r="Q1729" s="54">
        <f>+VLOOKUP(C1729,'Anexo_GL '!$B$9:$O$1882,12,0)</f>
        <v>2711.7772099999997</v>
      </c>
      <c r="R1729" s="54">
        <f>+VLOOKUP(C1729,'Anexo_GL '!$B$9:$O$1882,13,0)</f>
        <v>8971.8390399999989</v>
      </c>
      <c r="S1729" s="54" t="str">
        <f>+VLOOKUP(C1729,'Anexo_GL '!$B$9:$O$1882,14,0)</f>
        <v>Si Cumple</v>
      </c>
    </row>
    <row r="1730" spans="1:19" x14ac:dyDescent="0.25">
      <c r="A1730" s="54" t="s">
        <v>5824</v>
      </c>
      <c r="B1730" s="54">
        <v>1703</v>
      </c>
      <c r="C1730" s="55" t="s">
        <v>3726</v>
      </c>
      <c r="D1730" s="55" t="s">
        <v>66</v>
      </c>
      <c r="E1730" s="55" t="s">
        <v>3727</v>
      </c>
      <c r="F1730" s="54">
        <f>+VLOOKUP(C1730,'Anexo_GL '!$B$9:$O$1882,4,0)</f>
        <v>179.78845000000001</v>
      </c>
      <c r="G1730" s="54"/>
      <c r="H1730" s="54">
        <f>+VLOOKUP(C1730,'Anexo_GL '!$B$9:$O$1882,5,0)</f>
        <v>2952.9226899999999</v>
      </c>
      <c r="I1730" s="54">
        <f>+VLOOKUP(C1730,'Anexo_GL '!$B$9:$O$1882,6,0)</f>
        <v>928.40106000000003</v>
      </c>
      <c r="J1730" s="54">
        <f>+VLOOKUP(C1730,'Anexo_GL '!$B$9:$O$1882,7,0)</f>
        <v>0</v>
      </c>
      <c r="K1730" s="54"/>
      <c r="L1730" s="56">
        <f>+VLOOKUP(C1730,'Anexo_GL '!$B$9:$O$1882,8,0)</f>
        <v>6.0884916021963313</v>
      </c>
      <c r="M1730" s="54"/>
      <c r="N1730" s="56" t="str">
        <f>+VLOOKUP(C1730,'Anexo_GL '!$B$9:$O$1882,9,0)</f>
        <v>Si Cumple</v>
      </c>
      <c r="O1730" s="54"/>
      <c r="P1730" s="54">
        <f>+VLOOKUP(C1730,'Anexo_GL '!$B$9:$O$1882,11,0)</f>
        <v>1968.0813999999998</v>
      </c>
      <c r="Q1730" s="54">
        <f>+VLOOKUP(C1730,'Anexo_GL '!$B$9:$O$1882,12,0)</f>
        <v>1360.79602</v>
      </c>
      <c r="R1730" s="54">
        <f>+VLOOKUP(C1730,'Anexo_GL '!$B$9:$O$1882,13,0)</f>
        <v>607.28537999999992</v>
      </c>
      <c r="S1730" s="54" t="str">
        <f>+VLOOKUP(C1730,'Anexo_GL '!$B$9:$O$1882,14,0)</f>
        <v>Si Cumple</v>
      </c>
    </row>
    <row r="1731" spans="1:19" x14ac:dyDescent="0.25">
      <c r="A1731" s="54" t="s">
        <v>5825</v>
      </c>
      <c r="B1731" s="54">
        <v>1704</v>
      </c>
      <c r="C1731" s="55" t="s">
        <v>3728</v>
      </c>
      <c r="D1731" s="55" t="s">
        <v>66</v>
      </c>
      <c r="E1731" s="55" t="s">
        <v>3729</v>
      </c>
      <c r="F1731" s="54">
        <f>+VLOOKUP(C1731,'Anexo_GL '!$B$9:$O$1882,4,0)</f>
        <v>517.33191999999997</v>
      </c>
      <c r="G1731" s="54"/>
      <c r="H1731" s="54">
        <f>+VLOOKUP(C1731,'Anexo_GL '!$B$9:$O$1882,5,0)</f>
        <v>2868.7016700000004</v>
      </c>
      <c r="I1731" s="54">
        <f>+VLOOKUP(C1731,'Anexo_GL '!$B$9:$O$1882,6,0)</f>
        <v>822.58036000000004</v>
      </c>
      <c r="J1731" s="54">
        <f>+VLOOKUP(C1731,'Anexo_GL '!$B$9:$O$1882,7,0)</f>
        <v>0</v>
      </c>
      <c r="K1731" s="54"/>
      <c r="L1731" s="56">
        <f>+VLOOKUP(C1731,'Anexo_GL '!$B$9:$O$1882,8,0)</f>
        <v>18.033660502592443</v>
      </c>
      <c r="M1731" s="54"/>
      <c r="N1731" s="56" t="str">
        <f>+VLOOKUP(C1731,'Anexo_GL '!$B$9:$O$1882,9,0)</f>
        <v>Si Cumple</v>
      </c>
      <c r="O1731" s="54"/>
      <c r="P1731" s="54">
        <f>+VLOOKUP(C1731,'Anexo_GL '!$B$9:$O$1882,11,0)</f>
        <v>1666.37985</v>
      </c>
      <c r="Q1731" s="54">
        <f>+VLOOKUP(C1731,'Anexo_GL '!$B$9:$O$1882,12,0)</f>
        <v>1071.1654799999999</v>
      </c>
      <c r="R1731" s="54">
        <f>+VLOOKUP(C1731,'Anexo_GL '!$B$9:$O$1882,13,0)</f>
        <v>595.21437000000014</v>
      </c>
      <c r="S1731" s="54" t="str">
        <f>+VLOOKUP(C1731,'Anexo_GL '!$B$9:$O$1882,14,0)</f>
        <v>Si Cumple</v>
      </c>
    </row>
    <row r="1732" spans="1:19" x14ac:dyDescent="0.25">
      <c r="A1732" s="54" t="s">
        <v>5826</v>
      </c>
      <c r="B1732" s="54">
        <v>1705</v>
      </c>
      <c r="C1732" s="55" t="s">
        <v>3730</v>
      </c>
      <c r="D1732" s="55" t="s">
        <v>66</v>
      </c>
      <c r="E1732" s="55" t="s">
        <v>3731</v>
      </c>
      <c r="F1732" s="54">
        <f>+VLOOKUP(C1732,'Anexo_GL '!$B$9:$O$1882,4,0)</f>
        <v>445.37772999999999</v>
      </c>
      <c r="G1732" s="54"/>
      <c r="H1732" s="54">
        <f>+VLOOKUP(C1732,'Anexo_GL '!$B$9:$O$1882,5,0)</f>
        <v>7770.0627050000012</v>
      </c>
      <c r="I1732" s="54">
        <f>+VLOOKUP(C1732,'Anexo_GL '!$B$9:$O$1882,6,0)</f>
        <v>3678.9450700000002</v>
      </c>
      <c r="J1732" s="54">
        <f>+VLOOKUP(C1732,'Anexo_GL '!$B$9:$O$1882,7,0)</f>
        <v>0</v>
      </c>
      <c r="K1732" s="54"/>
      <c r="L1732" s="56">
        <f>+VLOOKUP(C1732,'Anexo_GL '!$B$9:$O$1882,8,0)</f>
        <v>5.7319708593008052</v>
      </c>
      <c r="M1732" s="54"/>
      <c r="N1732" s="56" t="str">
        <f>+VLOOKUP(C1732,'Anexo_GL '!$B$9:$O$1882,9,0)</f>
        <v>Si Cumple</v>
      </c>
      <c r="O1732" s="54"/>
      <c r="P1732" s="54">
        <f>+VLOOKUP(C1732,'Anexo_GL '!$B$9:$O$1882,11,0)</f>
        <v>5422.2413399999996</v>
      </c>
      <c r="Q1732" s="54">
        <f>+VLOOKUP(C1732,'Anexo_GL '!$B$9:$O$1882,12,0)</f>
        <v>3079.4251099999997</v>
      </c>
      <c r="R1732" s="54">
        <f>+VLOOKUP(C1732,'Anexo_GL '!$B$9:$O$1882,13,0)</f>
        <v>2342.8162299999999</v>
      </c>
      <c r="S1732" s="54" t="str">
        <f>+VLOOKUP(C1732,'Anexo_GL '!$B$9:$O$1882,14,0)</f>
        <v>Si Cumple</v>
      </c>
    </row>
    <row r="1733" spans="1:19" x14ac:dyDescent="0.25">
      <c r="A1733" s="54" t="s">
        <v>5827</v>
      </c>
      <c r="B1733" s="54">
        <v>1706</v>
      </c>
      <c r="C1733" s="55" t="s">
        <v>3732</v>
      </c>
      <c r="D1733" s="55" t="s">
        <v>66</v>
      </c>
      <c r="E1733" s="55" t="s">
        <v>3733</v>
      </c>
      <c r="F1733" s="54">
        <f>+VLOOKUP(C1733,'Anexo_GL '!$B$9:$O$1882,4,0)</f>
        <v>1323.1906199999999</v>
      </c>
      <c r="G1733" s="54"/>
      <c r="H1733" s="54">
        <f>+VLOOKUP(C1733,'Anexo_GL '!$B$9:$O$1882,5,0)</f>
        <v>10291.537377499997</v>
      </c>
      <c r="I1733" s="54">
        <f>+VLOOKUP(C1733,'Anexo_GL '!$B$9:$O$1882,6,0)</f>
        <v>5246.3844000000008</v>
      </c>
      <c r="J1733" s="54">
        <f>+VLOOKUP(C1733,'Anexo_GL '!$B$9:$O$1882,7,0)</f>
        <v>0</v>
      </c>
      <c r="K1733" s="54"/>
      <c r="L1733" s="56">
        <f>+VLOOKUP(C1733,'Anexo_GL '!$B$9:$O$1882,8,0)</f>
        <v>12.857074424010175</v>
      </c>
      <c r="M1733" s="54"/>
      <c r="N1733" s="56" t="str">
        <f>+VLOOKUP(C1733,'Anexo_GL '!$B$9:$O$1882,9,0)</f>
        <v>Si Cumple</v>
      </c>
      <c r="O1733" s="54"/>
      <c r="P1733" s="54">
        <f>+VLOOKUP(C1733,'Anexo_GL '!$B$9:$O$1882,11,0)</f>
        <v>6607.8394500000004</v>
      </c>
      <c r="Q1733" s="54">
        <f>+VLOOKUP(C1733,'Anexo_GL '!$B$9:$O$1882,12,0)</f>
        <v>4331.9952799999992</v>
      </c>
      <c r="R1733" s="54">
        <f>+VLOOKUP(C1733,'Anexo_GL '!$B$9:$O$1882,13,0)</f>
        <v>2275.8441700000008</v>
      </c>
      <c r="S1733" s="54" t="str">
        <f>+VLOOKUP(C1733,'Anexo_GL '!$B$9:$O$1882,14,0)</f>
        <v>Si Cumple</v>
      </c>
    </row>
    <row r="1734" spans="1:19" x14ac:dyDescent="0.25">
      <c r="A1734" s="54" t="s">
        <v>5828</v>
      </c>
      <c r="B1734" s="54">
        <v>1707</v>
      </c>
      <c r="C1734" s="55" t="s">
        <v>3734</v>
      </c>
      <c r="D1734" s="55" t="s">
        <v>66</v>
      </c>
      <c r="E1734" s="55" t="s">
        <v>3735</v>
      </c>
      <c r="F1734" s="54">
        <f>+VLOOKUP(C1734,'Anexo_GL '!$B$9:$O$1882,4,0)</f>
        <v>4755.1227399999998</v>
      </c>
      <c r="G1734" s="54"/>
      <c r="H1734" s="54">
        <f>+VLOOKUP(C1734,'Anexo_GL '!$B$9:$O$1882,5,0)</f>
        <v>7758.5662950000005</v>
      </c>
      <c r="I1734" s="54">
        <f>+VLOOKUP(C1734,'Anexo_GL '!$B$9:$O$1882,6,0)</f>
        <v>3144.0787599999999</v>
      </c>
      <c r="J1734" s="54">
        <f>+VLOOKUP(C1734,'Anexo_GL '!$B$9:$O$1882,7,0)</f>
        <v>0</v>
      </c>
      <c r="K1734" s="54"/>
      <c r="L1734" s="56">
        <f>+VLOOKUP(C1734,'Anexo_GL '!$B$9:$O$1882,8,0)</f>
        <v>61.288678335640867</v>
      </c>
      <c r="M1734" s="54"/>
      <c r="N1734" s="56" t="str">
        <f>+VLOOKUP(C1734,'Anexo_GL '!$B$9:$O$1882,9,0)</f>
        <v>Si Cumple</v>
      </c>
      <c r="O1734" s="54"/>
      <c r="P1734" s="54">
        <f>+VLOOKUP(C1734,'Anexo_GL '!$B$9:$O$1882,11,0)</f>
        <v>5110.0223099999994</v>
      </c>
      <c r="Q1734" s="54">
        <f>+VLOOKUP(C1734,'Anexo_GL '!$B$9:$O$1882,12,0)</f>
        <v>3057.7192399999999</v>
      </c>
      <c r="R1734" s="54">
        <f>+VLOOKUP(C1734,'Anexo_GL '!$B$9:$O$1882,13,0)</f>
        <v>2052.3030699999999</v>
      </c>
      <c r="S1734" s="54" t="str">
        <f>+VLOOKUP(C1734,'Anexo_GL '!$B$9:$O$1882,14,0)</f>
        <v>Si Cumple</v>
      </c>
    </row>
    <row r="1735" spans="1:19" x14ac:dyDescent="0.25">
      <c r="A1735" s="54" t="s">
        <v>5829</v>
      </c>
      <c r="B1735" s="54">
        <v>1708</v>
      </c>
      <c r="C1735" s="55" t="s">
        <v>3736</v>
      </c>
      <c r="D1735" s="55" t="s">
        <v>66</v>
      </c>
      <c r="E1735" s="55" t="s">
        <v>653</v>
      </c>
      <c r="F1735" s="54">
        <f>+VLOOKUP(C1735,'Anexo_GL '!$B$9:$O$1882,4,0)</f>
        <v>2481.8002499999998</v>
      </c>
      <c r="G1735" s="54"/>
      <c r="H1735" s="54">
        <f>+VLOOKUP(C1735,'Anexo_GL '!$B$9:$O$1882,5,0)</f>
        <v>6898.4871950000024</v>
      </c>
      <c r="I1735" s="54">
        <f>+VLOOKUP(C1735,'Anexo_GL '!$B$9:$O$1882,6,0)</f>
        <v>3293.24944</v>
      </c>
      <c r="J1735" s="54">
        <f>+VLOOKUP(C1735,'Anexo_GL '!$B$9:$O$1882,7,0)</f>
        <v>0</v>
      </c>
      <c r="K1735" s="54"/>
      <c r="L1735" s="56">
        <f>+VLOOKUP(C1735,'Anexo_GL '!$B$9:$O$1882,8,0)</f>
        <v>35.976007200517813</v>
      </c>
      <c r="M1735" s="54"/>
      <c r="N1735" s="56" t="str">
        <f>+VLOOKUP(C1735,'Anexo_GL '!$B$9:$O$1882,9,0)</f>
        <v>Si Cumple</v>
      </c>
      <c r="O1735" s="54"/>
      <c r="P1735" s="54">
        <f>+VLOOKUP(C1735,'Anexo_GL '!$B$9:$O$1882,11,0)</f>
        <v>4077.9558999999999</v>
      </c>
      <c r="Q1735" s="54">
        <f>+VLOOKUP(C1735,'Anexo_GL '!$B$9:$O$1882,12,0)</f>
        <v>1705.7296699999999</v>
      </c>
      <c r="R1735" s="54">
        <f>+VLOOKUP(C1735,'Anexo_GL '!$B$9:$O$1882,13,0)</f>
        <v>2372.2262299999998</v>
      </c>
      <c r="S1735" s="54" t="str">
        <f>+VLOOKUP(C1735,'Anexo_GL '!$B$9:$O$1882,14,0)</f>
        <v>Si Cumple</v>
      </c>
    </row>
    <row r="1736" spans="1:19" x14ac:dyDescent="0.25">
      <c r="A1736" s="54" t="s">
        <v>5830</v>
      </c>
      <c r="B1736" s="54">
        <v>1709</v>
      </c>
      <c r="C1736" s="55" t="s">
        <v>3737</v>
      </c>
      <c r="D1736" s="55" t="s">
        <v>66</v>
      </c>
      <c r="E1736" s="55" t="s">
        <v>3738</v>
      </c>
      <c r="F1736" s="54">
        <f>+VLOOKUP(C1736,'Anexo_GL '!$B$9:$O$1882,4,0)</f>
        <v>290.2774</v>
      </c>
      <c r="G1736" s="54"/>
      <c r="H1736" s="54">
        <f>+VLOOKUP(C1736,'Anexo_GL '!$B$9:$O$1882,5,0)</f>
        <v>3804.4164124999998</v>
      </c>
      <c r="I1736" s="54">
        <f>+VLOOKUP(C1736,'Anexo_GL '!$B$9:$O$1882,6,0)</f>
        <v>1464.21849</v>
      </c>
      <c r="J1736" s="54">
        <f>+VLOOKUP(C1736,'Anexo_GL '!$B$9:$O$1882,7,0)</f>
        <v>0</v>
      </c>
      <c r="K1736" s="54"/>
      <c r="L1736" s="56">
        <f>+VLOOKUP(C1736,'Anexo_GL '!$B$9:$O$1882,8,0)</f>
        <v>7.630011242887309</v>
      </c>
      <c r="M1736" s="54"/>
      <c r="N1736" s="56" t="str">
        <f>+VLOOKUP(C1736,'Anexo_GL '!$B$9:$O$1882,9,0)</f>
        <v>Si Cumple</v>
      </c>
      <c r="O1736" s="54"/>
      <c r="P1736" s="54">
        <f>+VLOOKUP(C1736,'Anexo_GL '!$B$9:$O$1882,11,0)</f>
        <v>2617.71965</v>
      </c>
      <c r="Q1736" s="54">
        <f>+VLOOKUP(C1736,'Anexo_GL '!$B$9:$O$1882,12,0)</f>
        <v>1354.6223</v>
      </c>
      <c r="R1736" s="54">
        <f>+VLOOKUP(C1736,'Anexo_GL '!$B$9:$O$1882,13,0)</f>
        <v>1263.0973499999998</v>
      </c>
      <c r="S1736" s="54" t="str">
        <f>+VLOOKUP(C1736,'Anexo_GL '!$B$9:$O$1882,14,0)</f>
        <v>Si Cumple</v>
      </c>
    </row>
    <row r="1737" spans="1:19" x14ac:dyDescent="0.25">
      <c r="A1737" s="54" t="s">
        <v>5831</v>
      </c>
      <c r="B1737" s="54">
        <v>1710</v>
      </c>
      <c r="C1737" s="55" t="s">
        <v>3739</v>
      </c>
      <c r="D1737" s="55" t="s">
        <v>66</v>
      </c>
      <c r="E1737" s="55" t="s">
        <v>3740</v>
      </c>
      <c r="F1737" s="54">
        <f>+VLOOKUP(C1737,'Anexo_GL '!$B$9:$O$1882,4,0)</f>
        <v>4861.5374300000003</v>
      </c>
      <c r="G1737" s="54"/>
      <c r="H1737" s="54">
        <f>+VLOOKUP(C1737,'Anexo_GL '!$B$9:$O$1882,5,0)</f>
        <v>10633.254882500001</v>
      </c>
      <c r="I1737" s="54">
        <f>+VLOOKUP(C1737,'Anexo_GL '!$B$9:$O$1882,6,0)</f>
        <v>1788.5448700000002</v>
      </c>
      <c r="J1737" s="54">
        <f>+VLOOKUP(C1737,'Anexo_GL '!$B$9:$O$1882,7,0)</f>
        <v>0</v>
      </c>
      <c r="K1737" s="54"/>
      <c r="L1737" s="56">
        <f>+VLOOKUP(C1737,'Anexo_GL '!$B$9:$O$1882,8,0)</f>
        <v>45.720125057859953</v>
      </c>
      <c r="M1737" s="54"/>
      <c r="N1737" s="56" t="str">
        <f>+VLOOKUP(C1737,'Anexo_GL '!$B$9:$O$1882,9,0)</f>
        <v>Si Cumple</v>
      </c>
      <c r="O1737" s="54"/>
      <c r="P1737" s="54">
        <f>+VLOOKUP(C1737,'Anexo_GL '!$B$9:$O$1882,11,0)</f>
        <v>6186.9378399999996</v>
      </c>
      <c r="Q1737" s="54">
        <f>+VLOOKUP(C1737,'Anexo_GL '!$B$9:$O$1882,12,0)</f>
        <v>4082.7438100000004</v>
      </c>
      <c r="R1737" s="54">
        <f>+VLOOKUP(C1737,'Anexo_GL '!$B$9:$O$1882,13,0)</f>
        <v>2104.1940299999992</v>
      </c>
      <c r="S1737" s="54" t="str">
        <f>+VLOOKUP(C1737,'Anexo_GL '!$B$9:$O$1882,14,0)</f>
        <v>Si Cumple</v>
      </c>
    </row>
    <row r="1738" spans="1:19" x14ac:dyDescent="0.25">
      <c r="A1738" s="54" t="s">
        <v>5832</v>
      </c>
      <c r="B1738" s="54">
        <v>1711</v>
      </c>
      <c r="C1738" s="55" t="s">
        <v>3741</v>
      </c>
      <c r="D1738" s="55" t="s">
        <v>66</v>
      </c>
      <c r="E1738" s="55" t="s">
        <v>3742</v>
      </c>
      <c r="F1738" s="54">
        <f>+VLOOKUP(C1738,'Anexo_GL '!$B$9:$O$1882,4,0)</f>
        <v>300.07072999999997</v>
      </c>
      <c r="G1738" s="54"/>
      <c r="H1738" s="54">
        <f>+VLOOKUP(C1738,'Anexo_GL '!$B$9:$O$1882,5,0)</f>
        <v>2183.5393325</v>
      </c>
      <c r="I1738" s="54">
        <f>+VLOOKUP(C1738,'Anexo_GL '!$B$9:$O$1882,6,0)</f>
        <v>405.65451999999999</v>
      </c>
      <c r="J1738" s="54">
        <f>+VLOOKUP(C1738,'Anexo_GL '!$B$9:$O$1882,7,0)</f>
        <v>0</v>
      </c>
      <c r="K1738" s="54"/>
      <c r="L1738" s="56">
        <f>+VLOOKUP(C1738,'Anexo_GL '!$B$9:$O$1882,8,0)</f>
        <v>13.742400951231776</v>
      </c>
      <c r="M1738" s="54"/>
      <c r="N1738" s="56" t="str">
        <f>+VLOOKUP(C1738,'Anexo_GL '!$B$9:$O$1882,9,0)</f>
        <v>Si Cumple</v>
      </c>
      <c r="O1738" s="54"/>
      <c r="P1738" s="54">
        <f>+VLOOKUP(C1738,'Anexo_GL '!$B$9:$O$1882,11,0)</f>
        <v>1590.94418</v>
      </c>
      <c r="Q1738" s="54">
        <f>+VLOOKUP(C1738,'Anexo_GL '!$B$9:$O$1882,12,0)</f>
        <v>905.17745000000002</v>
      </c>
      <c r="R1738" s="54">
        <f>+VLOOKUP(C1738,'Anexo_GL '!$B$9:$O$1882,13,0)</f>
        <v>685.76672999999982</v>
      </c>
      <c r="S1738" s="54" t="str">
        <f>+VLOOKUP(C1738,'Anexo_GL '!$B$9:$O$1882,14,0)</f>
        <v>Si Cumple</v>
      </c>
    </row>
    <row r="1739" spans="1:19" x14ac:dyDescent="0.25">
      <c r="A1739" s="54" t="s">
        <v>5833</v>
      </c>
      <c r="B1739" s="54">
        <v>1712</v>
      </c>
      <c r="C1739" s="55" t="s">
        <v>3743</v>
      </c>
      <c r="D1739" s="55" t="s">
        <v>66</v>
      </c>
      <c r="E1739" s="55" t="s">
        <v>3744</v>
      </c>
      <c r="F1739" s="54">
        <f>+VLOOKUP(C1739,'Anexo_GL '!$B$9:$O$1882,4,0)</f>
        <v>582.54524000000015</v>
      </c>
      <c r="G1739" s="54"/>
      <c r="H1739" s="54">
        <f>+VLOOKUP(C1739,'Anexo_GL '!$B$9:$O$1882,5,0)</f>
        <v>2075.0561674999999</v>
      </c>
      <c r="I1739" s="54">
        <f>+VLOOKUP(C1739,'Anexo_GL '!$B$9:$O$1882,6,0)</f>
        <v>311.36106000000001</v>
      </c>
      <c r="J1739" s="54">
        <f>+VLOOKUP(C1739,'Anexo_GL '!$B$9:$O$1882,7,0)</f>
        <v>0</v>
      </c>
      <c r="K1739" s="54"/>
      <c r="L1739" s="56">
        <f>+VLOOKUP(C1739,'Anexo_GL '!$B$9:$O$1882,8,0)</f>
        <v>28.073709479480879</v>
      </c>
      <c r="M1739" s="54"/>
      <c r="N1739" s="56" t="str">
        <f>+VLOOKUP(C1739,'Anexo_GL '!$B$9:$O$1882,9,0)</f>
        <v>Si Cumple</v>
      </c>
      <c r="O1739" s="54"/>
      <c r="P1739" s="54">
        <f>+VLOOKUP(C1739,'Anexo_GL '!$B$9:$O$1882,11,0)</f>
        <v>1008.8146400000001</v>
      </c>
      <c r="Q1739" s="54">
        <f>+VLOOKUP(C1739,'Anexo_GL '!$B$9:$O$1882,12,0)</f>
        <v>903.18232000000012</v>
      </c>
      <c r="R1739" s="54">
        <f>+VLOOKUP(C1739,'Anexo_GL '!$B$9:$O$1882,13,0)</f>
        <v>105.63231999999995</v>
      </c>
      <c r="S1739" s="54" t="str">
        <f>+VLOOKUP(C1739,'Anexo_GL '!$B$9:$O$1882,14,0)</f>
        <v>Si Cumple</v>
      </c>
    </row>
    <row r="1740" spans="1:19" x14ac:dyDescent="0.25">
      <c r="A1740" s="54" t="s">
        <v>5834</v>
      </c>
      <c r="B1740" s="54">
        <v>1713</v>
      </c>
      <c r="C1740" s="55" t="s">
        <v>3745</v>
      </c>
      <c r="D1740" s="55" t="s">
        <v>66</v>
      </c>
      <c r="E1740" s="55" t="s">
        <v>3746</v>
      </c>
      <c r="F1740" s="54">
        <f>+VLOOKUP(C1740,'Anexo_GL '!$B$9:$O$1882,4,0)</f>
        <v>510.1222800000001</v>
      </c>
      <c r="G1740" s="54"/>
      <c r="H1740" s="54">
        <f>+VLOOKUP(C1740,'Anexo_GL '!$B$9:$O$1882,5,0)</f>
        <v>1728.622715</v>
      </c>
      <c r="I1740" s="54">
        <f>+VLOOKUP(C1740,'Anexo_GL '!$B$9:$O$1882,6,0)</f>
        <v>314.36687000000001</v>
      </c>
      <c r="J1740" s="54">
        <f>+VLOOKUP(C1740,'Anexo_GL '!$B$9:$O$1882,7,0)</f>
        <v>0</v>
      </c>
      <c r="K1740" s="54"/>
      <c r="L1740" s="56">
        <f>+VLOOKUP(C1740,'Anexo_GL '!$B$9:$O$1882,8,0)</f>
        <v>29.510330714357185</v>
      </c>
      <c r="M1740" s="54"/>
      <c r="N1740" s="56" t="str">
        <f>+VLOOKUP(C1740,'Anexo_GL '!$B$9:$O$1882,9,0)</f>
        <v>Si Cumple</v>
      </c>
      <c r="O1740" s="54"/>
      <c r="P1740" s="54">
        <f>+VLOOKUP(C1740,'Anexo_GL '!$B$9:$O$1882,11,0)</f>
        <v>1102.9821999999999</v>
      </c>
      <c r="Q1740" s="54">
        <f>+VLOOKUP(C1740,'Anexo_GL '!$B$9:$O$1882,12,0)</f>
        <v>495.81549999999999</v>
      </c>
      <c r="R1740" s="54">
        <f>+VLOOKUP(C1740,'Anexo_GL '!$B$9:$O$1882,13,0)</f>
        <v>607.16669999999999</v>
      </c>
      <c r="S1740" s="54" t="str">
        <f>+VLOOKUP(C1740,'Anexo_GL '!$B$9:$O$1882,14,0)</f>
        <v>Si Cumple</v>
      </c>
    </row>
    <row r="1741" spans="1:19" x14ac:dyDescent="0.25">
      <c r="A1741" s="54" t="s">
        <v>5835</v>
      </c>
      <c r="B1741" s="54">
        <v>1714</v>
      </c>
      <c r="C1741" s="55" t="s">
        <v>3747</v>
      </c>
      <c r="D1741" s="55" t="s">
        <v>66</v>
      </c>
      <c r="E1741" s="55" t="s">
        <v>3748</v>
      </c>
      <c r="F1741" s="54">
        <f>+VLOOKUP(C1741,'Anexo_GL '!$B$9:$O$1882,4,0)</f>
        <v>3885.6647300000004</v>
      </c>
      <c r="G1741" s="54"/>
      <c r="H1741" s="54">
        <f>+VLOOKUP(C1741,'Anexo_GL '!$B$9:$O$1882,5,0)</f>
        <v>23867.103572499997</v>
      </c>
      <c r="I1741" s="54">
        <f>+VLOOKUP(C1741,'Anexo_GL '!$B$9:$O$1882,6,0)</f>
        <v>4862.2372500000001</v>
      </c>
      <c r="J1741" s="54">
        <f>+VLOOKUP(C1741,'Anexo_GL '!$B$9:$O$1882,7,0)</f>
        <v>0</v>
      </c>
      <c r="K1741" s="54"/>
      <c r="L1741" s="56">
        <f>+VLOOKUP(C1741,'Anexo_GL '!$B$9:$O$1882,8,0)</f>
        <v>16.280420111291242</v>
      </c>
      <c r="M1741" s="54"/>
      <c r="N1741" s="56" t="str">
        <f>+VLOOKUP(C1741,'Anexo_GL '!$B$9:$O$1882,9,0)</f>
        <v>Si Cumple</v>
      </c>
      <c r="O1741" s="54"/>
      <c r="P1741" s="54">
        <f>+VLOOKUP(C1741,'Anexo_GL '!$B$9:$O$1882,11,0)</f>
        <v>13413.56941</v>
      </c>
      <c r="Q1741" s="54">
        <f>+VLOOKUP(C1741,'Anexo_GL '!$B$9:$O$1882,12,0)</f>
        <v>7802.1841699999995</v>
      </c>
      <c r="R1741" s="54">
        <f>+VLOOKUP(C1741,'Anexo_GL '!$B$9:$O$1882,13,0)</f>
        <v>5611.3852400000005</v>
      </c>
      <c r="S1741" s="54" t="str">
        <f>+VLOOKUP(C1741,'Anexo_GL '!$B$9:$O$1882,14,0)</f>
        <v>Si Cumple</v>
      </c>
    </row>
    <row r="1742" spans="1:19" x14ac:dyDescent="0.25">
      <c r="A1742" s="54" t="s">
        <v>5836</v>
      </c>
      <c r="B1742" s="54">
        <v>1715</v>
      </c>
      <c r="C1742" s="55" t="s">
        <v>3749</v>
      </c>
      <c r="D1742" s="55" t="s">
        <v>66</v>
      </c>
      <c r="E1742" s="55" t="s">
        <v>3750</v>
      </c>
      <c r="F1742" s="54">
        <f>+VLOOKUP(C1742,'Anexo_GL '!$B$9:$O$1882,4,0)</f>
        <v>1468.9913199999999</v>
      </c>
      <c r="G1742" s="54"/>
      <c r="H1742" s="54">
        <f>+VLOOKUP(C1742,'Anexo_GL '!$B$9:$O$1882,5,0)</f>
        <v>16237.853415</v>
      </c>
      <c r="I1742" s="54">
        <f>+VLOOKUP(C1742,'Anexo_GL '!$B$9:$O$1882,6,0)</f>
        <v>9590.2507799999985</v>
      </c>
      <c r="J1742" s="54">
        <f>+VLOOKUP(C1742,'Anexo_GL '!$B$9:$O$1882,7,0)</f>
        <v>0</v>
      </c>
      <c r="K1742" s="54"/>
      <c r="L1742" s="56">
        <f>+VLOOKUP(C1742,'Anexo_GL '!$B$9:$O$1882,8,0)</f>
        <v>9.0467088380228482</v>
      </c>
      <c r="M1742" s="54"/>
      <c r="N1742" s="56" t="str">
        <f>+VLOOKUP(C1742,'Anexo_GL '!$B$9:$O$1882,9,0)</f>
        <v>Si Cumple</v>
      </c>
      <c r="O1742" s="54"/>
      <c r="P1742" s="54">
        <f>+VLOOKUP(C1742,'Anexo_GL '!$B$9:$O$1882,11,0)</f>
        <v>10296.9913</v>
      </c>
      <c r="Q1742" s="54">
        <f>+VLOOKUP(C1742,'Anexo_GL '!$B$9:$O$1882,12,0)</f>
        <v>5956.3414299999995</v>
      </c>
      <c r="R1742" s="54">
        <f>+VLOOKUP(C1742,'Anexo_GL '!$B$9:$O$1882,13,0)</f>
        <v>4340.6498699999993</v>
      </c>
      <c r="S1742" s="54" t="str">
        <f>+VLOOKUP(C1742,'Anexo_GL '!$B$9:$O$1882,14,0)</f>
        <v>Si Cumple</v>
      </c>
    </row>
    <row r="1743" spans="1:19" x14ac:dyDescent="0.25">
      <c r="A1743" s="54" t="s">
        <v>5837</v>
      </c>
      <c r="B1743" s="54">
        <v>1716</v>
      </c>
      <c r="C1743" s="55" t="s">
        <v>3751</v>
      </c>
      <c r="D1743" s="55" t="s">
        <v>66</v>
      </c>
      <c r="E1743" s="55" t="s">
        <v>3752</v>
      </c>
      <c r="F1743" s="54">
        <f>+VLOOKUP(C1743,'Anexo_GL '!$B$9:$O$1882,4,0)</f>
        <v>421.31796000000003</v>
      </c>
      <c r="G1743" s="54"/>
      <c r="H1743" s="54">
        <f>+VLOOKUP(C1743,'Anexo_GL '!$B$9:$O$1882,5,0)</f>
        <v>3121.1729650000002</v>
      </c>
      <c r="I1743" s="54">
        <f>+VLOOKUP(C1743,'Anexo_GL '!$B$9:$O$1882,6,0)</f>
        <v>906.27243999999996</v>
      </c>
      <c r="J1743" s="54">
        <f>+VLOOKUP(C1743,'Anexo_GL '!$B$9:$O$1882,7,0)</f>
        <v>0</v>
      </c>
      <c r="K1743" s="54"/>
      <c r="L1743" s="56">
        <f>+VLOOKUP(C1743,'Anexo_GL '!$B$9:$O$1882,8,0)</f>
        <v>13.498705926411226</v>
      </c>
      <c r="M1743" s="54"/>
      <c r="N1743" s="56" t="str">
        <f>+VLOOKUP(C1743,'Anexo_GL '!$B$9:$O$1882,9,0)</f>
        <v>Si Cumple</v>
      </c>
      <c r="O1743" s="54"/>
      <c r="P1743" s="54">
        <f>+VLOOKUP(C1743,'Anexo_GL '!$B$9:$O$1882,11,0)</f>
        <v>2010.6485</v>
      </c>
      <c r="Q1743" s="54">
        <f>+VLOOKUP(C1743,'Anexo_GL '!$B$9:$O$1882,12,0)</f>
        <v>1249.3098900000002</v>
      </c>
      <c r="R1743" s="54">
        <f>+VLOOKUP(C1743,'Anexo_GL '!$B$9:$O$1882,13,0)</f>
        <v>761.3386099999999</v>
      </c>
      <c r="S1743" s="54" t="str">
        <f>+VLOOKUP(C1743,'Anexo_GL '!$B$9:$O$1882,14,0)</f>
        <v>Si Cumple</v>
      </c>
    </row>
    <row r="1744" spans="1:19" x14ac:dyDescent="0.25">
      <c r="A1744" s="54" t="s">
        <v>5838</v>
      </c>
      <c r="B1744" s="54">
        <v>1717</v>
      </c>
      <c r="C1744" s="55" t="s">
        <v>3753</v>
      </c>
      <c r="D1744" s="55" t="s">
        <v>66</v>
      </c>
      <c r="E1744" s="55" t="s">
        <v>3754</v>
      </c>
      <c r="F1744" s="54">
        <f>+VLOOKUP(C1744,'Anexo_GL '!$B$9:$O$1882,4,0)</f>
        <v>482.12107000000003</v>
      </c>
      <c r="G1744" s="54"/>
      <c r="H1744" s="54">
        <f>+VLOOKUP(C1744,'Anexo_GL '!$B$9:$O$1882,5,0)</f>
        <v>5082.1521225000006</v>
      </c>
      <c r="I1744" s="54">
        <f>+VLOOKUP(C1744,'Anexo_GL '!$B$9:$O$1882,6,0)</f>
        <v>1681.10698</v>
      </c>
      <c r="J1744" s="54">
        <f>+VLOOKUP(C1744,'Anexo_GL '!$B$9:$O$1882,7,0)</f>
        <v>0</v>
      </c>
      <c r="K1744" s="54"/>
      <c r="L1744" s="56">
        <f>+VLOOKUP(C1744,'Anexo_GL '!$B$9:$O$1882,8,0)</f>
        <v>9.4865533022029283</v>
      </c>
      <c r="M1744" s="54"/>
      <c r="N1744" s="56" t="str">
        <f>+VLOOKUP(C1744,'Anexo_GL '!$B$9:$O$1882,9,0)</f>
        <v>Si Cumple</v>
      </c>
      <c r="O1744" s="54"/>
      <c r="P1744" s="54">
        <f>+VLOOKUP(C1744,'Anexo_GL '!$B$9:$O$1882,11,0)</f>
        <v>2484.4898199999998</v>
      </c>
      <c r="Q1744" s="54">
        <f>+VLOOKUP(C1744,'Anexo_GL '!$B$9:$O$1882,12,0)</f>
        <v>1274.66498</v>
      </c>
      <c r="R1744" s="54">
        <f>+VLOOKUP(C1744,'Anexo_GL '!$B$9:$O$1882,13,0)</f>
        <v>1209.8248399999998</v>
      </c>
      <c r="S1744" s="54" t="str">
        <f>+VLOOKUP(C1744,'Anexo_GL '!$B$9:$O$1882,14,0)</f>
        <v>Si Cumple</v>
      </c>
    </row>
    <row r="1745" spans="1:19" x14ac:dyDescent="0.25">
      <c r="A1745" s="54" t="s">
        <v>5839</v>
      </c>
      <c r="B1745" s="54">
        <v>1718</v>
      </c>
      <c r="C1745" s="55" t="s">
        <v>3755</v>
      </c>
      <c r="D1745" s="55" t="s">
        <v>66</v>
      </c>
      <c r="E1745" s="55" t="s">
        <v>3756</v>
      </c>
      <c r="F1745" s="54">
        <f>+VLOOKUP(C1745,'Anexo_GL '!$B$9:$O$1882,4,0)</f>
        <v>1556.058</v>
      </c>
      <c r="G1745" s="54"/>
      <c r="H1745" s="54">
        <f>+VLOOKUP(C1745,'Anexo_GL '!$B$9:$O$1882,5,0)</f>
        <v>3581.3729575000002</v>
      </c>
      <c r="I1745" s="54">
        <f>+VLOOKUP(C1745,'Anexo_GL '!$B$9:$O$1882,6,0)</f>
        <v>1256.9130299999999</v>
      </c>
      <c r="J1745" s="54">
        <f>+VLOOKUP(C1745,'Anexo_GL '!$B$9:$O$1882,7,0)</f>
        <v>0</v>
      </c>
      <c r="K1745" s="54"/>
      <c r="L1745" s="56">
        <f>+VLOOKUP(C1745,'Anexo_GL '!$B$9:$O$1882,8,0)</f>
        <v>43.448644373698961</v>
      </c>
      <c r="M1745" s="54"/>
      <c r="N1745" s="56" t="str">
        <f>+VLOOKUP(C1745,'Anexo_GL '!$B$9:$O$1882,9,0)</f>
        <v>Si Cumple</v>
      </c>
      <c r="O1745" s="54"/>
      <c r="P1745" s="54">
        <f>+VLOOKUP(C1745,'Anexo_GL '!$B$9:$O$1882,11,0)</f>
        <v>2070.8511199999998</v>
      </c>
      <c r="Q1745" s="54">
        <f>+VLOOKUP(C1745,'Anexo_GL '!$B$9:$O$1882,12,0)</f>
        <v>1117.60904</v>
      </c>
      <c r="R1745" s="54">
        <f>+VLOOKUP(C1745,'Anexo_GL '!$B$9:$O$1882,13,0)</f>
        <v>953.24207999999987</v>
      </c>
      <c r="S1745" s="54" t="str">
        <f>+VLOOKUP(C1745,'Anexo_GL '!$B$9:$O$1882,14,0)</f>
        <v>Si Cumple</v>
      </c>
    </row>
    <row r="1746" spans="1:19" x14ac:dyDescent="0.25">
      <c r="A1746" s="54" t="s">
        <v>5840</v>
      </c>
      <c r="B1746" s="54">
        <v>1719</v>
      </c>
      <c r="C1746" s="55" t="s">
        <v>3757</v>
      </c>
      <c r="D1746" s="55" t="s">
        <v>66</v>
      </c>
      <c r="E1746" s="55" t="s">
        <v>3758</v>
      </c>
      <c r="F1746" s="54">
        <f>+VLOOKUP(C1746,'Anexo_GL '!$B$9:$O$1882,4,0)</f>
        <v>14885.221890000001</v>
      </c>
      <c r="G1746" s="54"/>
      <c r="H1746" s="54">
        <f>+VLOOKUP(C1746,'Anexo_GL '!$B$9:$O$1882,5,0)</f>
        <v>126758.26877750001</v>
      </c>
      <c r="I1746" s="54">
        <f>+VLOOKUP(C1746,'Anexo_GL '!$B$9:$O$1882,6,0)</f>
        <v>18016.8531</v>
      </c>
      <c r="J1746" s="54">
        <f>+VLOOKUP(C1746,'Anexo_GL '!$B$9:$O$1882,7,0)</f>
        <v>0</v>
      </c>
      <c r="K1746" s="54"/>
      <c r="L1746" s="56">
        <f>+VLOOKUP(C1746,'Anexo_GL '!$B$9:$O$1882,8,0)</f>
        <v>11.742998727860643</v>
      </c>
      <c r="M1746" s="54"/>
      <c r="N1746" s="56" t="str">
        <f>+VLOOKUP(C1746,'Anexo_GL '!$B$9:$O$1882,9,0)</f>
        <v>Si Cumple</v>
      </c>
      <c r="O1746" s="54"/>
      <c r="P1746" s="54">
        <f>+VLOOKUP(C1746,'Anexo_GL '!$B$9:$O$1882,11,0)</f>
        <v>99335.067350000012</v>
      </c>
      <c r="Q1746" s="54">
        <f>+VLOOKUP(C1746,'Anexo_GL '!$B$9:$O$1882,12,0)</f>
        <v>47571.820970000001</v>
      </c>
      <c r="R1746" s="54">
        <f>+VLOOKUP(C1746,'Anexo_GL '!$B$9:$O$1882,13,0)</f>
        <v>51763.246380000011</v>
      </c>
      <c r="S1746" s="54" t="str">
        <f>+VLOOKUP(C1746,'Anexo_GL '!$B$9:$O$1882,14,0)</f>
        <v>Si Cumple</v>
      </c>
    </row>
    <row r="1747" spans="1:19" x14ac:dyDescent="0.25">
      <c r="A1747" s="54" t="s">
        <v>5841</v>
      </c>
      <c r="B1747" s="54">
        <v>1720</v>
      </c>
      <c r="C1747" s="55" t="s">
        <v>3759</v>
      </c>
      <c r="D1747" s="55" t="s">
        <v>66</v>
      </c>
      <c r="E1747" s="55" t="s">
        <v>1460</v>
      </c>
      <c r="F1747" s="54">
        <f>+VLOOKUP(C1747,'Anexo_GL '!$B$9:$O$1882,4,0)</f>
        <v>1456.2846100000002</v>
      </c>
      <c r="G1747" s="54"/>
      <c r="H1747" s="54">
        <f>+VLOOKUP(C1747,'Anexo_GL '!$B$9:$O$1882,5,0)</f>
        <v>4399.6865250000001</v>
      </c>
      <c r="I1747" s="54">
        <f>+VLOOKUP(C1747,'Anexo_GL '!$B$9:$O$1882,6,0)</f>
        <v>719.36606000000006</v>
      </c>
      <c r="J1747" s="54">
        <f>+VLOOKUP(C1747,'Anexo_GL '!$B$9:$O$1882,7,0)</f>
        <v>0</v>
      </c>
      <c r="K1747" s="54"/>
      <c r="L1747" s="56">
        <f>+VLOOKUP(C1747,'Anexo_GL '!$B$9:$O$1882,8,0)</f>
        <v>33.099735668099669</v>
      </c>
      <c r="M1747" s="54"/>
      <c r="N1747" s="56" t="str">
        <f>+VLOOKUP(C1747,'Anexo_GL '!$B$9:$O$1882,9,0)</f>
        <v>Si Cumple</v>
      </c>
      <c r="O1747" s="54"/>
      <c r="P1747" s="54">
        <f>+VLOOKUP(C1747,'Anexo_GL '!$B$9:$O$1882,11,0)</f>
        <v>3459.5806200000002</v>
      </c>
      <c r="Q1747" s="54">
        <f>+VLOOKUP(C1747,'Anexo_GL '!$B$9:$O$1882,12,0)</f>
        <v>1780.7785899999999</v>
      </c>
      <c r="R1747" s="54">
        <f>+VLOOKUP(C1747,'Anexo_GL '!$B$9:$O$1882,13,0)</f>
        <v>1678.8020300000003</v>
      </c>
      <c r="S1747" s="54" t="str">
        <f>+VLOOKUP(C1747,'Anexo_GL '!$B$9:$O$1882,14,0)</f>
        <v>Si Cumple</v>
      </c>
    </row>
    <row r="1748" spans="1:19" x14ac:dyDescent="0.25">
      <c r="A1748" s="54" t="s">
        <v>5842</v>
      </c>
      <c r="B1748" s="54">
        <v>1721</v>
      </c>
      <c r="C1748" s="55" t="s">
        <v>3760</v>
      </c>
      <c r="D1748" s="55" t="s">
        <v>66</v>
      </c>
      <c r="E1748" s="55" t="s">
        <v>3761</v>
      </c>
      <c r="F1748" s="54">
        <f>+VLOOKUP(C1748,'Anexo_GL '!$B$9:$O$1882,4,0)</f>
        <v>434.39480000000003</v>
      </c>
      <c r="G1748" s="54"/>
      <c r="H1748" s="54">
        <f>+VLOOKUP(C1748,'Anexo_GL '!$B$9:$O$1882,5,0)</f>
        <v>6437.0065824999992</v>
      </c>
      <c r="I1748" s="54">
        <f>+VLOOKUP(C1748,'Anexo_GL '!$B$9:$O$1882,6,0)</f>
        <v>521.11896999999999</v>
      </c>
      <c r="J1748" s="54">
        <f>+VLOOKUP(C1748,'Anexo_GL '!$B$9:$O$1882,7,0)</f>
        <v>0</v>
      </c>
      <c r="K1748" s="54"/>
      <c r="L1748" s="56">
        <f>+VLOOKUP(C1748,'Anexo_GL '!$B$9:$O$1882,8,0)</f>
        <v>6.7483976353382911</v>
      </c>
      <c r="M1748" s="54"/>
      <c r="N1748" s="56" t="str">
        <f>+VLOOKUP(C1748,'Anexo_GL '!$B$9:$O$1882,9,0)</f>
        <v>Si Cumple</v>
      </c>
      <c r="O1748" s="54"/>
      <c r="P1748" s="54">
        <f>+VLOOKUP(C1748,'Anexo_GL '!$B$9:$O$1882,11,0)</f>
        <v>4326.3087200000009</v>
      </c>
      <c r="Q1748" s="54">
        <f>+VLOOKUP(C1748,'Anexo_GL '!$B$9:$O$1882,12,0)</f>
        <v>2331.3726299999998</v>
      </c>
      <c r="R1748" s="54">
        <f>+VLOOKUP(C1748,'Anexo_GL '!$B$9:$O$1882,13,0)</f>
        <v>1994.9360900000008</v>
      </c>
      <c r="S1748" s="54" t="str">
        <f>+VLOOKUP(C1748,'Anexo_GL '!$B$9:$O$1882,14,0)</f>
        <v>Si Cumple</v>
      </c>
    </row>
    <row r="1749" spans="1:19" x14ac:dyDescent="0.25">
      <c r="A1749" s="54" t="s">
        <v>5843</v>
      </c>
      <c r="B1749" s="54">
        <v>1722</v>
      </c>
      <c r="C1749" s="55" t="s">
        <v>3762</v>
      </c>
      <c r="D1749" s="55" t="s">
        <v>66</v>
      </c>
      <c r="E1749" s="55" t="s">
        <v>3763</v>
      </c>
      <c r="F1749" s="54">
        <f>+VLOOKUP(C1749,'Anexo_GL '!$B$9:$O$1882,4,0)</f>
        <v>753.56237999999996</v>
      </c>
      <c r="G1749" s="54"/>
      <c r="H1749" s="54">
        <f>+VLOOKUP(C1749,'Anexo_GL '!$B$9:$O$1882,5,0)</f>
        <v>7261.1513074999993</v>
      </c>
      <c r="I1749" s="54">
        <f>+VLOOKUP(C1749,'Anexo_GL '!$B$9:$O$1882,6,0)</f>
        <v>1475.6385500000001</v>
      </c>
      <c r="J1749" s="54">
        <f>+VLOOKUP(C1749,'Anexo_GL '!$B$9:$O$1882,7,0)</f>
        <v>0</v>
      </c>
      <c r="K1749" s="54"/>
      <c r="L1749" s="56">
        <f>+VLOOKUP(C1749,'Anexo_GL '!$B$9:$O$1882,8,0)</f>
        <v>10.37800134011324</v>
      </c>
      <c r="M1749" s="54"/>
      <c r="N1749" s="56" t="str">
        <f>+VLOOKUP(C1749,'Anexo_GL '!$B$9:$O$1882,9,0)</f>
        <v>Si Cumple</v>
      </c>
      <c r="O1749" s="54"/>
      <c r="P1749" s="54">
        <f>+VLOOKUP(C1749,'Anexo_GL '!$B$9:$O$1882,11,0)</f>
        <v>5655.0017400000006</v>
      </c>
      <c r="Q1749" s="54">
        <f>+VLOOKUP(C1749,'Anexo_GL '!$B$9:$O$1882,12,0)</f>
        <v>2939.9463300000002</v>
      </c>
      <c r="R1749" s="54">
        <f>+VLOOKUP(C1749,'Anexo_GL '!$B$9:$O$1882,13,0)</f>
        <v>2715.0554099999999</v>
      </c>
      <c r="S1749" s="54" t="str">
        <f>+VLOOKUP(C1749,'Anexo_GL '!$B$9:$O$1882,14,0)</f>
        <v>Si Cumple</v>
      </c>
    </row>
    <row r="1750" spans="1:19" x14ac:dyDescent="0.25">
      <c r="A1750" s="54" t="s">
        <v>6032</v>
      </c>
      <c r="B1750" s="54">
        <v>1723</v>
      </c>
      <c r="C1750" s="57" t="s">
        <v>4132</v>
      </c>
      <c r="D1750" s="57" t="s">
        <v>66</v>
      </c>
      <c r="E1750" s="57" t="s">
        <v>2994</v>
      </c>
      <c r="F1750" s="54">
        <f>+VLOOKUP(C1750,'Anexo_GL '!$B$9:$O$1882,4,0)</f>
        <v>696.39457000000004</v>
      </c>
      <c r="G1750" s="54"/>
      <c r="H1750" s="54">
        <f>+VLOOKUP(C1750,'Anexo_GL '!$B$9:$O$1882,5,0)</f>
        <v>24397.350962499997</v>
      </c>
      <c r="I1750" s="54">
        <f>+VLOOKUP(C1750,'Anexo_GL '!$B$9:$O$1882,6,0)</f>
        <v>6258.6919000000007</v>
      </c>
      <c r="J1750" s="54">
        <f>+VLOOKUP(C1750,'Anexo_GL '!$B$9:$O$1882,7,0)</f>
        <v>0</v>
      </c>
      <c r="K1750" s="54"/>
      <c r="L1750" s="56">
        <f>+VLOOKUP(C1750,'Anexo_GL '!$B$9:$O$1882,8,0)</f>
        <v>2.854385998997985</v>
      </c>
      <c r="M1750" s="54"/>
      <c r="N1750" s="56" t="str">
        <f>+VLOOKUP(C1750,'Anexo_GL '!$B$9:$O$1882,9,0)</f>
        <v>Si Cumple</v>
      </c>
      <c r="O1750" s="54"/>
      <c r="P1750" s="54">
        <f>+VLOOKUP(C1750,'Anexo_GL '!$B$9:$O$1882,11,0)</f>
        <v>21702.258949999999</v>
      </c>
      <c r="Q1750" s="54">
        <f>+VLOOKUP(C1750,'Anexo_GL '!$B$9:$O$1882,12,0)</f>
        <v>9432.2887999999984</v>
      </c>
      <c r="R1750" s="54">
        <f>+VLOOKUP(C1750,'Anexo_GL '!$B$9:$O$1882,13,0)</f>
        <v>12269.970150000001</v>
      </c>
      <c r="S1750" s="54" t="str">
        <f>+VLOOKUP(C1750,'Anexo_GL '!$B$9:$O$1882,14,0)</f>
        <v>Si Cumple</v>
      </c>
    </row>
    <row r="1751" spans="1:19" x14ac:dyDescent="0.25">
      <c r="A1751" s="54" t="s">
        <v>5844</v>
      </c>
      <c r="B1751" s="54">
        <v>1724</v>
      </c>
      <c r="C1751" s="55" t="s">
        <v>3764</v>
      </c>
      <c r="D1751" s="55" t="s">
        <v>66</v>
      </c>
      <c r="E1751" s="55" t="s">
        <v>3765</v>
      </c>
      <c r="F1751" s="54">
        <f>+VLOOKUP(C1751,'Anexo_GL '!$B$9:$O$1882,4,0)</f>
        <v>8901.1001099999994</v>
      </c>
      <c r="G1751" s="54"/>
      <c r="H1751" s="54">
        <f>+VLOOKUP(C1751,'Anexo_GL '!$B$9:$O$1882,5,0)</f>
        <v>22162.16732</v>
      </c>
      <c r="I1751" s="54">
        <f>+VLOOKUP(C1751,'Anexo_GL '!$B$9:$O$1882,6,0)</f>
        <v>4030.1896299999999</v>
      </c>
      <c r="J1751" s="54">
        <f>+VLOOKUP(C1751,'Anexo_GL '!$B$9:$O$1882,7,0)</f>
        <v>0</v>
      </c>
      <c r="K1751" s="54"/>
      <c r="L1751" s="56">
        <f>+VLOOKUP(C1751,'Anexo_GL '!$B$9:$O$1882,8,0)</f>
        <v>40.163491149023592</v>
      </c>
      <c r="M1751" s="54"/>
      <c r="N1751" s="56" t="str">
        <f>+VLOOKUP(C1751,'Anexo_GL '!$B$9:$O$1882,9,0)</f>
        <v>Si Cumple</v>
      </c>
      <c r="O1751" s="54"/>
      <c r="P1751" s="54">
        <f>+VLOOKUP(C1751,'Anexo_GL '!$B$9:$O$1882,11,0)</f>
        <v>14625.460900000002</v>
      </c>
      <c r="Q1751" s="54">
        <f>+VLOOKUP(C1751,'Anexo_GL '!$B$9:$O$1882,12,0)</f>
        <v>6193.0702199999987</v>
      </c>
      <c r="R1751" s="54">
        <f>+VLOOKUP(C1751,'Anexo_GL '!$B$9:$O$1882,13,0)</f>
        <v>8432.3906800000041</v>
      </c>
      <c r="S1751" s="54" t="str">
        <f>+VLOOKUP(C1751,'Anexo_GL '!$B$9:$O$1882,14,0)</f>
        <v>Si Cumple</v>
      </c>
    </row>
    <row r="1752" spans="1:19" x14ac:dyDescent="0.25">
      <c r="A1752" s="54" t="s">
        <v>5845</v>
      </c>
      <c r="B1752" s="54">
        <v>1725</v>
      </c>
      <c r="C1752" s="55" t="s">
        <v>3766</v>
      </c>
      <c r="D1752" s="55" t="s">
        <v>66</v>
      </c>
      <c r="E1752" s="55" t="s">
        <v>3767</v>
      </c>
      <c r="F1752" s="54">
        <f>+VLOOKUP(C1752,'Anexo_GL '!$B$9:$O$1882,4,0)</f>
        <v>369.87803000000002</v>
      </c>
      <c r="G1752" s="54"/>
      <c r="H1752" s="54">
        <f>+VLOOKUP(C1752,'Anexo_GL '!$B$9:$O$1882,5,0)</f>
        <v>4721.3303525000001</v>
      </c>
      <c r="I1752" s="54">
        <f>+VLOOKUP(C1752,'Anexo_GL '!$B$9:$O$1882,6,0)</f>
        <v>2412.08752</v>
      </c>
      <c r="J1752" s="54">
        <f>+VLOOKUP(C1752,'Anexo_GL '!$B$9:$O$1882,7,0)</f>
        <v>0</v>
      </c>
      <c r="K1752" s="54"/>
      <c r="L1752" s="56">
        <f>+VLOOKUP(C1752,'Anexo_GL '!$B$9:$O$1882,8,0)</f>
        <v>7.8341908399641058</v>
      </c>
      <c r="M1752" s="54"/>
      <c r="N1752" s="56" t="str">
        <f>+VLOOKUP(C1752,'Anexo_GL '!$B$9:$O$1882,9,0)</f>
        <v>Si Cumple</v>
      </c>
      <c r="O1752" s="54"/>
      <c r="P1752" s="54">
        <f>+VLOOKUP(C1752,'Anexo_GL '!$B$9:$O$1882,11,0)</f>
        <v>2320.1589299999996</v>
      </c>
      <c r="Q1752" s="54">
        <f>+VLOOKUP(C1752,'Anexo_GL '!$B$9:$O$1882,12,0)</f>
        <v>1286.8132599999997</v>
      </c>
      <c r="R1752" s="54">
        <f>+VLOOKUP(C1752,'Anexo_GL '!$B$9:$O$1882,13,0)</f>
        <v>1033.3456699999999</v>
      </c>
      <c r="S1752" s="54" t="str">
        <f>+VLOOKUP(C1752,'Anexo_GL '!$B$9:$O$1882,14,0)</f>
        <v>Si Cumple</v>
      </c>
    </row>
    <row r="1753" spans="1:19" x14ac:dyDescent="0.25">
      <c r="A1753" s="54" t="s">
        <v>5846</v>
      </c>
      <c r="B1753" s="54">
        <v>1726</v>
      </c>
      <c r="C1753" s="55" t="s">
        <v>3768</v>
      </c>
      <c r="D1753" s="55" t="s">
        <v>66</v>
      </c>
      <c r="E1753" s="55" t="s">
        <v>3769</v>
      </c>
      <c r="F1753" s="54">
        <f>+VLOOKUP(C1753,'Anexo_GL '!$B$9:$O$1882,4,0)</f>
        <v>421.28531999999996</v>
      </c>
      <c r="G1753" s="54"/>
      <c r="H1753" s="54">
        <f>+VLOOKUP(C1753,'Anexo_GL '!$B$9:$O$1882,5,0)</f>
        <v>4382.2344574999997</v>
      </c>
      <c r="I1753" s="54">
        <f>+VLOOKUP(C1753,'Anexo_GL '!$B$9:$O$1882,6,0)</f>
        <v>1357.3834899999999</v>
      </c>
      <c r="J1753" s="54">
        <f>+VLOOKUP(C1753,'Anexo_GL '!$B$9:$O$1882,7,0)</f>
        <v>0</v>
      </c>
      <c r="K1753" s="54"/>
      <c r="L1753" s="56">
        <f>+VLOOKUP(C1753,'Anexo_GL '!$B$9:$O$1882,8,0)</f>
        <v>9.613481982439092</v>
      </c>
      <c r="M1753" s="54"/>
      <c r="N1753" s="56" t="str">
        <f>+VLOOKUP(C1753,'Anexo_GL '!$B$9:$O$1882,9,0)</f>
        <v>Si Cumple</v>
      </c>
      <c r="O1753" s="54"/>
      <c r="P1753" s="54">
        <f>+VLOOKUP(C1753,'Anexo_GL '!$B$9:$O$1882,11,0)</f>
        <v>2285.0183599999996</v>
      </c>
      <c r="Q1753" s="54">
        <f>+VLOOKUP(C1753,'Anexo_GL '!$B$9:$O$1882,12,0)</f>
        <v>1172.6332299999999</v>
      </c>
      <c r="R1753" s="54">
        <f>+VLOOKUP(C1753,'Anexo_GL '!$B$9:$O$1882,13,0)</f>
        <v>1112.3851299999994</v>
      </c>
      <c r="S1753" s="54" t="str">
        <f>+VLOOKUP(C1753,'Anexo_GL '!$B$9:$O$1882,14,0)</f>
        <v>Si Cumple</v>
      </c>
    </row>
    <row r="1754" spans="1:19" x14ac:dyDescent="0.25">
      <c r="A1754" s="54" t="s">
        <v>5847</v>
      </c>
      <c r="B1754" s="54">
        <v>1727</v>
      </c>
      <c r="C1754" s="55" t="s">
        <v>3770</v>
      </c>
      <c r="D1754" s="55" t="s">
        <v>66</v>
      </c>
      <c r="E1754" s="55" t="s">
        <v>3771</v>
      </c>
      <c r="F1754" s="54">
        <f>+VLOOKUP(C1754,'Anexo_GL '!$B$9:$O$1882,4,0)</f>
        <v>484.98736999999994</v>
      </c>
      <c r="G1754" s="54"/>
      <c r="H1754" s="54">
        <f>+VLOOKUP(C1754,'Anexo_GL '!$B$9:$O$1882,5,0)</f>
        <v>4198.1008400000001</v>
      </c>
      <c r="I1754" s="54">
        <f>+VLOOKUP(C1754,'Anexo_GL '!$B$9:$O$1882,6,0)</f>
        <v>1809.83123</v>
      </c>
      <c r="J1754" s="54">
        <f>+VLOOKUP(C1754,'Anexo_GL '!$B$9:$O$1882,7,0)</f>
        <v>0</v>
      </c>
      <c r="K1754" s="54"/>
      <c r="L1754" s="56">
        <f>+VLOOKUP(C1754,'Anexo_GL '!$B$9:$O$1882,8,0)</f>
        <v>11.552542172855475</v>
      </c>
      <c r="M1754" s="54"/>
      <c r="N1754" s="56" t="str">
        <f>+VLOOKUP(C1754,'Anexo_GL '!$B$9:$O$1882,9,0)</f>
        <v>Si Cumple</v>
      </c>
      <c r="O1754" s="54"/>
      <c r="P1754" s="54">
        <f>+VLOOKUP(C1754,'Anexo_GL '!$B$9:$O$1882,11,0)</f>
        <v>3031.6081300000001</v>
      </c>
      <c r="Q1754" s="54">
        <f>+VLOOKUP(C1754,'Anexo_GL '!$B$9:$O$1882,12,0)</f>
        <v>1511.40831</v>
      </c>
      <c r="R1754" s="54">
        <f>+VLOOKUP(C1754,'Anexo_GL '!$B$9:$O$1882,13,0)</f>
        <v>1520.1998199999998</v>
      </c>
      <c r="S1754" s="54" t="str">
        <f>+VLOOKUP(C1754,'Anexo_GL '!$B$9:$O$1882,14,0)</f>
        <v>Si Cumple</v>
      </c>
    </row>
    <row r="1755" spans="1:19" x14ac:dyDescent="0.25">
      <c r="A1755" s="54" t="s">
        <v>5848</v>
      </c>
      <c r="B1755" s="54">
        <v>1728</v>
      </c>
      <c r="C1755" s="55" t="s">
        <v>3772</v>
      </c>
      <c r="D1755" s="55" t="s">
        <v>66</v>
      </c>
      <c r="E1755" s="55" t="s">
        <v>3773</v>
      </c>
      <c r="F1755" s="54">
        <f>+VLOOKUP(C1755,'Anexo_GL '!$B$9:$O$1882,4,0)</f>
        <v>2240.9414300000003</v>
      </c>
      <c r="G1755" s="54"/>
      <c r="H1755" s="54">
        <f>+VLOOKUP(C1755,'Anexo_GL '!$B$9:$O$1882,5,0)</f>
        <v>5314.2932725000001</v>
      </c>
      <c r="I1755" s="54">
        <f>+VLOOKUP(C1755,'Anexo_GL '!$B$9:$O$1882,6,0)</f>
        <v>2644.5551399999995</v>
      </c>
      <c r="J1755" s="54">
        <f>+VLOOKUP(C1755,'Anexo_GL '!$B$9:$O$1882,7,0)</f>
        <v>0</v>
      </c>
      <c r="K1755" s="54"/>
      <c r="L1755" s="56">
        <f>+VLOOKUP(C1755,'Anexo_GL '!$B$9:$O$1882,8,0)</f>
        <v>42.168192741568348</v>
      </c>
      <c r="M1755" s="54"/>
      <c r="N1755" s="56" t="str">
        <f>+VLOOKUP(C1755,'Anexo_GL '!$B$9:$O$1882,9,0)</f>
        <v>Si Cumple</v>
      </c>
      <c r="O1755" s="54"/>
      <c r="P1755" s="54">
        <f>+VLOOKUP(C1755,'Anexo_GL '!$B$9:$O$1882,11,0)</f>
        <v>2281.7714799999999</v>
      </c>
      <c r="Q1755" s="54">
        <f>+VLOOKUP(C1755,'Anexo_GL '!$B$9:$O$1882,12,0)</f>
        <v>1675.20525</v>
      </c>
      <c r="R1755" s="54">
        <f>+VLOOKUP(C1755,'Anexo_GL '!$B$9:$O$1882,13,0)</f>
        <v>606.56623000000002</v>
      </c>
      <c r="S1755" s="54" t="str">
        <f>+VLOOKUP(C1755,'Anexo_GL '!$B$9:$O$1882,14,0)</f>
        <v>Si Cumple</v>
      </c>
    </row>
    <row r="1756" spans="1:19" x14ac:dyDescent="0.25">
      <c r="A1756" s="54" t="s">
        <v>5849</v>
      </c>
      <c r="B1756" s="54">
        <v>1729</v>
      </c>
      <c r="C1756" s="55" t="s">
        <v>3774</v>
      </c>
      <c r="D1756" s="55" t="s">
        <v>66</v>
      </c>
      <c r="E1756" s="55" t="s">
        <v>3775</v>
      </c>
      <c r="F1756" s="54">
        <f>+VLOOKUP(C1756,'Anexo_GL '!$B$9:$O$1882,4,0)</f>
        <v>676.78061000000002</v>
      </c>
      <c r="G1756" s="54"/>
      <c r="H1756" s="54">
        <f>+VLOOKUP(C1756,'Anexo_GL '!$B$9:$O$1882,5,0)</f>
        <v>4165.7388650000003</v>
      </c>
      <c r="I1756" s="54">
        <f>+VLOOKUP(C1756,'Anexo_GL '!$B$9:$O$1882,6,0)</f>
        <v>2430.9842000000003</v>
      </c>
      <c r="J1756" s="54">
        <f>+VLOOKUP(C1756,'Anexo_GL '!$B$9:$O$1882,7,0)</f>
        <v>0</v>
      </c>
      <c r="K1756" s="54"/>
      <c r="L1756" s="56">
        <f>+VLOOKUP(C1756,'Anexo_GL '!$B$9:$O$1882,8,0)</f>
        <v>16.246352254247697</v>
      </c>
      <c r="M1756" s="54"/>
      <c r="N1756" s="56" t="str">
        <f>+VLOOKUP(C1756,'Anexo_GL '!$B$9:$O$1882,9,0)</f>
        <v>Si Cumple</v>
      </c>
      <c r="O1756" s="54"/>
      <c r="P1756" s="54">
        <f>+VLOOKUP(C1756,'Anexo_GL '!$B$9:$O$1882,11,0)</f>
        <v>3274.4658299999996</v>
      </c>
      <c r="Q1756" s="54">
        <f>+VLOOKUP(C1756,'Anexo_GL '!$B$9:$O$1882,12,0)</f>
        <v>1319.8445400000001</v>
      </c>
      <c r="R1756" s="54">
        <f>+VLOOKUP(C1756,'Anexo_GL '!$B$9:$O$1882,13,0)</f>
        <v>1954.6212899999996</v>
      </c>
      <c r="S1756" s="54" t="str">
        <f>+VLOOKUP(C1756,'Anexo_GL '!$B$9:$O$1882,14,0)</f>
        <v>Si Cumple</v>
      </c>
    </row>
    <row r="1757" spans="1:19" x14ac:dyDescent="0.25">
      <c r="A1757" s="54" t="s">
        <v>5850</v>
      </c>
      <c r="B1757" s="54">
        <v>1730</v>
      </c>
      <c r="C1757" s="55" t="s">
        <v>3776</v>
      </c>
      <c r="D1757" s="55" t="s">
        <v>66</v>
      </c>
      <c r="E1757" s="55" t="s">
        <v>3777</v>
      </c>
      <c r="F1757" s="54">
        <f>+VLOOKUP(C1757,'Anexo_GL '!$B$9:$O$1882,4,0)</f>
        <v>963.25287000000003</v>
      </c>
      <c r="G1757" s="54"/>
      <c r="H1757" s="54">
        <f>+VLOOKUP(C1757,'Anexo_GL '!$B$9:$O$1882,5,0)</f>
        <v>4709.1011100000014</v>
      </c>
      <c r="I1757" s="54">
        <f>+VLOOKUP(C1757,'Anexo_GL '!$B$9:$O$1882,6,0)</f>
        <v>497.85513000000003</v>
      </c>
      <c r="J1757" s="54">
        <f>+VLOOKUP(C1757,'Anexo_GL '!$B$9:$O$1882,7,0)</f>
        <v>0</v>
      </c>
      <c r="K1757" s="54"/>
      <c r="L1757" s="56">
        <f>+VLOOKUP(C1757,'Anexo_GL '!$B$9:$O$1882,8,0)</f>
        <v>20.455132465822118</v>
      </c>
      <c r="M1757" s="54"/>
      <c r="N1757" s="56" t="str">
        <f>+VLOOKUP(C1757,'Anexo_GL '!$B$9:$O$1882,9,0)</f>
        <v>Si Cumple</v>
      </c>
      <c r="O1757" s="54"/>
      <c r="P1757" s="54">
        <f>+VLOOKUP(C1757,'Anexo_GL '!$B$9:$O$1882,11,0)</f>
        <v>1921.8276900000001</v>
      </c>
      <c r="Q1757" s="54">
        <f>+VLOOKUP(C1757,'Anexo_GL '!$B$9:$O$1882,12,0)</f>
        <v>2039.1079099999999</v>
      </c>
      <c r="R1757" s="54">
        <f>+VLOOKUP(C1757,'Anexo_GL '!$B$9:$O$1882,13,0)</f>
        <v>-117.28021999999974</v>
      </c>
      <c r="S1757" s="54" t="str">
        <f>+VLOOKUP(C1757,'Anexo_GL '!$B$9:$O$1882,14,0)</f>
        <v>No Cumple</v>
      </c>
    </row>
    <row r="1758" spans="1:19" x14ac:dyDescent="0.25">
      <c r="A1758" s="54" t="s">
        <v>5851</v>
      </c>
      <c r="B1758" s="54">
        <v>1731</v>
      </c>
      <c r="C1758" s="55" t="s">
        <v>3778</v>
      </c>
      <c r="D1758" s="55" t="s">
        <v>66</v>
      </c>
      <c r="E1758" s="55" t="s">
        <v>3779</v>
      </c>
      <c r="F1758" s="54">
        <f>+VLOOKUP(C1758,'Anexo_GL '!$B$9:$O$1882,4,0)</f>
        <v>267.38026000000002</v>
      </c>
      <c r="G1758" s="54"/>
      <c r="H1758" s="54">
        <f>+VLOOKUP(C1758,'Anexo_GL '!$B$9:$O$1882,5,0)</f>
        <v>2549.7139649999999</v>
      </c>
      <c r="I1758" s="54">
        <f>+VLOOKUP(C1758,'Anexo_GL '!$B$9:$O$1882,6,0)</f>
        <v>483.56383999999997</v>
      </c>
      <c r="J1758" s="54">
        <f>+VLOOKUP(C1758,'Anexo_GL '!$B$9:$O$1882,7,0)</f>
        <v>0</v>
      </c>
      <c r="K1758" s="54"/>
      <c r="L1758" s="56">
        <f>+VLOOKUP(C1758,'Anexo_GL '!$B$9:$O$1882,8,0)</f>
        <v>10.486676688849686</v>
      </c>
      <c r="M1758" s="54"/>
      <c r="N1758" s="56" t="str">
        <f>+VLOOKUP(C1758,'Anexo_GL '!$B$9:$O$1882,9,0)</f>
        <v>Si Cumple</v>
      </c>
      <c r="O1758" s="54"/>
      <c r="P1758" s="54">
        <f>+VLOOKUP(C1758,'Anexo_GL '!$B$9:$O$1882,11,0)</f>
        <v>1305.1300100000001</v>
      </c>
      <c r="Q1758" s="54">
        <f>+VLOOKUP(C1758,'Anexo_GL '!$B$9:$O$1882,12,0)</f>
        <v>811.76495000000011</v>
      </c>
      <c r="R1758" s="54">
        <f>+VLOOKUP(C1758,'Anexo_GL '!$B$9:$O$1882,13,0)</f>
        <v>493.36505999999991</v>
      </c>
      <c r="S1758" s="54" t="str">
        <f>+VLOOKUP(C1758,'Anexo_GL '!$B$9:$O$1882,14,0)</f>
        <v>Si Cumple</v>
      </c>
    </row>
    <row r="1759" spans="1:19" x14ac:dyDescent="0.25">
      <c r="A1759" s="54" t="s">
        <v>5852</v>
      </c>
      <c r="B1759" s="54">
        <v>1732</v>
      </c>
      <c r="C1759" s="55" t="s">
        <v>3780</v>
      </c>
      <c r="D1759" s="55" t="s">
        <v>66</v>
      </c>
      <c r="E1759" s="55" t="s">
        <v>3781</v>
      </c>
      <c r="F1759" s="54">
        <f>+VLOOKUP(C1759,'Anexo_GL '!$B$9:$O$1882,4,0)</f>
        <v>1430.2208499999999</v>
      </c>
      <c r="G1759" s="54"/>
      <c r="H1759" s="54">
        <f>+VLOOKUP(C1759,'Anexo_GL '!$B$9:$O$1882,5,0)</f>
        <v>6936.6790525000024</v>
      </c>
      <c r="I1759" s="54">
        <f>+VLOOKUP(C1759,'Anexo_GL '!$B$9:$O$1882,6,0)</f>
        <v>2599.85374</v>
      </c>
      <c r="J1759" s="54">
        <f>+VLOOKUP(C1759,'Anexo_GL '!$B$9:$O$1882,7,0)</f>
        <v>0</v>
      </c>
      <c r="K1759" s="54"/>
      <c r="L1759" s="56">
        <f>+VLOOKUP(C1759,'Anexo_GL '!$B$9:$O$1882,8,0)</f>
        <v>20.618235890336365</v>
      </c>
      <c r="M1759" s="54"/>
      <c r="N1759" s="56" t="str">
        <f>+VLOOKUP(C1759,'Anexo_GL '!$B$9:$O$1882,9,0)</f>
        <v>Si Cumple</v>
      </c>
      <c r="O1759" s="54"/>
      <c r="P1759" s="54">
        <f>+VLOOKUP(C1759,'Anexo_GL '!$B$9:$O$1882,11,0)</f>
        <v>2833.4308300000002</v>
      </c>
      <c r="Q1759" s="54">
        <f>+VLOOKUP(C1759,'Anexo_GL '!$B$9:$O$1882,12,0)</f>
        <v>2848.7192800000003</v>
      </c>
      <c r="R1759" s="54">
        <f>+VLOOKUP(C1759,'Anexo_GL '!$B$9:$O$1882,13,0)</f>
        <v>-15.288450000000186</v>
      </c>
      <c r="S1759" s="54" t="str">
        <f>+VLOOKUP(C1759,'Anexo_GL '!$B$9:$O$1882,14,0)</f>
        <v>No Cumple</v>
      </c>
    </row>
    <row r="1760" spans="1:19" x14ac:dyDescent="0.25">
      <c r="A1760" s="54" t="s">
        <v>5853</v>
      </c>
      <c r="B1760" s="54">
        <v>1733</v>
      </c>
      <c r="C1760" s="55" t="s">
        <v>3782</v>
      </c>
      <c r="D1760" s="55" t="s">
        <v>66</v>
      </c>
      <c r="E1760" s="55" t="s">
        <v>3783</v>
      </c>
      <c r="F1760" s="54">
        <f>+VLOOKUP(C1760,'Anexo_GL '!$B$9:$O$1882,4,0)</f>
        <v>2414.5276999999996</v>
      </c>
      <c r="G1760" s="54"/>
      <c r="H1760" s="54">
        <f>+VLOOKUP(C1760,'Anexo_GL '!$B$9:$O$1882,5,0)</f>
        <v>10856.242057500001</v>
      </c>
      <c r="I1760" s="54">
        <f>+VLOOKUP(C1760,'Anexo_GL '!$B$9:$O$1882,6,0)</f>
        <v>2868.8687500000001</v>
      </c>
      <c r="J1760" s="54">
        <f>+VLOOKUP(C1760,'Anexo_GL '!$B$9:$O$1882,7,0)</f>
        <v>0</v>
      </c>
      <c r="K1760" s="54"/>
      <c r="L1760" s="56">
        <f>+VLOOKUP(C1760,'Anexo_GL '!$B$9:$O$1882,8,0)</f>
        <v>22.240916214022057</v>
      </c>
      <c r="M1760" s="54"/>
      <c r="N1760" s="56" t="str">
        <f>+VLOOKUP(C1760,'Anexo_GL '!$B$9:$O$1882,9,0)</f>
        <v>Si Cumple</v>
      </c>
      <c r="O1760" s="54"/>
      <c r="P1760" s="54">
        <f>+VLOOKUP(C1760,'Anexo_GL '!$B$9:$O$1882,11,0)</f>
        <v>5214.4597199999998</v>
      </c>
      <c r="Q1760" s="54">
        <f>+VLOOKUP(C1760,'Anexo_GL '!$B$9:$O$1882,12,0)</f>
        <v>3481.9608399999997</v>
      </c>
      <c r="R1760" s="54">
        <f>+VLOOKUP(C1760,'Anexo_GL '!$B$9:$O$1882,13,0)</f>
        <v>1732.4988799999999</v>
      </c>
      <c r="S1760" s="54" t="str">
        <f>+VLOOKUP(C1760,'Anexo_GL '!$B$9:$O$1882,14,0)</f>
        <v>Si Cumple</v>
      </c>
    </row>
    <row r="1761" spans="1:19" x14ac:dyDescent="0.25">
      <c r="A1761" s="54" t="s">
        <v>5854</v>
      </c>
      <c r="B1761" s="54">
        <v>1734</v>
      </c>
      <c r="C1761" s="55" t="s">
        <v>3784</v>
      </c>
      <c r="D1761" s="55" t="s">
        <v>66</v>
      </c>
      <c r="E1761" s="55" t="s">
        <v>3785</v>
      </c>
      <c r="F1761" s="54">
        <f>+VLOOKUP(C1761,'Anexo_GL '!$B$9:$O$1882,4,0)</f>
        <v>1345.2727800000002</v>
      </c>
      <c r="G1761" s="54"/>
      <c r="H1761" s="54">
        <f>+VLOOKUP(C1761,'Anexo_GL '!$B$9:$O$1882,5,0)</f>
        <v>18054.9175</v>
      </c>
      <c r="I1761" s="54">
        <f>+VLOOKUP(C1761,'Anexo_GL '!$B$9:$O$1882,6,0)</f>
        <v>2561.8733899999997</v>
      </c>
      <c r="J1761" s="54">
        <f>+VLOOKUP(C1761,'Anexo_GL '!$B$9:$O$1882,7,0)</f>
        <v>0</v>
      </c>
      <c r="K1761" s="54"/>
      <c r="L1761" s="56">
        <f>+VLOOKUP(C1761,'Anexo_GL '!$B$9:$O$1882,8,0)</f>
        <v>7.4510048578178241</v>
      </c>
      <c r="M1761" s="54"/>
      <c r="N1761" s="56" t="str">
        <f>+VLOOKUP(C1761,'Anexo_GL '!$B$9:$O$1882,9,0)</f>
        <v>Si Cumple</v>
      </c>
      <c r="O1761" s="54"/>
      <c r="P1761" s="54">
        <f>+VLOOKUP(C1761,'Anexo_GL '!$B$9:$O$1882,11,0)</f>
        <v>12443.76757</v>
      </c>
      <c r="Q1761" s="54">
        <f>+VLOOKUP(C1761,'Anexo_GL '!$B$9:$O$1882,12,0)</f>
        <v>7206.9681999999993</v>
      </c>
      <c r="R1761" s="54">
        <f>+VLOOKUP(C1761,'Anexo_GL '!$B$9:$O$1882,13,0)</f>
        <v>5236.7993700000006</v>
      </c>
      <c r="S1761" s="54" t="str">
        <f>+VLOOKUP(C1761,'Anexo_GL '!$B$9:$O$1882,14,0)</f>
        <v>Si Cumple</v>
      </c>
    </row>
    <row r="1762" spans="1:19" x14ac:dyDescent="0.25">
      <c r="A1762" s="54" t="s">
        <v>5855</v>
      </c>
      <c r="B1762" s="54">
        <v>1735</v>
      </c>
      <c r="C1762" s="55" t="s">
        <v>3786</v>
      </c>
      <c r="D1762" s="55" t="s">
        <v>66</v>
      </c>
      <c r="E1762" s="55" t="s">
        <v>3787</v>
      </c>
      <c r="F1762" s="54">
        <f>+VLOOKUP(C1762,'Anexo_GL '!$B$9:$O$1882,4,0)</f>
        <v>187.46794</v>
      </c>
      <c r="G1762" s="54"/>
      <c r="H1762" s="54">
        <f>+VLOOKUP(C1762,'Anexo_GL '!$B$9:$O$1882,5,0)</f>
        <v>1483.14778</v>
      </c>
      <c r="I1762" s="54">
        <f>+VLOOKUP(C1762,'Anexo_GL '!$B$9:$O$1882,6,0)</f>
        <v>242.04266000000001</v>
      </c>
      <c r="J1762" s="54">
        <f>+VLOOKUP(C1762,'Anexo_GL '!$B$9:$O$1882,7,0)</f>
        <v>0</v>
      </c>
      <c r="K1762" s="54"/>
      <c r="L1762" s="56">
        <f>+VLOOKUP(C1762,'Anexo_GL '!$B$9:$O$1882,8,0)</f>
        <v>12.639869238114626</v>
      </c>
      <c r="M1762" s="54"/>
      <c r="N1762" s="56" t="str">
        <f>+VLOOKUP(C1762,'Anexo_GL '!$B$9:$O$1882,9,0)</f>
        <v>Si Cumple</v>
      </c>
      <c r="O1762" s="54"/>
      <c r="P1762" s="54">
        <f>+VLOOKUP(C1762,'Anexo_GL '!$B$9:$O$1882,11,0)</f>
        <v>728.39830999999992</v>
      </c>
      <c r="Q1762" s="54">
        <f>+VLOOKUP(C1762,'Anexo_GL '!$B$9:$O$1882,12,0)</f>
        <v>669.04917</v>
      </c>
      <c r="R1762" s="54">
        <f>+VLOOKUP(C1762,'Anexo_GL '!$B$9:$O$1882,13,0)</f>
        <v>59.349139999999899</v>
      </c>
      <c r="S1762" s="54" t="str">
        <f>+VLOOKUP(C1762,'Anexo_GL '!$B$9:$O$1882,14,0)</f>
        <v>Si Cumple</v>
      </c>
    </row>
    <row r="1763" spans="1:19" x14ac:dyDescent="0.25">
      <c r="A1763" s="54" t="s">
        <v>5856</v>
      </c>
      <c r="B1763" s="54">
        <v>1736</v>
      </c>
      <c r="C1763" s="55" t="s">
        <v>3788</v>
      </c>
      <c r="D1763" s="55" t="s">
        <v>66</v>
      </c>
      <c r="E1763" s="55" t="s">
        <v>3789</v>
      </c>
      <c r="F1763" s="54">
        <f>+VLOOKUP(C1763,'Anexo_GL '!$B$9:$O$1882,4,0)</f>
        <v>944.62371999999982</v>
      </c>
      <c r="G1763" s="54"/>
      <c r="H1763" s="54">
        <f>+VLOOKUP(C1763,'Anexo_GL '!$B$9:$O$1882,5,0)</f>
        <v>3164.6895024999999</v>
      </c>
      <c r="I1763" s="54">
        <f>+VLOOKUP(C1763,'Anexo_GL '!$B$9:$O$1882,6,0)</f>
        <v>720.44534999999996</v>
      </c>
      <c r="J1763" s="54">
        <f>+VLOOKUP(C1763,'Anexo_GL '!$B$9:$O$1882,7,0)</f>
        <v>0</v>
      </c>
      <c r="K1763" s="54"/>
      <c r="L1763" s="56">
        <f>+VLOOKUP(C1763,'Anexo_GL '!$B$9:$O$1882,8,0)</f>
        <v>29.84885939849007</v>
      </c>
      <c r="M1763" s="54"/>
      <c r="N1763" s="56" t="str">
        <f>+VLOOKUP(C1763,'Anexo_GL '!$B$9:$O$1882,9,0)</f>
        <v>Si Cumple</v>
      </c>
      <c r="O1763" s="54"/>
      <c r="P1763" s="54">
        <f>+VLOOKUP(C1763,'Anexo_GL '!$B$9:$O$1882,11,0)</f>
        <v>2467.1263399999998</v>
      </c>
      <c r="Q1763" s="54">
        <f>+VLOOKUP(C1763,'Anexo_GL '!$B$9:$O$1882,12,0)</f>
        <v>1188.1944699999999</v>
      </c>
      <c r="R1763" s="54">
        <f>+VLOOKUP(C1763,'Anexo_GL '!$B$9:$O$1882,13,0)</f>
        <v>1278.9318699999999</v>
      </c>
      <c r="S1763" s="54" t="str">
        <f>+VLOOKUP(C1763,'Anexo_GL '!$B$9:$O$1882,14,0)</f>
        <v>Si Cumple</v>
      </c>
    </row>
    <row r="1764" spans="1:19" x14ac:dyDescent="0.25">
      <c r="A1764" s="54" t="s">
        <v>5857</v>
      </c>
      <c r="B1764" s="54">
        <v>1737</v>
      </c>
      <c r="C1764" s="55" t="s">
        <v>3790</v>
      </c>
      <c r="D1764" s="55" t="s">
        <v>66</v>
      </c>
      <c r="E1764" s="55" t="s">
        <v>3791</v>
      </c>
      <c r="F1764" s="54">
        <f>+VLOOKUP(C1764,'Anexo_GL '!$B$9:$O$1882,4,0)</f>
        <v>347.12718000000001</v>
      </c>
      <c r="G1764" s="54"/>
      <c r="H1764" s="54">
        <f>+VLOOKUP(C1764,'Anexo_GL '!$B$9:$O$1882,5,0)</f>
        <v>1021.3175474999998</v>
      </c>
      <c r="I1764" s="54">
        <f>+VLOOKUP(C1764,'Anexo_GL '!$B$9:$O$1882,6,0)</f>
        <v>118.28958999999999</v>
      </c>
      <c r="J1764" s="54">
        <f>+VLOOKUP(C1764,'Anexo_GL '!$B$9:$O$1882,7,0)</f>
        <v>0</v>
      </c>
      <c r="K1764" s="54"/>
      <c r="L1764" s="56">
        <f>+VLOOKUP(C1764,'Anexo_GL '!$B$9:$O$1882,8,0)</f>
        <v>33.988173497038645</v>
      </c>
      <c r="M1764" s="54"/>
      <c r="N1764" s="56" t="str">
        <f>+VLOOKUP(C1764,'Anexo_GL '!$B$9:$O$1882,9,0)</f>
        <v>Si Cumple</v>
      </c>
      <c r="O1764" s="54"/>
      <c r="P1764" s="54">
        <f>+VLOOKUP(C1764,'Anexo_GL '!$B$9:$O$1882,11,0)</f>
        <v>321.53977000000003</v>
      </c>
      <c r="Q1764" s="54">
        <f>+VLOOKUP(C1764,'Anexo_GL '!$B$9:$O$1882,12,0)</f>
        <v>433.35352999999992</v>
      </c>
      <c r="R1764" s="54">
        <f>+VLOOKUP(C1764,'Anexo_GL '!$B$9:$O$1882,13,0)</f>
        <v>-111.81375999999989</v>
      </c>
      <c r="S1764" s="54" t="str">
        <f>+VLOOKUP(C1764,'Anexo_GL '!$B$9:$O$1882,14,0)</f>
        <v>No Cumple</v>
      </c>
    </row>
    <row r="1765" spans="1:19" x14ac:dyDescent="0.25">
      <c r="A1765" s="54" t="s">
        <v>5858</v>
      </c>
      <c r="B1765" s="54">
        <v>1738</v>
      </c>
      <c r="C1765" s="55" t="s">
        <v>3792</v>
      </c>
      <c r="D1765" s="55" t="s">
        <v>66</v>
      </c>
      <c r="E1765" s="55" t="s">
        <v>3793</v>
      </c>
      <c r="F1765" s="54">
        <f>+VLOOKUP(C1765,'Anexo_GL '!$B$9:$O$1882,4,0)</f>
        <v>129.1189</v>
      </c>
      <c r="G1765" s="54"/>
      <c r="H1765" s="54">
        <f>+VLOOKUP(C1765,'Anexo_GL '!$B$9:$O$1882,5,0)</f>
        <v>2482.9954075000001</v>
      </c>
      <c r="I1765" s="54">
        <f>+VLOOKUP(C1765,'Anexo_GL '!$B$9:$O$1882,6,0)</f>
        <v>377.37585999999999</v>
      </c>
      <c r="J1765" s="54">
        <f>+VLOOKUP(C1765,'Anexo_GL '!$B$9:$O$1882,7,0)</f>
        <v>0</v>
      </c>
      <c r="K1765" s="54"/>
      <c r="L1765" s="56">
        <f>+VLOOKUP(C1765,'Anexo_GL '!$B$9:$O$1882,8,0)</f>
        <v>5.20012641223542</v>
      </c>
      <c r="M1765" s="54"/>
      <c r="N1765" s="56" t="str">
        <f>+VLOOKUP(C1765,'Anexo_GL '!$B$9:$O$1882,9,0)</f>
        <v>Si Cumple</v>
      </c>
      <c r="O1765" s="54"/>
      <c r="P1765" s="54">
        <f>+VLOOKUP(C1765,'Anexo_GL '!$B$9:$O$1882,11,0)</f>
        <v>967.22066999999993</v>
      </c>
      <c r="Q1765" s="54">
        <f>+VLOOKUP(C1765,'Anexo_GL '!$B$9:$O$1882,12,0)</f>
        <v>1032.3834999999999</v>
      </c>
      <c r="R1765" s="54">
        <f>+VLOOKUP(C1765,'Anexo_GL '!$B$9:$O$1882,13,0)</f>
        <v>-65.162830000000071</v>
      </c>
      <c r="S1765" s="54" t="str">
        <f>+VLOOKUP(C1765,'Anexo_GL '!$B$9:$O$1882,14,0)</f>
        <v>No Cumple</v>
      </c>
    </row>
    <row r="1766" spans="1:19" x14ac:dyDescent="0.25">
      <c r="A1766" s="54" t="s">
        <v>5859</v>
      </c>
      <c r="B1766" s="54">
        <v>1739</v>
      </c>
      <c r="C1766" s="55" t="s">
        <v>3794</v>
      </c>
      <c r="D1766" s="55" t="s">
        <v>66</v>
      </c>
      <c r="E1766" s="55" t="s">
        <v>3795</v>
      </c>
      <c r="F1766" s="54">
        <f>+VLOOKUP(C1766,'Anexo_GL '!$B$9:$O$1882,4,0)</f>
        <v>104.86600000000001</v>
      </c>
      <c r="G1766" s="54"/>
      <c r="H1766" s="54">
        <f>+VLOOKUP(C1766,'Anexo_GL '!$B$9:$O$1882,5,0)</f>
        <v>903.58914000000016</v>
      </c>
      <c r="I1766" s="54">
        <f>+VLOOKUP(C1766,'Anexo_GL '!$B$9:$O$1882,6,0)</f>
        <v>92.490290000000002</v>
      </c>
      <c r="J1766" s="54">
        <f>+VLOOKUP(C1766,'Anexo_GL '!$B$9:$O$1882,7,0)</f>
        <v>0</v>
      </c>
      <c r="K1766" s="54"/>
      <c r="L1766" s="56">
        <f>+VLOOKUP(C1766,'Anexo_GL '!$B$9:$O$1882,8,0)</f>
        <v>11.605495834091146</v>
      </c>
      <c r="M1766" s="54"/>
      <c r="N1766" s="56" t="str">
        <f>+VLOOKUP(C1766,'Anexo_GL '!$B$9:$O$1882,9,0)</f>
        <v>Si Cumple</v>
      </c>
      <c r="O1766" s="54"/>
      <c r="P1766" s="54">
        <f>+VLOOKUP(C1766,'Anexo_GL '!$B$9:$O$1882,11,0)</f>
        <v>415.99145999999996</v>
      </c>
      <c r="Q1766" s="54">
        <f>+VLOOKUP(C1766,'Anexo_GL '!$B$9:$O$1882,12,0)</f>
        <v>411.62978000000004</v>
      </c>
      <c r="R1766" s="54">
        <f>+VLOOKUP(C1766,'Anexo_GL '!$B$9:$O$1882,13,0)</f>
        <v>4.3616799999999349</v>
      </c>
      <c r="S1766" s="54" t="str">
        <f>+VLOOKUP(C1766,'Anexo_GL '!$B$9:$O$1882,14,0)</f>
        <v>Si Cumple</v>
      </c>
    </row>
    <row r="1767" spans="1:19" x14ac:dyDescent="0.25">
      <c r="A1767" s="54" t="s">
        <v>5860</v>
      </c>
      <c r="B1767" s="54">
        <v>1740</v>
      </c>
      <c r="C1767" s="55" t="s">
        <v>3796</v>
      </c>
      <c r="D1767" s="55" t="s">
        <v>66</v>
      </c>
      <c r="E1767" s="55" t="s">
        <v>3797</v>
      </c>
      <c r="F1767" s="54">
        <f>+VLOOKUP(C1767,'Anexo_GL '!$B$9:$O$1882,4,0)</f>
        <v>991.68355000000008</v>
      </c>
      <c r="G1767" s="54"/>
      <c r="H1767" s="54">
        <f>+VLOOKUP(C1767,'Anexo_GL '!$B$9:$O$1882,5,0)</f>
        <v>1395.8206599999996</v>
      </c>
      <c r="I1767" s="54">
        <f>+VLOOKUP(C1767,'Anexo_GL '!$B$9:$O$1882,6,0)</f>
        <v>233.94838000000001</v>
      </c>
      <c r="J1767" s="54">
        <f>+VLOOKUP(C1767,'Anexo_GL '!$B$9:$O$1882,7,0)</f>
        <v>0</v>
      </c>
      <c r="K1767" s="54"/>
      <c r="L1767" s="56">
        <f>+VLOOKUP(C1767,'Anexo_GL '!$B$9:$O$1882,8,0)</f>
        <v>71.046630732632963</v>
      </c>
      <c r="M1767" s="54"/>
      <c r="N1767" s="56" t="str">
        <f>+VLOOKUP(C1767,'Anexo_GL '!$B$9:$O$1882,9,0)</f>
        <v>Si Cumple</v>
      </c>
      <c r="O1767" s="54"/>
      <c r="P1767" s="54">
        <f>+VLOOKUP(C1767,'Anexo_GL '!$B$9:$O$1882,11,0)</f>
        <v>649.97269999999992</v>
      </c>
      <c r="Q1767" s="54">
        <f>+VLOOKUP(C1767,'Anexo_GL '!$B$9:$O$1882,12,0)</f>
        <v>587.52225999999996</v>
      </c>
      <c r="R1767" s="54">
        <f>+VLOOKUP(C1767,'Anexo_GL '!$B$9:$O$1882,13,0)</f>
        <v>62.450439999999944</v>
      </c>
      <c r="S1767" s="54" t="str">
        <f>+VLOOKUP(C1767,'Anexo_GL '!$B$9:$O$1882,14,0)</f>
        <v>Si Cumple</v>
      </c>
    </row>
    <row r="1768" spans="1:19" x14ac:dyDescent="0.25">
      <c r="A1768" s="54" t="s">
        <v>5861</v>
      </c>
      <c r="B1768" s="54">
        <v>1741</v>
      </c>
      <c r="C1768" s="55" t="s">
        <v>3798</v>
      </c>
      <c r="D1768" s="55" t="s">
        <v>3799</v>
      </c>
      <c r="E1768" s="55" t="s">
        <v>3800</v>
      </c>
      <c r="F1768" s="54">
        <f>+VLOOKUP(C1768,'Anexo_GL '!$B$9:$O$1882,4,0)</f>
        <v>5626.04666</v>
      </c>
      <c r="G1768" s="54"/>
      <c r="H1768" s="54">
        <f>+VLOOKUP(C1768,'Anexo_GL '!$B$9:$O$1882,5,0)</f>
        <v>54952.596307500004</v>
      </c>
      <c r="I1768" s="54">
        <f>+VLOOKUP(C1768,'Anexo_GL '!$B$9:$O$1882,6,0)</f>
        <v>170.69277000000002</v>
      </c>
      <c r="J1768" s="54">
        <f>+VLOOKUP(C1768,'Anexo_GL '!$B$9:$O$1882,7,0)</f>
        <v>0</v>
      </c>
      <c r="K1768" s="54"/>
      <c r="L1768" s="56">
        <f>+VLOOKUP(C1768,'Anexo_GL '!$B$9:$O$1882,8,0)</f>
        <v>10.237999727106887</v>
      </c>
      <c r="M1768" s="54"/>
      <c r="N1768" s="56" t="str">
        <f>+VLOOKUP(C1768,'Anexo_GL '!$B$9:$O$1882,9,0)</f>
        <v>Si Cumple</v>
      </c>
      <c r="O1768" s="54"/>
      <c r="P1768" s="54">
        <f>+VLOOKUP(C1768,'Anexo_GL '!$B$9:$O$1882,11,0)</f>
        <v>37128.73507000001</v>
      </c>
      <c r="Q1768" s="54">
        <f>+VLOOKUP(C1768,'Anexo_GL '!$B$9:$O$1882,12,0)</f>
        <v>31072.118149999998</v>
      </c>
      <c r="R1768" s="54">
        <f>+VLOOKUP(C1768,'Anexo_GL '!$B$9:$O$1882,13,0)</f>
        <v>6056.6169200000095</v>
      </c>
      <c r="S1768" s="54" t="str">
        <f>+VLOOKUP(C1768,'Anexo_GL '!$B$9:$O$1882,14,0)</f>
        <v>Si Cumple</v>
      </c>
    </row>
    <row r="1769" spans="1:19" x14ac:dyDescent="0.25">
      <c r="A1769" s="54" t="s">
        <v>5862</v>
      </c>
      <c r="B1769" s="54">
        <v>1742</v>
      </c>
      <c r="C1769" s="55" t="s">
        <v>3801</v>
      </c>
      <c r="D1769" s="55" t="s">
        <v>3799</v>
      </c>
      <c r="E1769" s="55" t="s">
        <v>3802</v>
      </c>
      <c r="F1769" s="54">
        <f>+VLOOKUP(C1769,'Anexo_GL '!$B$9:$O$1882,4,0)</f>
        <v>801.07183999999995</v>
      </c>
      <c r="G1769" s="54"/>
      <c r="H1769" s="54">
        <f>+VLOOKUP(C1769,'Anexo_GL '!$B$9:$O$1882,5,0)</f>
        <v>2983.0955899999999</v>
      </c>
      <c r="I1769" s="54">
        <f>+VLOOKUP(C1769,'Anexo_GL '!$B$9:$O$1882,6,0)</f>
        <v>8.4532000000000007</v>
      </c>
      <c r="J1769" s="54">
        <f>+VLOOKUP(C1769,'Anexo_GL '!$B$9:$O$1882,7,0)</f>
        <v>0</v>
      </c>
      <c r="K1769" s="54"/>
      <c r="L1769" s="56">
        <f>+VLOOKUP(C1769,'Anexo_GL '!$B$9:$O$1882,8,0)</f>
        <v>26.853710041520994</v>
      </c>
      <c r="M1769" s="54"/>
      <c r="N1769" s="56" t="str">
        <f>+VLOOKUP(C1769,'Anexo_GL '!$B$9:$O$1882,9,0)</f>
        <v>Si Cumple</v>
      </c>
      <c r="O1769" s="54"/>
      <c r="P1769" s="54">
        <f>+VLOOKUP(C1769,'Anexo_GL '!$B$9:$O$1882,11,0)</f>
        <v>1826.3368600000001</v>
      </c>
      <c r="Q1769" s="54">
        <f>+VLOOKUP(C1769,'Anexo_GL '!$B$9:$O$1882,12,0)</f>
        <v>1332.94363</v>
      </c>
      <c r="R1769" s="54">
        <f>+VLOOKUP(C1769,'Anexo_GL '!$B$9:$O$1882,13,0)</f>
        <v>493.39323000000019</v>
      </c>
      <c r="S1769" s="54" t="str">
        <f>+VLOOKUP(C1769,'Anexo_GL '!$B$9:$O$1882,14,0)</f>
        <v>Si Cumple</v>
      </c>
    </row>
    <row r="1770" spans="1:19" x14ac:dyDescent="0.25">
      <c r="A1770" s="54" t="s">
        <v>5863</v>
      </c>
      <c r="B1770" s="54">
        <v>1743</v>
      </c>
      <c r="C1770" s="55" t="s">
        <v>3803</v>
      </c>
      <c r="D1770" s="55" t="s">
        <v>3799</v>
      </c>
      <c r="E1770" s="55" t="s">
        <v>3804</v>
      </c>
      <c r="F1770" s="54">
        <f>+VLOOKUP(C1770,'Anexo_GL '!$B$9:$O$1882,4,0)</f>
        <v>202.02671999999998</v>
      </c>
      <c r="G1770" s="54"/>
      <c r="H1770" s="54">
        <f>+VLOOKUP(C1770,'Anexo_GL '!$B$9:$O$1882,5,0)</f>
        <v>1909.539865</v>
      </c>
      <c r="I1770" s="54">
        <f>+VLOOKUP(C1770,'Anexo_GL '!$B$9:$O$1882,6,0)</f>
        <v>2.4625599999999999</v>
      </c>
      <c r="J1770" s="54">
        <f>+VLOOKUP(C1770,'Anexo_GL '!$B$9:$O$1882,7,0)</f>
        <v>0</v>
      </c>
      <c r="K1770" s="54"/>
      <c r="L1770" s="56">
        <f>+VLOOKUP(C1770,'Anexo_GL '!$B$9:$O$1882,8,0)</f>
        <v>10.579863961101434</v>
      </c>
      <c r="M1770" s="54"/>
      <c r="N1770" s="56" t="str">
        <f>+VLOOKUP(C1770,'Anexo_GL '!$B$9:$O$1882,9,0)</f>
        <v>Si Cumple</v>
      </c>
      <c r="O1770" s="54"/>
      <c r="P1770" s="54">
        <f>+VLOOKUP(C1770,'Anexo_GL '!$B$9:$O$1882,11,0)</f>
        <v>1460.14906</v>
      </c>
      <c r="Q1770" s="54">
        <f>+VLOOKUP(C1770,'Anexo_GL '!$B$9:$O$1882,12,0)</f>
        <v>1178.9406100000001</v>
      </c>
      <c r="R1770" s="54">
        <f>+VLOOKUP(C1770,'Anexo_GL '!$B$9:$O$1882,13,0)</f>
        <v>281.20844999999997</v>
      </c>
      <c r="S1770" s="54" t="str">
        <f>+VLOOKUP(C1770,'Anexo_GL '!$B$9:$O$1882,14,0)</f>
        <v>Si Cumple</v>
      </c>
    </row>
    <row r="1771" spans="1:19" x14ac:dyDescent="0.25">
      <c r="A1771" s="54" t="s">
        <v>5864</v>
      </c>
      <c r="B1771" s="54">
        <v>1744</v>
      </c>
      <c r="C1771" s="55" t="s">
        <v>3805</v>
      </c>
      <c r="D1771" s="55" t="s">
        <v>3799</v>
      </c>
      <c r="E1771" s="55" t="s">
        <v>3806</v>
      </c>
      <c r="F1771" s="54">
        <f>+VLOOKUP(C1771,'Anexo_GL '!$B$9:$O$1882,4,0)</f>
        <v>1511.1598000000001</v>
      </c>
      <c r="G1771" s="54"/>
      <c r="H1771" s="54">
        <f>+VLOOKUP(C1771,'Anexo_GL '!$B$9:$O$1882,5,0)</f>
        <v>8890.9209150000006</v>
      </c>
      <c r="I1771" s="54">
        <f>+VLOOKUP(C1771,'Anexo_GL '!$B$9:$O$1882,6,0)</f>
        <v>69.95644999999999</v>
      </c>
      <c r="J1771" s="54">
        <f>+VLOOKUP(C1771,'Anexo_GL '!$B$9:$O$1882,7,0)</f>
        <v>0</v>
      </c>
      <c r="K1771" s="54"/>
      <c r="L1771" s="56">
        <f>+VLOOKUP(C1771,'Anexo_GL '!$B$9:$O$1882,8,0)</f>
        <v>16.996662263078964</v>
      </c>
      <c r="M1771" s="54"/>
      <c r="N1771" s="56" t="str">
        <f>+VLOOKUP(C1771,'Anexo_GL '!$B$9:$O$1882,9,0)</f>
        <v>Si Cumple</v>
      </c>
      <c r="O1771" s="54"/>
      <c r="P1771" s="54">
        <f>+VLOOKUP(C1771,'Anexo_GL '!$B$9:$O$1882,11,0)</f>
        <v>6312.4392800000014</v>
      </c>
      <c r="Q1771" s="54">
        <f>+VLOOKUP(C1771,'Anexo_GL '!$B$9:$O$1882,12,0)</f>
        <v>4162.4136800000006</v>
      </c>
      <c r="R1771" s="54">
        <f>+VLOOKUP(C1771,'Anexo_GL '!$B$9:$O$1882,13,0)</f>
        <v>2150.0256000000008</v>
      </c>
      <c r="S1771" s="54" t="str">
        <f>+VLOOKUP(C1771,'Anexo_GL '!$B$9:$O$1882,14,0)</f>
        <v>Si Cumple</v>
      </c>
    </row>
    <row r="1772" spans="1:19" x14ac:dyDescent="0.25">
      <c r="A1772" s="54" t="s">
        <v>5865</v>
      </c>
      <c r="B1772" s="54">
        <v>1745</v>
      </c>
      <c r="C1772" s="55" t="s">
        <v>3807</v>
      </c>
      <c r="D1772" s="55" t="s">
        <v>3799</v>
      </c>
      <c r="E1772" s="55" t="s">
        <v>3808</v>
      </c>
      <c r="F1772" s="54">
        <f>+VLOOKUP(C1772,'Anexo_GL '!$B$9:$O$1882,4,0)</f>
        <v>1726.5349099999999</v>
      </c>
      <c r="G1772" s="54"/>
      <c r="H1772" s="54">
        <f>+VLOOKUP(C1772,'Anexo_GL '!$B$9:$O$1882,5,0)</f>
        <v>11461.025619999997</v>
      </c>
      <c r="I1772" s="54">
        <f>+VLOOKUP(C1772,'Anexo_GL '!$B$9:$O$1882,6,0)</f>
        <v>56.022759999999998</v>
      </c>
      <c r="J1772" s="54">
        <f>+VLOOKUP(C1772,'Anexo_GL '!$B$9:$O$1882,7,0)</f>
        <v>0</v>
      </c>
      <c r="K1772" s="54"/>
      <c r="L1772" s="56">
        <f>+VLOOKUP(C1772,'Anexo_GL '!$B$9:$O$1882,8,0)</f>
        <v>15.064401452755853</v>
      </c>
      <c r="M1772" s="54"/>
      <c r="N1772" s="56" t="str">
        <f>+VLOOKUP(C1772,'Anexo_GL '!$B$9:$O$1882,9,0)</f>
        <v>Si Cumple</v>
      </c>
      <c r="O1772" s="54"/>
      <c r="P1772" s="54">
        <f>+VLOOKUP(C1772,'Anexo_GL '!$B$9:$O$1882,11,0)</f>
        <v>8452.868269999999</v>
      </c>
      <c r="Q1772" s="54">
        <f>+VLOOKUP(C1772,'Anexo_GL '!$B$9:$O$1882,12,0)</f>
        <v>6998.3579999999993</v>
      </c>
      <c r="R1772" s="54">
        <f>+VLOOKUP(C1772,'Anexo_GL '!$B$9:$O$1882,13,0)</f>
        <v>1454.5102700000004</v>
      </c>
      <c r="S1772" s="54" t="str">
        <f>+VLOOKUP(C1772,'Anexo_GL '!$B$9:$O$1882,14,0)</f>
        <v>Si Cumple</v>
      </c>
    </row>
    <row r="1773" spans="1:19" x14ac:dyDescent="0.25">
      <c r="A1773" s="54" t="s">
        <v>5866</v>
      </c>
      <c r="B1773" s="54">
        <v>1746</v>
      </c>
      <c r="C1773" s="55" t="s">
        <v>3809</v>
      </c>
      <c r="D1773" s="55" t="s">
        <v>3799</v>
      </c>
      <c r="E1773" s="55" t="s">
        <v>3810</v>
      </c>
      <c r="F1773" s="54">
        <f>+VLOOKUP(C1773,'Anexo_GL '!$B$9:$O$1882,4,0)</f>
        <v>154.75489999999996</v>
      </c>
      <c r="G1773" s="54"/>
      <c r="H1773" s="54">
        <f>+VLOOKUP(C1773,'Anexo_GL '!$B$9:$O$1882,5,0)</f>
        <v>2384.0848849999998</v>
      </c>
      <c r="I1773" s="54">
        <f>+VLOOKUP(C1773,'Anexo_GL '!$B$9:$O$1882,6,0)</f>
        <v>6.0707899999999997</v>
      </c>
      <c r="J1773" s="54">
        <f>+VLOOKUP(C1773,'Anexo_GL '!$B$9:$O$1882,7,0)</f>
        <v>0</v>
      </c>
      <c r="K1773" s="54"/>
      <c r="L1773" s="56">
        <f>+VLOOKUP(C1773,'Anexo_GL '!$B$9:$O$1882,8,0)</f>
        <v>6.4911656868291407</v>
      </c>
      <c r="M1773" s="54"/>
      <c r="N1773" s="56" t="str">
        <f>+VLOOKUP(C1773,'Anexo_GL '!$B$9:$O$1882,9,0)</f>
        <v>Si Cumple</v>
      </c>
      <c r="O1773" s="54"/>
      <c r="P1773" s="54">
        <f>+VLOOKUP(C1773,'Anexo_GL '!$B$9:$O$1882,11,0)</f>
        <v>1601.2784899999997</v>
      </c>
      <c r="Q1773" s="54">
        <f>+VLOOKUP(C1773,'Anexo_GL '!$B$9:$O$1882,12,0)</f>
        <v>1232.6634899999999</v>
      </c>
      <c r="R1773" s="54">
        <f>+VLOOKUP(C1773,'Anexo_GL '!$B$9:$O$1882,13,0)</f>
        <v>368.61499999999978</v>
      </c>
      <c r="S1773" s="54" t="str">
        <f>+VLOOKUP(C1773,'Anexo_GL '!$B$9:$O$1882,14,0)</f>
        <v>Si Cumple</v>
      </c>
    </row>
    <row r="1774" spans="1:19" x14ac:dyDescent="0.25">
      <c r="A1774" s="54" t="s">
        <v>5867</v>
      </c>
      <c r="B1774" s="54">
        <v>1747</v>
      </c>
      <c r="C1774" s="55" t="s">
        <v>3811</v>
      </c>
      <c r="D1774" s="55" t="s">
        <v>3799</v>
      </c>
      <c r="E1774" s="55" t="s">
        <v>3812</v>
      </c>
      <c r="F1774" s="54">
        <f>+VLOOKUP(C1774,'Anexo_GL '!$B$9:$O$1882,4,0)</f>
        <v>1449.8743599999998</v>
      </c>
      <c r="G1774" s="54"/>
      <c r="H1774" s="54">
        <f>+VLOOKUP(C1774,'Anexo_GL '!$B$9:$O$1882,5,0)</f>
        <v>17288.6230025</v>
      </c>
      <c r="I1774" s="54">
        <f>+VLOOKUP(C1774,'Anexo_GL '!$B$9:$O$1882,6,0)</f>
        <v>27.470290000000002</v>
      </c>
      <c r="J1774" s="54">
        <f>+VLOOKUP(C1774,'Anexo_GL '!$B$9:$O$1882,7,0)</f>
        <v>0</v>
      </c>
      <c r="K1774" s="54"/>
      <c r="L1774" s="56">
        <f>+VLOOKUP(C1774,'Anexo_GL '!$B$9:$O$1882,8,0)</f>
        <v>8.3862917236979619</v>
      </c>
      <c r="M1774" s="54"/>
      <c r="N1774" s="56" t="str">
        <f>+VLOOKUP(C1774,'Anexo_GL '!$B$9:$O$1882,9,0)</f>
        <v>Si Cumple</v>
      </c>
      <c r="O1774" s="54"/>
      <c r="P1774" s="54">
        <f>+VLOOKUP(C1774,'Anexo_GL '!$B$9:$O$1882,11,0)</f>
        <v>12095.269190000001</v>
      </c>
      <c r="Q1774" s="54">
        <f>+VLOOKUP(C1774,'Anexo_GL '!$B$9:$O$1882,12,0)</f>
        <v>8750.8110500000003</v>
      </c>
      <c r="R1774" s="54">
        <f>+VLOOKUP(C1774,'Anexo_GL '!$B$9:$O$1882,13,0)</f>
        <v>3344.4581400000006</v>
      </c>
      <c r="S1774" s="54" t="str">
        <f>+VLOOKUP(C1774,'Anexo_GL '!$B$9:$O$1882,14,0)</f>
        <v>Si Cumple</v>
      </c>
    </row>
    <row r="1775" spans="1:19" x14ac:dyDescent="0.25">
      <c r="A1775" s="54" t="s">
        <v>5868</v>
      </c>
      <c r="B1775" s="54">
        <v>1748</v>
      </c>
      <c r="C1775" s="55" t="s">
        <v>3813</v>
      </c>
      <c r="D1775" s="55" t="s">
        <v>3799</v>
      </c>
      <c r="E1775" s="55" t="s">
        <v>3814</v>
      </c>
      <c r="F1775" s="54">
        <f>+VLOOKUP(C1775,'Anexo_GL '!$B$9:$O$1882,4,0)</f>
        <v>246.33024</v>
      </c>
      <c r="G1775" s="54"/>
      <c r="H1775" s="54">
        <f>+VLOOKUP(C1775,'Anexo_GL '!$B$9:$O$1882,5,0)</f>
        <v>5776.8140350000012</v>
      </c>
      <c r="I1775" s="54">
        <f>+VLOOKUP(C1775,'Anexo_GL '!$B$9:$O$1882,6,0)</f>
        <v>31.553099999999997</v>
      </c>
      <c r="J1775" s="54">
        <f>+VLOOKUP(C1775,'Anexo_GL '!$B$9:$O$1882,7,0)</f>
        <v>0</v>
      </c>
      <c r="K1775" s="54"/>
      <c r="L1775" s="56">
        <f>+VLOOKUP(C1775,'Anexo_GL '!$B$9:$O$1882,8,0)</f>
        <v>4.2641192620631063</v>
      </c>
      <c r="M1775" s="54"/>
      <c r="N1775" s="56" t="str">
        <f>+VLOOKUP(C1775,'Anexo_GL '!$B$9:$O$1882,9,0)</f>
        <v>Si Cumple</v>
      </c>
      <c r="O1775" s="54"/>
      <c r="P1775" s="54">
        <f>+VLOOKUP(C1775,'Anexo_GL '!$B$9:$O$1882,11,0)</f>
        <v>4825.0750900000003</v>
      </c>
      <c r="Q1775" s="54">
        <f>+VLOOKUP(C1775,'Anexo_GL '!$B$9:$O$1882,12,0)</f>
        <v>3208.7923900000001</v>
      </c>
      <c r="R1775" s="54">
        <f>+VLOOKUP(C1775,'Anexo_GL '!$B$9:$O$1882,13,0)</f>
        <v>1616.2826999999997</v>
      </c>
      <c r="S1775" s="54" t="str">
        <f>+VLOOKUP(C1775,'Anexo_GL '!$B$9:$O$1882,14,0)</f>
        <v>Si Cumple</v>
      </c>
    </row>
    <row r="1776" spans="1:19" x14ac:dyDescent="0.25">
      <c r="A1776" s="54" t="s">
        <v>5869</v>
      </c>
      <c r="B1776" s="54">
        <v>1749</v>
      </c>
      <c r="C1776" s="55" t="s">
        <v>3815</v>
      </c>
      <c r="D1776" s="55" t="s">
        <v>3799</v>
      </c>
      <c r="E1776" s="55" t="s">
        <v>3816</v>
      </c>
      <c r="F1776" s="54">
        <f>+VLOOKUP(C1776,'Anexo_GL '!$B$9:$O$1882,4,0)</f>
        <v>3236.6759100000008</v>
      </c>
      <c r="G1776" s="54"/>
      <c r="H1776" s="54">
        <f>+VLOOKUP(C1776,'Anexo_GL '!$B$9:$O$1882,5,0)</f>
        <v>10322.668392500002</v>
      </c>
      <c r="I1776" s="54">
        <f>+VLOOKUP(C1776,'Anexo_GL '!$B$9:$O$1882,6,0)</f>
        <v>47.808920000000001</v>
      </c>
      <c r="J1776" s="54">
        <f>+VLOOKUP(C1776,'Anexo_GL '!$B$9:$O$1882,7,0)</f>
        <v>0</v>
      </c>
      <c r="K1776" s="54"/>
      <c r="L1776" s="56">
        <f>+VLOOKUP(C1776,'Anexo_GL '!$B$9:$O$1882,8,0)</f>
        <v>31.355031343946177</v>
      </c>
      <c r="M1776" s="54"/>
      <c r="N1776" s="56" t="str">
        <f>+VLOOKUP(C1776,'Anexo_GL '!$B$9:$O$1882,9,0)</f>
        <v>Si Cumple</v>
      </c>
      <c r="O1776" s="54"/>
      <c r="P1776" s="54">
        <f>+VLOOKUP(C1776,'Anexo_GL '!$B$9:$O$1882,11,0)</f>
        <v>8892.5311200000015</v>
      </c>
      <c r="Q1776" s="54">
        <f>+VLOOKUP(C1776,'Anexo_GL '!$B$9:$O$1882,12,0)</f>
        <v>5197.318189999999</v>
      </c>
      <c r="R1776" s="54">
        <f>+VLOOKUP(C1776,'Anexo_GL '!$B$9:$O$1882,13,0)</f>
        <v>3695.2129300000015</v>
      </c>
      <c r="S1776" s="54" t="str">
        <f>+VLOOKUP(C1776,'Anexo_GL '!$B$9:$O$1882,14,0)</f>
        <v>Si Cumple</v>
      </c>
    </row>
    <row r="1777" spans="1:19" x14ac:dyDescent="0.25">
      <c r="A1777" s="54" t="s">
        <v>5870</v>
      </c>
      <c r="B1777" s="54">
        <v>1750</v>
      </c>
      <c r="C1777" s="55" t="s">
        <v>3817</v>
      </c>
      <c r="D1777" s="55" t="s">
        <v>3799</v>
      </c>
      <c r="E1777" s="55" t="s">
        <v>3818</v>
      </c>
      <c r="F1777" s="54">
        <f>+VLOOKUP(C1777,'Anexo_GL '!$B$9:$O$1882,4,0)</f>
        <v>190.94811000000001</v>
      </c>
      <c r="G1777" s="54"/>
      <c r="H1777" s="54">
        <f>+VLOOKUP(C1777,'Anexo_GL '!$B$9:$O$1882,5,0)</f>
        <v>4488.7196449999992</v>
      </c>
      <c r="I1777" s="54">
        <f>+VLOOKUP(C1777,'Anexo_GL '!$B$9:$O$1882,6,0)</f>
        <v>7.68818</v>
      </c>
      <c r="J1777" s="54">
        <f>+VLOOKUP(C1777,'Anexo_GL '!$B$9:$O$1882,7,0)</f>
        <v>0</v>
      </c>
      <c r="K1777" s="54"/>
      <c r="L1777" s="56">
        <f>+VLOOKUP(C1777,'Anexo_GL '!$B$9:$O$1882,8,0)</f>
        <v>4.2539549159123311</v>
      </c>
      <c r="M1777" s="54"/>
      <c r="N1777" s="56" t="str">
        <f>+VLOOKUP(C1777,'Anexo_GL '!$B$9:$O$1882,9,0)</f>
        <v>Si Cumple</v>
      </c>
      <c r="O1777" s="54"/>
      <c r="P1777" s="54">
        <f>+VLOOKUP(C1777,'Anexo_GL '!$B$9:$O$1882,11,0)</f>
        <v>1958.0776899999998</v>
      </c>
      <c r="Q1777" s="54">
        <f>+VLOOKUP(C1777,'Anexo_GL '!$B$9:$O$1882,12,0)</f>
        <v>1663.2846400000001</v>
      </c>
      <c r="R1777" s="54">
        <f>+VLOOKUP(C1777,'Anexo_GL '!$B$9:$O$1882,13,0)</f>
        <v>294.79304999999982</v>
      </c>
      <c r="S1777" s="54" t="str">
        <f>+VLOOKUP(C1777,'Anexo_GL '!$B$9:$O$1882,14,0)</f>
        <v>Si Cumple</v>
      </c>
    </row>
    <row r="1778" spans="1:19" x14ac:dyDescent="0.25">
      <c r="A1778" s="54" t="s">
        <v>5871</v>
      </c>
      <c r="B1778" s="54">
        <v>1751</v>
      </c>
      <c r="C1778" s="55" t="s">
        <v>3819</v>
      </c>
      <c r="D1778" s="55" t="s">
        <v>3799</v>
      </c>
      <c r="E1778" s="55" t="s">
        <v>1938</v>
      </c>
      <c r="F1778" s="54">
        <f>+VLOOKUP(C1778,'Anexo_GL '!$B$9:$O$1882,4,0)</f>
        <v>1620.4918099999998</v>
      </c>
      <c r="G1778" s="54"/>
      <c r="H1778" s="54">
        <f>+VLOOKUP(C1778,'Anexo_GL '!$B$9:$O$1882,5,0)</f>
        <v>4413.5776974999999</v>
      </c>
      <c r="I1778" s="54">
        <f>+VLOOKUP(C1778,'Anexo_GL '!$B$9:$O$1882,6,0)</f>
        <v>20.6357</v>
      </c>
      <c r="J1778" s="54">
        <f>+VLOOKUP(C1778,'Anexo_GL '!$B$9:$O$1882,7,0)</f>
        <v>0</v>
      </c>
      <c r="K1778" s="54"/>
      <c r="L1778" s="56">
        <f>+VLOOKUP(C1778,'Anexo_GL '!$B$9:$O$1882,8,0)</f>
        <v>36.716059420861704</v>
      </c>
      <c r="M1778" s="54"/>
      <c r="N1778" s="56" t="str">
        <f>+VLOOKUP(C1778,'Anexo_GL '!$B$9:$O$1882,9,0)</f>
        <v>Si Cumple</v>
      </c>
      <c r="O1778" s="54"/>
      <c r="P1778" s="54">
        <f>+VLOOKUP(C1778,'Anexo_GL '!$B$9:$O$1882,11,0)</f>
        <v>3307.7509699999996</v>
      </c>
      <c r="Q1778" s="54">
        <f>+VLOOKUP(C1778,'Anexo_GL '!$B$9:$O$1882,12,0)</f>
        <v>2181.69022</v>
      </c>
      <c r="R1778" s="54">
        <f>+VLOOKUP(C1778,'Anexo_GL '!$B$9:$O$1882,13,0)</f>
        <v>1126.0607500000001</v>
      </c>
      <c r="S1778" s="54" t="str">
        <f>+VLOOKUP(C1778,'Anexo_GL '!$B$9:$O$1882,14,0)</f>
        <v>Si Cumple</v>
      </c>
    </row>
    <row r="1779" spans="1:19" x14ac:dyDescent="0.25">
      <c r="A1779" s="54" t="s">
        <v>5872</v>
      </c>
      <c r="B1779" s="54">
        <v>1752</v>
      </c>
      <c r="C1779" s="55" t="s">
        <v>3820</v>
      </c>
      <c r="D1779" s="55" t="s">
        <v>3799</v>
      </c>
      <c r="E1779" s="55" t="s">
        <v>2271</v>
      </c>
      <c r="F1779" s="54">
        <f>+VLOOKUP(C1779,'Anexo_GL '!$B$9:$O$1882,4,0)</f>
        <v>115.07116000000001</v>
      </c>
      <c r="G1779" s="54"/>
      <c r="H1779" s="54">
        <f>+VLOOKUP(C1779,'Anexo_GL '!$B$9:$O$1882,5,0)</f>
        <v>4220.1272575000003</v>
      </c>
      <c r="I1779" s="54">
        <f>+VLOOKUP(C1779,'Anexo_GL '!$B$9:$O$1882,6,0)</f>
        <v>11.126670000000001</v>
      </c>
      <c r="J1779" s="54">
        <f>+VLOOKUP(C1779,'Anexo_GL '!$B$9:$O$1882,7,0)</f>
        <v>0</v>
      </c>
      <c r="K1779" s="54"/>
      <c r="L1779" s="56">
        <f>+VLOOKUP(C1779,'Anexo_GL '!$B$9:$O$1882,8,0)</f>
        <v>2.7267225128222332</v>
      </c>
      <c r="M1779" s="54"/>
      <c r="N1779" s="56" t="str">
        <f>+VLOOKUP(C1779,'Anexo_GL '!$B$9:$O$1882,9,0)</f>
        <v>Si Cumple</v>
      </c>
      <c r="O1779" s="54"/>
      <c r="P1779" s="54">
        <f>+VLOOKUP(C1779,'Anexo_GL '!$B$9:$O$1882,11,0)</f>
        <v>3006.7937000000002</v>
      </c>
      <c r="Q1779" s="54">
        <f>+VLOOKUP(C1779,'Anexo_GL '!$B$9:$O$1882,12,0)</f>
        <v>1830.8475100000003</v>
      </c>
      <c r="R1779" s="54">
        <f>+VLOOKUP(C1779,'Anexo_GL '!$B$9:$O$1882,13,0)</f>
        <v>1175.9461899999999</v>
      </c>
      <c r="S1779" s="54" t="str">
        <f>+VLOOKUP(C1779,'Anexo_GL '!$B$9:$O$1882,14,0)</f>
        <v>Si Cumple</v>
      </c>
    </row>
    <row r="1780" spans="1:19" x14ac:dyDescent="0.25">
      <c r="A1780" s="54" t="s">
        <v>5873</v>
      </c>
      <c r="B1780" s="54">
        <v>1753</v>
      </c>
      <c r="C1780" s="55" t="s">
        <v>3821</v>
      </c>
      <c r="D1780" s="55" t="s">
        <v>3799</v>
      </c>
      <c r="E1780" s="55" t="s">
        <v>3822</v>
      </c>
      <c r="F1780" s="54">
        <f>+VLOOKUP(C1780,'Anexo_GL '!$B$9:$O$1882,4,0)</f>
        <v>1380.0045700000001</v>
      </c>
      <c r="G1780" s="54"/>
      <c r="H1780" s="54">
        <f>+VLOOKUP(C1780,'Anexo_GL '!$B$9:$O$1882,5,0)</f>
        <v>15926.756625000002</v>
      </c>
      <c r="I1780" s="54">
        <f>+VLOOKUP(C1780,'Anexo_GL '!$B$9:$O$1882,6,0)</f>
        <v>27.647659999999998</v>
      </c>
      <c r="J1780" s="54">
        <f>+VLOOKUP(C1780,'Anexo_GL '!$B$9:$O$1882,7,0)</f>
        <v>0</v>
      </c>
      <c r="K1780" s="54"/>
      <c r="L1780" s="56">
        <f>+VLOOKUP(C1780,'Anexo_GL '!$B$9:$O$1882,8,0)</f>
        <v>8.6646930225192662</v>
      </c>
      <c r="M1780" s="54"/>
      <c r="N1780" s="56" t="str">
        <f>+VLOOKUP(C1780,'Anexo_GL '!$B$9:$O$1882,9,0)</f>
        <v>Si Cumple</v>
      </c>
      <c r="O1780" s="54"/>
      <c r="P1780" s="54">
        <f>+VLOOKUP(C1780,'Anexo_GL '!$B$9:$O$1882,11,0)</f>
        <v>8307.9519499999988</v>
      </c>
      <c r="Q1780" s="54">
        <f>+VLOOKUP(C1780,'Anexo_GL '!$B$9:$O$1882,12,0)</f>
        <v>7328.5461999999989</v>
      </c>
      <c r="R1780" s="54">
        <f>+VLOOKUP(C1780,'Anexo_GL '!$B$9:$O$1882,13,0)</f>
        <v>979.40575000000001</v>
      </c>
      <c r="S1780" s="54" t="str">
        <f>+VLOOKUP(C1780,'Anexo_GL '!$B$9:$O$1882,14,0)</f>
        <v>Si Cumple</v>
      </c>
    </row>
    <row r="1781" spans="1:19" x14ac:dyDescent="0.25">
      <c r="A1781" s="54" t="s">
        <v>5874</v>
      </c>
      <c r="B1781" s="54">
        <v>1754</v>
      </c>
      <c r="C1781" s="55" t="s">
        <v>3823</v>
      </c>
      <c r="D1781" s="55" t="s">
        <v>3799</v>
      </c>
      <c r="E1781" s="55" t="s">
        <v>3824</v>
      </c>
      <c r="F1781" s="54">
        <f>+VLOOKUP(C1781,'Anexo_GL '!$B$9:$O$1882,4,0)</f>
        <v>171.15714000000003</v>
      </c>
      <c r="G1781" s="54"/>
      <c r="H1781" s="54">
        <f>+VLOOKUP(C1781,'Anexo_GL '!$B$9:$O$1882,5,0)</f>
        <v>1775.9021950000001</v>
      </c>
      <c r="I1781" s="54">
        <f>+VLOOKUP(C1781,'Anexo_GL '!$B$9:$O$1882,6,0)</f>
        <v>3.7455799999999999</v>
      </c>
      <c r="J1781" s="54">
        <f>+VLOOKUP(C1781,'Anexo_GL '!$B$9:$O$1882,7,0)</f>
        <v>0</v>
      </c>
      <c r="K1781" s="54"/>
      <c r="L1781" s="56">
        <f>+VLOOKUP(C1781,'Anexo_GL '!$B$9:$O$1882,8,0)</f>
        <v>9.6377571063253278</v>
      </c>
      <c r="M1781" s="54"/>
      <c r="N1781" s="56" t="str">
        <f>+VLOOKUP(C1781,'Anexo_GL '!$B$9:$O$1882,9,0)</f>
        <v>Si Cumple</v>
      </c>
      <c r="O1781" s="54"/>
      <c r="P1781" s="54">
        <f>+VLOOKUP(C1781,'Anexo_GL '!$B$9:$O$1882,11,0)</f>
        <v>1264.3101500000005</v>
      </c>
      <c r="Q1781" s="54">
        <f>+VLOOKUP(C1781,'Anexo_GL '!$B$9:$O$1882,12,0)</f>
        <v>935.54274999999996</v>
      </c>
      <c r="R1781" s="54">
        <f>+VLOOKUP(C1781,'Anexo_GL '!$B$9:$O$1882,13,0)</f>
        <v>328.76740000000035</v>
      </c>
      <c r="S1781" s="54" t="str">
        <f>+VLOOKUP(C1781,'Anexo_GL '!$B$9:$O$1882,14,0)</f>
        <v>Si Cumple</v>
      </c>
    </row>
    <row r="1782" spans="1:19" x14ac:dyDescent="0.25">
      <c r="A1782" s="54" t="s">
        <v>5875</v>
      </c>
      <c r="B1782" s="54">
        <v>1755</v>
      </c>
      <c r="C1782" s="55" t="s">
        <v>3825</v>
      </c>
      <c r="D1782" s="55" t="s">
        <v>3799</v>
      </c>
      <c r="E1782" s="55" t="s">
        <v>3826</v>
      </c>
      <c r="F1782" s="54">
        <f>+VLOOKUP(C1782,'Anexo_GL '!$B$9:$O$1882,4,0)</f>
        <v>1560.5884999999998</v>
      </c>
      <c r="G1782" s="54"/>
      <c r="H1782" s="54">
        <f>+VLOOKUP(C1782,'Anexo_GL '!$B$9:$O$1882,5,0)</f>
        <v>8668.9249774999989</v>
      </c>
      <c r="I1782" s="54">
        <f>+VLOOKUP(C1782,'Anexo_GL '!$B$9:$O$1882,6,0)</f>
        <v>37.419290000000004</v>
      </c>
      <c r="J1782" s="54">
        <f>+VLOOKUP(C1782,'Anexo_GL '!$B$9:$O$1882,7,0)</f>
        <v>0</v>
      </c>
      <c r="K1782" s="54"/>
      <c r="L1782" s="56">
        <f>+VLOOKUP(C1782,'Anexo_GL '!$B$9:$O$1882,8,0)</f>
        <v>18.00209949965506</v>
      </c>
      <c r="M1782" s="54"/>
      <c r="N1782" s="56" t="str">
        <f>+VLOOKUP(C1782,'Anexo_GL '!$B$9:$O$1882,9,0)</f>
        <v>Si Cumple</v>
      </c>
      <c r="O1782" s="54"/>
      <c r="P1782" s="54">
        <f>+VLOOKUP(C1782,'Anexo_GL '!$B$9:$O$1882,11,0)</f>
        <v>4892.4758999999995</v>
      </c>
      <c r="Q1782" s="54">
        <f>+VLOOKUP(C1782,'Anexo_GL '!$B$9:$O$1882,12,0)</f>
        <v>3783.1469699999998</v>
      </c>
      <c r="R1782" s="54">
        <f>+VLOOKUP(C1782,'Anexo_GL '!$B$9:$O$1882,13,0)</f>
        <v>1109.3289299999997</v>
      </c>
      <c r="S1782" s="54" t="str">
        <f>+VLOOKUP(C1782,'Anexo_GL '!$B$9:$O$1882,14,0)</f>
        <v>Si Cumple</v>
      </c>
    </row>
    <row r="1783" spans="1:19" x14ac:dyDescent="0.25">
      <c r="A1783" s="54" t="s">
        <v>5876</v>
      </c>
      <c r="B1783" s="54">
        <v>1756</v>
      </c>
      <c r="C1783" s="55" t="s">
        <v>3827</v>
      </c>
      <c r="D1783" s="55" t="s">
        <v>3799</v>
      </c>
      <c r="E1783" s="55" t="s">
        <v>653</v>
      </c>
      <c r="F1783" s="54">
        <f>+VLOOKUP(C1783,'Anexo_GL '!$B$9:$O$1882,4,0)</f>
        <v>585.86838999999998</v>
      </c>
      <c r="G1783" s="54"/>
      <c r="H1783" s="54">
        <f>+VLOOKUP(C1783,'Anexo_GL '!$B$9:$O$1882,5,0)</f>
        <v>5031.4488800000008</v>
      </c>
      <c r="I1783" s="54">
        <f>+VLOOKUP(C1783,'Anexo_GL '!$B$9:$O$1882,6,0)</f>
        <v>19.13335</v>
      </c>
      <c r="J1783" s="54">
        <f>+VLOOKUP(C1783,'Anexo_GL '!$B$9:$O$1882,7,0)</f>
        <v>0</v>
      </c>
      <c r="K1783" s="54"/>
      <c r="L1783" s="56">
        <f>+VLOOKUP(C1783,'Anexo_GL '!$B$9:$O$1882,8,0)</f>
        <v>11.644128837894502</v>
      </c>
      <c r="M1783" s="54"/>
      <c r="N1783" s="56" t="str">
        <f>+VLOOKUP(C1783,'Anexo_GL '!$B$9:$O$1882,9,0)</f>
        <v>Si Cumple</v>
      </c>
      <c r="O1783" s="54"/>
      <c r="P1783" s="54">
        <f>+VLOOKUP(C1783,'Anexo_GL '!$B$9:$O$1882,11,0)</f>
        <v>3608.2395200000001</v>
      </c>
      <c r="Q1783" s="54">
        <f>+VLOOKUP(C1783,'Anexo_GL '!$B$9:$O$1882,12,0)</f>
        <v>2313.63319</v>
      </c>
      <c r="R1783" s="54">
        <f>+VLOOKUP(C1783,'Anexo_GL '!$B$9:$O$1882,13,0)</f>
        <v>1294.6063300000001</v>
      </c>
      <c r="S1783" s="54" t="str">
        <f>+VLOOKUP(C1783,'Anexo_GL '!$B$9:$O$1882,14,0)</f>
        <v>Si Cumple</v>
      </c>
    </row>
    <row r="1784" spans="1:19" x14ac:dyDescent="0.25">
      <c r="A1784" s="54" t="s">
        <v>5877</v>
      </c>
      <c r="B1784" s="54">
        <v>1757</v>
      </c>
      <c r="C1784" s="55" t="s">
        <v>3828</v>
      </c>
      <c r="D1784" s="55" t="s">
        <v>3799</v>
      </c>
      <c r="E1784" s="55" t="s">
        <v>3829</v>
      </c>
      <c r="F1784" s="54">
        <f>+VLOOKUP(C1784,'Anexo_GL '!$B$9:$O$1882,4,0)</f>
        <v>105.34299</v>
      </c>
      <c r="G1784" s="54"/>
      <c r="H1784" s="54">
        <f>+VLOOKUP(C1784,'Anexo_GL '!$B$9:$O$1882,5,0)</f>
        <v>5726.4203475000004</v>
      </c>
      <c r="I1784" s="54">
        <f>+VLOOKUP(C1784,'Anexo_GL '!$B$9:$O$1882,6,0)</f>
        <v>4.7741300000000004</v>
      </c>
      <c r="J1784" s="54">
        <f>+VLOOKUP(C1784,'Anexo_GL '!$B$9:$O$1882,7,0)</f>
        <v>0</v>
      </c>
      <c r="K1784" s="54"/>
      <c r="L1784" s="56">
        <f>+VLOOKUP(C1784,'Anexo_GL '!$B$9:$O$1882,8,0)</f>
        <v>1.8395958313816396</v>
      </c>
      <c r="M1784" s="54"/>
      <c r="N1784" s="56" t="str">
        <f>+VLOOKUP(C1784,'Anexo_GL '!$B$9:$O$1882,9,0)</f>
        <v>Si Cumple</v>
      </c>
      <c r="O1784" s="54"/>
      <c r="P1784" s="54">
        <f>+VLOOKUP(C1784,'Anexo_GL '!$B$9:$O$1882,11,0)</f>
        <v>972.75826999999992</v>
      </c>
      <c r="Q1784" s="54">
        <f>+VLOOKUP(C1784,'Anexo_GL '!$B$9:$O$1882,12,0)</f>
        <v>919.64284999999995</v>
      </c>
      <c r="R1784" s="54">
        <f>+VLOOKUP(C1784,'Anexo_GL '!$B$9:$O$1882,13,0)</f>
        <v>53.115419999999922</v>
      </c>
      <c r="S1784" s="54" t="str">
        <f>+VLOOKUP(C1784,'Anexo_GL '!$B$9:$O$1882,14,0)</f>
        <v>Si Cumple</v>
      </c>
    </row>
    <row r="1785" spans="1:19" x14ac:dyDescent="0.25">
      <c r="A1785" s="54" t="s">
        <v>5878</v>
      </c>
      <c r="B1785" s="54">
        <v>1758</v>
      </c>
      <c r="C1785" s="55" t="s">
        <v>3830</v>
      </c>
      <c r="D1785" s="55" t="s">
        <v>3799</v>
      </c>
      <c r="E1785" s="55" t="s">
        <v>3831</v>
      </c>
      <c r="F1785" s="54">
        <f>+VLOOKUP(C1785,'Anexo_GL '!$B$9:$O$1882,4,0)</f>
        <v>356.68498</v>
      </c>
      <c r="G1785" s="54"/>
      <c r="H1785" s="54">
        <f>+VLOOKUP(C1785,'Anexo_GL '!$B$9:$O$1882,5,0)</f>
        <v>10486.713695</v>
      </c>
      <c r="I1785" s="54">
        <f>+VLOOKUP(C1785,'Anexo_GL '!$B$9:$O$1882,6,0)</f>
        <v>31.079900000000002</v>
      </c>
      <c r="J1785" s="54">
        <f>+VLOOKUP(C1785,'Anexo_GL '!$B$9:$O$1882,7,0)</f>
        <v>0</v>
      </c>
      <c r="K1785" s="54"/>
      <c r="L1785" s="56">
        <f>+VLOOKUP(C1785,'Anexo_GL '!$B$9:$O$1882,8,0)</f>
        <v>3.4013036912609254</v>
      </c>
      <c r="M1785" s="54"/>
      <c r="N1785" s="56" t="str">
        <f>+VLOOKUP(C1785,'Anexo_GL '!$B$9:$O$1882,9,0)</f>
        <v>Si Cumple</v>
      </c>
      <c r="O1785" s="54"/>
      <c r="P1785" s="54">
        <f>+VLOOKUP(C1785,'Anexo_GL '!$B$9:$O$1882,11,0)</f>
        <v>6744.4866300000012</v>
      </c>
      <c r="Q1785" s="54">
        <f>+VLOOKUP(C1785,'Anexo_GL '!$B$9:$O$1882,12,0)</f>
        <v>4163.8069800000003</v>
      </c>
      <c r="R1785" s="54">
        <f>+VLOOKUP(C1785,'Anexo_GL '!$B$9:$O$1882,13,0)</f>
        <v>2580.6796500000005</v>
      </c>
      <c r="S1785" s="54" t="str">
        <f>+VLOOKUP(C1785,'Anexo_GL '!$B$9:$O$1882,14,0)</f>
        <v>Si Cumple</v>
      </c>
    </row>
    <row r="1786" spans="1:19" x14ac:dyDescent="0.25">
      <c r="A1786" s="54" t="s">
        <v>5879</v>
      </c>
      <c r="B1786" s="54">
        <v>1759</v>
      </c>
      <c r="C1786" s="55" t="s">
        <v>3832</v>
      </c>
      <c r="D1786" s="55" t="s">
        <v>3799</v>
      </c>
      <c r="E1786" s="55" t="s">
        <v>3833</v>
      </c>
      <c r="F1786" s="54">
        <f>+VLOOKUP(C1786,'Anexo_GL '!$B$9:$O$1882,4,0)</f>
        <v>289.43038999999993</v>
      </c>
      <c r="G1786" s="54"/>
      <c r="H1786" s="54">
        <f>+VLOOKUP(C1786,'Anexo_GL '!$B$9:$O$1882,5,0)</f>
        <v>2591.0067274999997</v>
      </c>
      <c r="I1786" s="54">
        <f>+VLOOKUP(C1786,'Anexo_GL '!$B$9:$O$1882,6,0)</f>
        <v>19.278310000000001</v>
      </c>
      <c r="J1786" s="54">
        <f>+VLOOKUP(C1786,'Anexo_GL '!$B$9:$O$1882,7,0)</f>
        <v>0</v>
      </c>
      <c r="K1786" s="54"/>
      <c r="L1786" s="56">
        <f>+VLOOKUP(C1786,'Anexo_GL '!$B$9:$O$1882,8,0)</f>
        <v>11.170576553433515</v>
      </c>
      <c r="M1786" s="54"/>
      <c r="N1786" s="56" t="str">
        <f>+VLOOKUP(C1786,'Anexo_GL '!$B$9:$O$1882,9,0)</f>
        <v>Si Cumple</v>
      </c>
      <c r="O1786" s="54"/>
      <c r="P1786" s="54">
        <f>+VLOOKUP(C1786,'Anexo_GL '!$B$9:$O$1882,11,0)</f>
        <v>2111.1755800000001</v>
      </c>
      <c r="Q1786" s="54">
        <f>+VLOOKUP(C1786,'Anexo_GL '!$B$9:$O$1882,12,0)</f>
        <v>1615.5012000000002</v>
      </c>
      <c r="R1786" s="54">
        <f>+VLOOKUP(C1786,'Anexo_GL '!$B$9:$O$1882,13,0)</f>
        <v>495.67437999999987</v>
      </c>
      <c r="S1786" s="54" t="str">
        <f>+VLOOKUP(C1786,'Anexo_GL '!$B$9:$O$1882,14,0)</f>
        <v>Si Cumple</v>
      </c>
    </row>
    <row r="1787" spans="1:19" x14ac:dyDescent="0.25">
      <c r="A1787" s="54" t="s">
        <v>5880</v>
      </c>
      <c r="B1787" s="54">
        <v>1760</v>
      </c>
      <c r="C1787" s="55" t="s">
        <v>3834</v>
      </c>
      <c r="D1787" s="55" t="s">
        <v>3799</v>
      </c>
      <c r="E1787" s="55" t="s">
        <v>3835</v>
      </c>
      <c r="F1787" s="54">
        <f>+VLOOKUP(C1787,'Anexo_GL '!$B$9:$O$1882,4,0)</f>
        <v>7.5590000000000002</v>
      </c>
      <c r="G1787" s="54"/>
      <c r="H1787" s="54">
        <f>+VLOOKUP(C1787,'Anexo_GL '!$B$9:$O$1882,5,0)</f>
        <v>1522.1513250000003</v>
      </c>
      <c r="I1787" s="54">
        <f>+VLOOKUP(C1787,'Anexo_GL '!$B$9:$O$1882,6,0)</f>
        <v>3.80145</v>
      </c>
      <c r="J1787" s="54">
        <f>+VLOOKUP(C1787,'Anexo_GL '!$B$9:$O$1882,7,0)</f>
        <v>0</v>
      </c>
      <c r="K1787" s="54"/>
      <c r="L1787" s="56">
        <f>+VLOOKUP(C1787,'Anexo_GL '!$B$9:$O$1882,8,0)</f>
        <v>0.49659977137949796</v>
      </c>
      <c r="M1787" s="54"/>
      <c r="N1787" s="56" t="str">
        <f>+VLOOKUP(C1787,'Anexo_GL '!$B$9:$O$1882,9,0)</f>
        <v>Si Cumple</v>
      </c>
      <c r="O1787" s="54"/>
      <c r="P1787" s="54">
        <f>+VLOOKUP(C1787,'Anexo_GL '!$B$9:$O$1882,11,0)</f>
        <v>1045.4035700000002</v>
      </c>
      <c r="Q1787" s="54">
        <f>+VLOOKUP(C1787,'Anexo_GL '!$B$9:$O$1882,12,0)</f>
        <v>657.63565000000006</v>
      </c>
      <c r="R1787" s="54">
        <f>+VLOOKUP(C1787,'Anexo_GL '!$B$9:$O$1882,13,0)</f>
        <v>387.76792000000006</v>
      </c>
      <c r="S1787" s="54" t="str">
        <f>+VLOOKUP(C1787,'Anexo_GL '!$B$9:$O$1882,14,0)</f>
        <v>Si Cumple</v>
      </c>
    </row>
    <row r="1788" spans="1:19" x14ac:dyDescent="0.25">
      <c r="A1788" s="54" t="s">
        <v>5881</v>
      </c>
      <c r="B1788" s="54">
        <v>1761</v>
      </c>
      <c r="C1788" s="55" t="s">
        <v>3836</v>
      </c>
      <c r="D1788" s="55" t="s">
        <v>3799</v>
      </c>
      <c r="E1788" s="55" t="s">
        <v>3837</v>
      </c>
      <c r="F1788" s="54">
        <f>+VLOOKUP(C1788,'Anexo_GL '!$B$9:$O$1882,4,0)</f>
        <v>1476.8129700000002</v>
      </c>
      <c r="G1788" s="54"/>
      <c r="H1788" s="54">
        <f>+VLOOKUP(C1788,'Anexo_GL '!$B$9:$O$1882,5,0)</f>
        <v>2023.4673399999999</v>
      </c>
      <c r="I1788" s="54">
        <f>+VLOOKUP(C1788,'Anexo_GL '!$B$9:$O$1882,6,0)</f>
        <v>13.485139999999999</v>
      </c>
      <c r="J1788" s="54">
        <f>+VLOOKUP(C1788,'Anexo_GL '!$B$9:$O$1882,7,0)</f>
        <v>0</v>
      </c>
      <c r="K1788" s="54"/>
      <c r="L1788" s="56">
        <f>+VLOOKUP(C1788,'Anexo_GL '!$B$9:$O$1882,8,0)</f>
        <v>72.984275100778262</v>
      </c>
      <c r="M1788" s="54"/>
      <c r="N1788" s="56" t="str">
        <f>+VLOOKUP(C1788,'Anexo_GL '!$B$9:$O$1882,9,0)</f>
        <v>Si Cumple</v>
      </c>
      <c r="O1788" s="54"/>
      <c r="P1788" s="54">
        <f>+VLOOKUP(C1788,'Anexo_GL '!$B$9:$O$1882,11,0)</f>
        <v>1576.02064</v>
      </c>
      <c r="Q1788" s="54">
        <f>+VLOOKUP(C1788,'Anexo_GL '!$B$9:$O$1882,12,0)</f>
        <v>1100.8415499999999</v>
      </c>
      <c r="R1788" s="54">
        <f>+VLOOKUP(C1788,'Anexo_GL '!$B$9:$O$1882,13,0)</f>
        <v>475.17909000000009</v>
      </c>
      <c r="S1788" s="54" t="str">
        <f>+VLOOKUP(C1788,'Anexo_GL '!$B$9:$O$1882,14,0)</f>
        <v>Si Cumple</v>
      </c>
    </row>
    <row r="1789" spans="1:19" x14ac:dyDescent="0.25">
      <c r="A1789" s="54" t="s">
        <v>5882</v>
      </c>
      <c r="B1789" s="54">
        <v>1762</v>
      </c>
      <c r="C1789" s="55" t="s">
        <v>3838</v>
      </c>
      <c r="D1789" s="55" t="s">
        <v>3799</v>
      </c>
      <c r="E1789" s="55" t="s">
        <v>3839</v>
      </c>
      <c r="F1789" s="54">
        <f>+VLOOKUP(C1789,'Anexo_GL '!$B$9:$O$1882,4,0)</f>
        <v>284.57602999999995</v>
      </c>
      <c r="G1789" s="54"/>
      <c r="H1789" s="54">
        <f>+VLOOKUP(C1789,'Anexo_GL '!$B$9:$O$1882,5,0)</f>
        <v>2370.6410725000001</v>
      </c>
      <c r="I1789" s="54">
        <f>+VLOOKUP(C1789,'Anexo_GL '!$B$9:$O$1882,6,0)</f>
        <v>4.8679499999999996</v>
      </c>
      <c r="J1789" s="54">
        <f>+VLOOKUP(C1789,'Anexo_GL '!$B$9:$O$1882,7,0)</f>
        <v>0</v>
      </c>
      <c r="K1789" s="54"/>
      <c r="L1789" s="56">
        <f>+VLOOKUP(C1789,'Anexo_GL '!$B$9:$O$1882,8,0)</f>
        <v>12.004180358686497</v>
      </c>
      <c r="M1789" s="54"/>
      <c r="N1789" s="56" t="str">
        <f>+VLOOKUP(C1789,'Anexo_GL '!$B$9:$O$1882,9,0)</f>
        <v>Si Cumple</v>
      </c>
      <c r="O1789" s="54"/>
      <c r="P1789" s="54">
        <f>+VLOOKUP(C1789,'Anexo_GL '!$B$9:$O$1882,11,0)</f>
        <v>1188.12906</v>
      </c>
      <c r="Q1789" s="54">
        <f>+VLOOKUP(C1789,'Anexo_GL '!$B$9:$O$1882,12,0)</f>
        <v>860.25695000000007</v>
      </c>
      <c r="R1789" s="54">
        <f>+VLOOKUP(C1789,'Anexo_GL '!$B$9:$O$1882,13,0)</f>
        <v>327.87210999999996</v>
      </c>
      <c r="S1789" s="54" t="str">
        <f>+VLOOKUP(C1789,'Anexo_GL '!$B$9:$O$1882,14,0)</f>
        <v>Si Cumple</v>
      </c>
    </row>
    <row r="1790" spans="1:19" x14ac:dyDescent="0.25">
      <c r="A1790" s="54" t="s">
        <v>5883</v>
      </c>
      <c r="B1790" s="54">
        <v>1763</v>
      </c>
      <c r="C1790" s="55" t="s">
        <v>3840</v>
      </c>
      <c r="D1790" s="55" t="s">
        <v>3799</v>
      </c>
      <c r="E1790" s="55" t="s">
        <v>3841</v>
      </c>
      <c r="F1790" s="54">
        <f>+VLOOKUP(C1790,'Anexo_GL '!$B$9:$O$1882,4,0)</f>
        <v>29.902720000000006</v>
      </c>
      <c r="G1790" s="54"/>
      <c r="H1790" s="54">
        <f>+VLOOKUP(C1790,'Anexo_GL '!$B$9:$O$1882,5,0)</f>
        <v>931.75454500000012</v>
      </c>
      <c r="I1790" s="54">
        <f>+VLOOKUP(C1790,'Anexo_GL '!$B$9:$O$1882,6,0)</f>
        <v>0.45200000000000007</v>
      </c>
      <c r="J1790" s="54">
        <f>+VLOOKUP(C1790,'Anexo_GL '!$B$9:$O$1882,7,0)</f>
        <v>0</v>
      </c>
      <c r="K1790" s="54"/>
      <c r="L1790" s="56">
        <f>+VLOOKUP(C1790,'Anexo_GL '!$B$9:$O$1882,8,0)</f>
        <v>3.2092915629405381</v>
      </c>
      <c r="M1790" s="54"/>
      <c r="N1790" s="56" t="str">
        <f>+VLOOKUP(C1790,'Anexo_GL '!$B$9:$O$1882,9,0)</f>
        <v>Si Cumple</v>
      </c>
      <c r="O1790" s="54"/>
      <c r="P1790" s="54">
        <f>+VLOOKUP(C1790,'Anexo_GL '!$B$9:$O$1882,11,0)</f>
        <v>553.08658000000003</v>
      </c>
      <c r="Q1790" s="54">
        <f>+VLOOKUP(C1790,'Anexo_GL '!$B$9:$O$1882,12,0)</f>
        <v>483.99804</v>
      </c>
      <c r="R1790" s="54">
        <f>+VLOOKUP(C1790,'Anexo_GL '!$B$9:$O$1882,13,0)</f>
        <v>69.088540000000094</v>
      </c>
      <c r="S1790" s="54" t="str">
        <f>+VLOOKUP(C1790,'Anexo_GL '!$B$9:$O$1882,14,0)</f>
        <v>Si Cumple</v>
      </c>
    </row>
    <row r="1791" spans="1:19" x14ac:dyDescent="0.25">
      <c r="A1791" s="54" t="s">
        <v>5884</v>
      </c>
      <c r="B1791" s="54">
        <v>1764</v>
      </c>
      <c r="C1791" s="55" t="s">
        <v>3842</v>
      </c>
      <c r="D1791" s="55" t="s">
        <v>3799</v>
      </c>
      <c r="E1791" s="55" t="s">
        <v>3843</v>
      </c>
      <c r="F1791" s="54">
        <f>+VLOOKUP(C1791,'Anexo_GL '!$B$9:$O$1882,4,0)</f>
        <v>4461.9400600000008</v>
      </c>
      <c r="G1791" s="54"/>
      <c r="H1791" s="54">
        <f>+VLOOKUP(C1791,'Anexo_GL '!$B$9:$O$1882,5,0)</f>
        <v>18079.132457500004</v>
      </c>
      <c r="I1791" s="54">
        <f>+VLOOKUP(C1791,'Anexo_GL '!$B$9:$O$1882,6,0)</f>
        <v>17.17886</v>
      </c>
      <c r="J1791" s="54">
        <f>+VLOOKUP(C1791,'Anexo_GL '!$B$9:$O$1882,7,0)</f>
        <v>0</v>
      </c>
      <c r="K1791" s="54"/>
      <c r="L1791" s="56">
        <f>+VLOOKUP(C1791,'Anexo_GL '!$B$9:$O$1882,8,0)</f>
        <v>24.680056249872738</v>
      </c>
      <c r="M1791" s="54"/>
      <c r="N1791" s="56" t="str">
        <f>+VLOOKUP(C1791,'Anexo_GL '!$B$9:$O$1882,9,0)</f>
        <v>Si Cumple</v>
      </c>
      <c r="O1791" s="54"/>
      <c r="P1791" s="54">
        <f>+VLOOKUP(C1791,'Anexo_GL '!$B$9:$O$1882,11,0)</f>
        <v>12141.716109999999</v>
      </c>
      <c r="Q1791" s="54">
        <f>+VLOOKUP(C1791,'Anexo_GL '!$B$9:$O$1882,12,0)</f>
        <v>9271.6577799999995</v>
      </c>
      <c r="R1791" s="54">
        <f>+VLOOKUP(C1791,'Anexo_GL '!$B$9:$O$1882,13,0)</f>
        <v>2870.0583300000003</v>
      </c>
      <c r="S1791" s="54" t="str">
        <f>+VLOOKUP(C1791,'Anexo_GL '!$B$9:$O$1882,14,0)</f>
        <v>Si Cumple</v>
      </c>
    </row>
    <row r="1792" spans="1:19" x14ac:dyDescent="0.25">
      <c r="A1792" s="54" t="s">
        <v>5885</v>
      </c>
      <c r="B1792" s="54">
        <v>1765</v>
      </c>
      <c r="C1792" s="55" t="s">
        <v>3844</v>
      </c>
      <c r="D1792" s="55" t="s">
        <v>3799</v>
      </c>
      <c r="E1792" s="55" t="s">
        <v>3845</v>
      </c>
      <c r="F1792" s="54">
        <f>+VLOOKUP(C1792,'Anexo_GL '!$B$9:$O$1882,4,0)</f>
        <v>240.91218000000001</v>
      </c>
      <c r="G1792" s="54"/>
      <c r="H1792" s="54">
        <f>+VLOOKUP(C1792,'Anexo_GL '!$B$9:$O$1882,5,0)</f>
        <v>8275.3487949999999</v>
      </c>
      <c r="I1792" s="54">
        <f>+VLOOKUP(C1792,'Anexo_GL '!$B$9:$O$1882,6,0)</f>
        <v>38.739839999999994</v>
      </c>
      <c r="J1792" s="54">
        <f>+VLOOKUP(C1792,'Anexo_GL '!$B$9:$O$1882,7,0)</f>
        <v>0</v>
      </c>
      <c r="K1792" s="54"/>
      <c r="L1792" s="56">
        <f>+VLOOKUP(C1792,'Anexo_GL '!$B$9:$O$1882,8,0)</f>
        <v>2.9112027295521385</v>
      </c>
      <c r="M1792" s="54"/>
      <c r="N1792" s="56" t="str">
        <f>+VLOOKUP(C1792,'Anexo_GL '!$B$9:$O$1882,9,0)</f>
        <v>Si Cumple</v>
      </c>
      <c r="O1792" s="54"/>
      <c r="P1792" s="54">
        <f>+VLOOKUP(C1792,'Anexo_GL '!$B$9:$O$1882,11,0)</f>
        <v>5720.4950699999999</v>
      </c>
      <c r="Q1792" s="54">
        <f>+VLOOKUP(C1792,'Anexo_GL '!$B$9:$O$1882,12,0)</f>
        <v>4539.3862499999996</v>
      </c>
      <c r="R1792" s="54">
        <f>+VLOOKUP(C1792,'Anexo_GL '!$B$9:$O$1882,13,0)</f>
        <v>1181.1088200000004</v>
      </c>
      <c r="S1792" s="54" t="str">
        <f>+VLOOKUP(C1792,'Anexo_GL '!$B$9:$O$1882,14,0)</f>
        <v>Si Cumple</v>
      </c>
    </row>
    <row r="1793" spans="1:19" x14ac:dyDescent="0.25">
      <c r="A1793" s="54" t="s">
        <v>5886</v>
      </c>
      <c r="B1793" s="54">
        <v>1766</v>
      </c>
      <c r="C1793" s="55" t="s">
        <v>3846</v>
      </c>
      <c r="D1793" s="55" t="s">
        <v>3799</v>
      </c>
      <c r="E1793" s="55" t="s">
        <v>3847</v>
      </c>
      <c r="F1793" s="54">
        <f>+VLOOKUP(C1793,'Anexo_GL '!$B$9:$O$1882,4,0)</f>
        <v>177.65685999999999</v>
      </c>
      <c r="G1793" s="54"/>
      <c r="H1793" s="54">
        <f>+VLOOKUP(C1793,'Anexo_GL '!$B$9:$O$1882,5,0)</f>
        <v>3500.3093599999997</v>
      </c>
      <c r="I1793" s="54">
        <f>+VLOOKUP(C1793,'Anexo_GL '!$B$9:$O$1882,6,0)</f>
        <v>20.300599999999999</v>
      </c>
      <c r="J1793" s="54">
        <f>+VLOOKUP(C1793,'Anexo_GL '!$B$9:$O$1882,7,0)</f>
        <v>0</v>
      </c>
      <c r="K1793" s="54"/>
      <c r="L1793" s="56">
        <f>+VLOOKUP(C1793,'Anexo_GL '!$B$9:$O$1882,8,0)</f>
        <v>5.0754616729076769</v>
      </c>
      <c r="M1793" s="54"/>
      <c r="N1793" s="56" t="str">
        <f>+VLOOKUP(C1793,'Anexo_GL '!$B$9:$O$1882,9,0)</f>
        <v>Si Cumple</v>
      </c>
      <c r="O1793" s="54"/>
      <c r="P1793" s="54">
        <f>+VLOOKUP(C1793,'Anexo_GL '!$B$9:$O$1882,11,0)</f>
        <v>3079.2172199999995</v>
      </c>
      <c r="Q1793" s="54">
        <f>+VLOOKUP(C1793,'Anexo_GL '!$B$9:$O$1882,12,0)</f>
        <v>1955.92444</v>
      </c>
      <c r="R1793" s="54">
        <f>+VLOOKUP(C1793,'Anexo_GL '!$B$9:$O$1882,13,0)</f>
        <v>1123.2927799999998</v>
      </c>
      <c r="S1793" s="54" t="str">
        <f>+VLOOKUP(C1793,'Anexo_GL '!$B$9:$O$1882,14,0)</f>
        <v>Si Cumple</v>
      </c>
    </row>
    <row r="1794" spans="1:19" x14ac:dyDescent="0.25">
      <c r="A1794" s="54" t="s">
        <v>5887</v>
      </c>
      <c r="B1794" s="54">
        <v>1767</v>
      </c>
      <c r="C1794" s="55" t="s">
        <v>3848</v>
      </c>
      <c r="D1794" s="55" t="s">
        <v>3799</v>
      </c>
      <c r="E1794" s="55" t="s">
        <v>3849</v>
      </c>
      <c r="F1794" s="54">
        <f>+VLOOKUP(C1794,'Anexo_GL '!$B$9:$O$1882,4,0)</f>
        <v>1617.9308100000001</v>
      </c>
      <c r="G1794" s="54"/>
      <c r="H1794" s="54">
        <f>+VLOOKUP(C1794,'Anexo_GL '!$B$9:$O$1882,5,0)</f>
        <v>4862.8796625000004</v>
      </c>
      <c r="I1794" s="54">
        <f>+VLOOKUP(C1794,'Anexo_GL '!$B$9:$O$1882,6,0)</f>
        <v>26.768349999999998</v>
      </c>
      <c r="J1794" s="54">
        <f>+VLOOKUP(C1794,'Anexo_GL '!$B$9:$O$1882,7,0)</f>
        <v>0</v>
      </c>
      <c r="K1794" s="54"/>
      <c r="L1794" s="56">
        <f>+VLOOKUP(C1794,'Anexo_GL '!$B$9:$O$1882,8,0)</f>
        <v>33.271043543944572</v>
      </c>
      <c r="M1794" s="54"/>
      <c r="N1794" s="56" t="str">
        <f>+VLOOKUP(C1794,'Anexo_GL '!$B$9:$O$1882,9,0)</f>
        <v>Si Cumple</v>
      </c>
      <c r="O1794" s="54"/>
      <c r="P1794" s="54">
        <f>+VLOOKUP(C1794,'Anexo_GL '!$B$9:$O$1882,11,0)</f>
        <v>3776.5776900000001</v>
      </c>
      <c r="Q1794" s="54">
        <f>+VLOOKUP(C1794,'Anexo_GL '!$B$9:$O$1882,12,0)</f>
        <v>2855.4329600000001</v>
      </c>
      <c r="R1794" s="54">
        <f>+VLOOKUP(C1794,'Anexo_GL '!$B$9:$O$1882,13,0)</f>
        <v>921.14472999999998</v>
      </c>
      <c r="S1794" s="54" t="str">
        <f>+VLOOKUP(C1794,'Anexo_GL '!$B$9:$O$1882,14,0)</f>
        <v>Si Cumple</v>
      </c>
    </row>
    <row r="1795" spans="1:19" x14ac:dyDescent="0.25">
      <c r="A1795" s="54" t="s">
        <v>5888</v>
      </c>
      <c r="B1795" s="54">
        <v>1768</v>
      </c>
      <c r="C1795" s="55" t="s">
        <v>3850</v>
      </c>
      <c r="D1795" s="55" t="s">
        <v>3799</v>
      </c>
      <c r="E1795" s="55" t="s">
        <v>3851</v>
      </c>
      <c r="F1795" s="54">
        <f>+VLOOKUP(C1795,'Anexo_GL '!$B$9:$O$1882,4,0)</f>
        <v>119.07532999999999</v>
      </c>
      <c r="G1795" s="54"/>
      <c r="H1795" s="54">
        <f>+VLOOKUP(C1795,'Anexo_GL '!$B$9:$O$1882,5,0)</f>
        <v>2554.2131074999998</v>
      </c>
      <c r="I1795" s="54">
        <f>+VLOOKUP(C1795,'Anexo_GL '!$B$9:$O$1882,6,0)</f>
        <v>5.4510899999999998</v>
      </c>
      <c r="J1795" s="54">
        <f>+VLOOKUP(C1795,'Anexo_GL '!$B$9:$O$1882,7,0)</f>
        <v>0</v>
      </c>
      <c r="K1795" s="54"/>
      <c r="L1795" s="56">
        <f>+VLOOKUP(C1795,'Anexo_GL '!$B$9:$O$1882,8,0)</f>
        <v>4.6619183673576847</v>
      </c>
      <c r="M1795" s="54"/>
      <c r="N1795" s="56" t="str">
        <f>+VLOOKUP(C1795,'Anexo_GL '!$B$9:$O$1882,9,0)</f>
        <v>Si Cumple</v>
      </c>
      <c r="O1795" s="54"/>
      <c r="P1795" s="54">
        <f>+VLOOKUP(C1795,'Anexo_GL '!$B$9:$O$1882,11,0)</f>
        <v>1326.29258</v>
      </c>
      <c r="Q1795" s="54">
        <f>+VLOOKUP(C1795,'Anexo_GL '!$B$9:$O$1882,12,0)</f>
        <v>1183.7598199999998</v>
      </c>
      <c r="R1795" s="54">
        <f>+VLOOKUP(C1795,'Anexo_GL '!$B$9:$O$1882,13,0)</f>
        <v>142.53276000000025</v>
      </c>
      <c r="S1795" s="54" t="str">
        <f>+VLOOKUP(C1795,'Anexo_GL '!$B$9:$O$1882,14,0)</f>
        <v>Si Cumple</v>
      </c>
    </row>
    <row r="1796" spans="1:19" x14ac:dyDescent="0.25">
      <c r="A1796" s="54" t="s">
        <v>5889</v>
      </c>
      <c r="B1796" s="54">
        <v>1769</v>
      </c>
      <c r="C1796" s="55" t="s">
        <v>3852</v>
      </c>
      <c r="D1796" s="55" t="s">
        <v>3799</v>
      </c>
      <c r="E1796" s="55" t="s">
        <v>3853</v>
      </c>
      <c r="F1796" s="54">
        <f>+VLOOKUP(C1796,'Anexo_GL '!$B$9:$O$1882,4,0)</f>
        <v>364.36417999999998</v>
      </c>
      <c r="G1796" s="54"/>
      <c r="H1796" s="54">
        <f>+VLOOKUP(C1796,'Anexo_GL '!$B$9:$O$1882,5,0)</f>
        <v>5636.9467099999993</v>
      </c>
      <c r="I1796" s="54">
        <f>+VLOOKUP(C1796,'Anexo_GL '!$B$9:$O$1882,6,0)</f>
        <v>24.215040000000002</v>
      </c>
      <c r="J1796" s="54">
        <f>+VLOOKUP(C1796,'Anexo_GL '!$B$9:$O$1882,7,0)</f>
        <v>0</v>
      </c>
      <c r="K1796" s="54"/>
      <c r="L1796" s="56">
        <f>+VLOOKUP(C1796,'Anexo_GL '!$B$9:$O$1882,8,0)</f>
        <v>6.4638570975598251</v>
      </c>
      <c r="M1796" s="54"/>
      <c r="N1796" s="56" t="str">
        <f>+VLOOKUP(C1796,'Anexo_GL '!$B$9:$O$1882,9,0)</f>
        <v>Si Cumple</v>
      </c>
      <c r="O1796" s="54"/>
      <c r="P1796" s="54">
        <f>+VLOOKUP(C1796,'Anexo_GL '!$B$9:$O$1882,11,0)</f>
        <v>4190.3427199999996</v>
      </c>
      <c r="Q1796" s="54">
        <f>+VLOOKUP(C1796,'Anexo_GL '!$B$9:$O$1882,12,0)</f>
        <v>3447.0093700000002</v>
      </c>
      <c r="R1796" s="54">
        <f>+VLOOKUP(C1796,'Anexo_GL '!$B$9:$O$1882,13,0)</f>
        <v>743.33334999999965</v>
      </c>
      <c r="S1796" s="54" t="str">
        <f>+VLOOKUP(C1796,'Anexo_GL '!$B$9:$O$1882,14,0)</f>
        <v>Si Cumple</v>
      </c>
    </row>
    <row r="1797" spans="1:19" x14ac:dyDescent="0.25">
      <c r="A1797" s="54" t="s">
        <v>5890</v>
      </c>
      <c r="B1797" s="54">
        <v>1770</v>
      </c>
      <c r="C1797" s="55" t="s">
        <v>3854</v>
      </c>
      <c r="D1797" s="55" t="s">
        <v>3799</v>
      </c>
      <c r="E1797" s="55" t="s">
        <v>3855</v>
      </c>
      <c r="F1797" s="54">
        <f>+VLOOKUP(C1797,'Anexo_GL '!$B$9:$O$1882,4,0)</f>
        <v>170.22638000000001</v>
      </c>
      <c r="G1797" s="54"/>
      <c r="H1797" s="54">
        <f>+VLOOKUP(C1797,'Anexo_GL '!$B$9:$O$1882,5,0)</f>
        <v>2202.6418625000001</v>
      </c>
      <c r="I1797" s="54">
        <f>+VLOOKUP(C1797,'Anexo_GL '!$B$9:$O$1882,6,0)</f>
        <v>6.7015000000000002</v>
      </c>
      <c r="J1797" s="54">
        <f>+VLOOKUP(C1797,'Anexo_GL '!$B$9:$O$1882,7,0)</f>
        <v>0</v>
      </c>
      <c r="K1797" s="54"/>
      <c r="L1797" s="56">
        <f>+VLOOKUP(C1797,'Anexo_GL '!$B$9:$O$1882,8,0)</f>
        <v>7.7282822458841727</v>
      </c>
      <c r="M1797" s="54"/>
      <c r="N1797" s="56" t="str">
        <f>+VLOOKUP(C1797,'Anexo_GL '!$B$9:$O$1882,9,0)</f>
        <v>Si Cumple</v>
      </c>
      <c r="O1797" s="54"/>
      <c r="P1797" s="54">
        <f>+VLOOKUP(C1797,'Anexo_GL '!$B$9:$O$1882,11,0)</f>
        <v>1551.3947900000001</v>
      </c>
      <c r="Q1797" s="54">
        <f>+VLOOKUP(C1797,'Anexo_GL '!$B$9:$O$1882,12,0)</f>
        <v>963.30588999999986</v>
      </c>
      <c r="R1797" s="54">
        <f>+VLOOKUP(C1797,'Anexo_GL '!$B$9:$O$1882,13,0)</f>
        <v>588.08890000000019</v>
      </c>
      <c r="S1797" s="54" t="str">
        <f>+VLOOKUP(C1797,'Anexo_GL '!$B$9:$O$1882,14,0)</f>
        <v>Si Cumple</v>
      </c>
    </row>
    <row r="1798" spans="1:19" x14ac:dyDescent="0.25">
      <c r="A1798" s="54" t="s">
        <v>5891</v>
      </c>
      <c r="B1798" s="54">
        <v>1771</v>
      </c>
      <c r="C1798" s="55" t="s">
        <v>3856</v>
      </c>
      <c r="D1798" s="55" t="s">
        <v>3799</v>
      </c>
      <c r="E1798" s="55" t="s">
        <v>3857</v>
      </c>
      <c r="F1798" s="54">
        <f>+VLOOKUP(C1798,'Anexo_GL '!$B$9:$O$1882,4,0)</f>
        <v>69.716859999999997</v>
      </c>
      <c r="G1798" s="54"/>
      <c r="H1798" s="54">
        <f>+VLOOKUP(C1798,'Anexo_GL '!$B$9:$O$1882,5,0)</f>
        <v>1601.04756</v>
      </c>
      <c r="I1798" s="54">
        <f>+VLOOKUP(C1798,'Anexo_GL '!$B$9:$O$1882,6,0)</f>
        <v>2.9120700000000004</v>
      </c>
      <c r="J1798" s="54">
        <f>+VLOOKUP(C1798,'Anexo_GL '!$B$9:$O$1882,7,0)</f>
        <v>0</v>
      </c>
      <c r="K1798" s="54"/>
      <c r="L1798" s="56">
        <f>+VLOOKUP(C1798,'Anexo_GL '!$B$9:$O$1882,8,0)</f>
        <v>4.3544527809030233</v>
      </c>
      <c r="M1798" s="54"/>
      <c r="N1798" s="56" t="str">
        <f>+VLOOKUP(C1798,'Anexo_GL '!$B$9:$O$1882,9,0)</f>
        <v>Si Cumple</v>
      </c>
      <c r="O1798" s="54"/>
      <c r="P1798" s="54">
        <f>+VLOOKUP(C1798,'Anexo_GL '!$B$9:$O$1882,11,0)</f>
        <v>1180.7361699999999</v>
      </c>
      <c r="Q1798" s="54">
        <f>+VLOOKUP(C1798,'Anexo_GL '!$B$9:$O$1882,12,0)</f>
        <v>1070.3776</v>
      </c>
      <c r="R1798" s="54">
        <f>+VLOOKUP(C1798,'Anexo_GL '!$B$9:$O$1882,13,0)</f>
        <v>110.35856999999983</v>
      </c>
      <c r="S1798" s="54" t="str">
        <f>+VLOOKUP(C1798,'Anexo_GL '!$B$9:$O$1882,14,0)</f>
        <v>Si Cumple</v>
      </c>
    </row>
    <row r="1799" spans="1:19" x14ac:dyDescent="0.25">
      <c r="A1799" s="54" t="s">
        <v>5892</v>
      </c>
      <c r="B1799" s="54">
        <v>1772</v>
      </c>
      <c r="C1799" s="55" t="s">
        <v>3858</v>
      </c>
      <c r="D1799" s="55" t="s">
        <v>3799</v>
      </c>
      <c r="E1799" s="55" t="s">
        <v>3859</v>
      </c>
      <c r="F1799" s="54">
        <f>+VLOOKUP(C1799,'Anexo_GL '!$B$9:$O$1882,4,0)</f>
        <v>56.530649999999994</v>
      </c>
      <c r="G1799" s="54"/>
      <c r="H1799" s="54">
        <f>+VLOOKUP(C1799,'Anexo_GL '!$B$9:$O$1882,5,0)</f>
        <v>1869.3504349999998</v>
      </c>
      <c r="I1799" s="54">
        <f>+VLOOKUP(C1799,'Anexo_GL '!$B$9:$O$1882,6,0)</f>
        <v>3.0916199999999998</v>
      </c>
      <c r="J1799" s="54">
        <f>+VLOOKUP(C1799,'Anexo_GL '!$B$9:$O$1882,7,0)</f>
        <v>0</v>
      </c>
      <c r="K1799" s="54"/>
      <c r="L1799" s="56">
        <f>+VLOOKUP(C1799,'Anexo_GL '!$B$9:$O$1882,8,0)</f>
        <v>3.0240798590554263</v>
      </c>
      <c r="M1799" s="54"/>
      <c r="N1799" s="56" t="str">
        <f>+VLOOKUP(C1799,'Anexo_GL '!$B$9:$O$1882,9,0)</f>
        <v>Si Cumple</v>
      </c>
      <c r="O1799" s="54"/>
      <c r="P1799" s="54">
        <f>+VLOOKUP(C1799,'Anexo_GL '!$B$9:$O$1882,11,0)</f>
        <v>1235.1658300000001</v>
      </c>
      <c r="Q1799" s="54">
        <f>+VLOOKUP(C1799,'Anexo_GL '!$B$9:$O$1882,12,0)</f>
        <v>1124.4948100000001</v>
      </c>
      <c r="R1799" s="54">
        <f>+VLOOKUP(C1799,'Anexo_GL '!$B$9:$O$1882,13,0)</f>
        <v>110.67102000000001</v>
      </c>
      <c r="S1799" s="54" t="str">
        <f>+VLOOKUP(C1799,'Anexo_GL '!$B$9:$O$1882,14,0)</f>
        <v>Si Cumple</v>
      </c>
    </row>
    <row r="1800" spans="1:19" x14ac:dyDescent="0.25">
      <c r="A1800" s="54" t="s">
        <v>5893</v>
      </c>
      <c r="B1800" s="54">
        <v>1773</v>
      </c>
      <c r="C1800" s="55" t="s">
        <v>3860</v>
      </c>
      <c r="D1800" s="55" t="s">
        <v>3799</v>
      </c>
      <c r="E1800" s="55" t="s">
        <v>3861</v>
      </c>
      <c r="F1800" s="54">
        <f>+VLOOKUP(C1800,'Anexo_GL '!$B$9:$O$1882,4,0)</f>
        <v>1858.7906599999999</v>
      </c>
      <c r="G1800" s="54"/>
      <c r="H1800" s="54">
        <f>+VLOOKUP(C1800,'Anexo_GL '!$B$9:$O$1882,5,0)</f>
        <v>6048.0011975000007</v>
      </c>
      <c r="I1800" s="54">
        <f>+VLOOKUP(C1800,'Anexo_GL '!$B$9:$O$1882,6,0)</f>
        <v>29.914390000000001</v>
      </c>
      <c r="J1800" s="54">
        <f>+VLOOKUP(C1800,'Anexo_GL '!$B$9:$O$1882,7,0)</f>
        <v>0</v>
      </c>
      <c r="K1800" s="54"/>
      <c r="L1800" s="56">
        <f>+VLOOKUP(C1800,'Anexo_GL '!$B$9:$O$1882,8,0)</f>
        <v>30.733966467605011</v>
      </c>
      <c r="M1800" s="54"/>
      <c r="N1800" s="56" t="str">
        <f>+VLOOKUP(C1800,'Anexo_GL '!$B$9:$O$1882,9,0)</f>
        <v>Si Cumple</v>
      </c>
      <c r="O1800" s="54"/>
      <c r="P1800" s="54">
        <f>+VLOOKUP(C1800,'Anexo_GL '!$B$9:$O$1882,11,0)</f>
        <v>4791.2898100000002</v>
      </c>
      <c r="Q1800" s="54">
        <f>+VLOOKUP(C1800,'Anexo_GL '!$B$9:$O$1882,12,0)</f>
        <v>4431.07042</v>
      </c>
      <c r="R1800" s="54">
        <f>+VLOOKUP(C1800,'Anexo_GL '!$B$9:$O$1882,13,0)</f>
        <v>360.2193900000006</v>
      </c>
      <c r="S1800" s="54" t="str">
        <f>+VLOOKUP(C1800,'Anexo_GL '!$B$9:$O$1882,14,0)</f>
        <v>Si Cumple</v>
      </c>
    </row>
    <row r="1801" spans="1:19" x14ac:dyDescent="0.25">
      <c r="A1801" s="54" t="s">
        <v>5894</v>
      </c>
      <c r="B1801" s="54">
        <v>1774</v>
      </c>
      <c r="C1801" s="55" t="s">
        <v>3862</v>
      </c>
      <c r="D1801" s="55" t="s">
        <v>3799</v>
      </c>
      <c r="E1801" s="55" t="s">
        <v>3863</v>
      </c>
      <c r="F1801" s="54">
        <f>+VLOOKUP(C1801,'Anexo_GL '!$B$9:$O$1882,4,0)</f>
        <v>158.40347</v>
      </c>
      <c r="G1801" s="54"/>
      <c r="H1801" s="54">
        <f>+VLOOKUP(C1801,'Anexo_GL '!$B$9:$O$1882,5,0)</f>
        <v>3707.7812824999996</v>
      </c>
      <c r="I1801" s="54">
        <f>+VLOOKUP(C1801,'Anexo_GL '!$B$9:$O$1882,6,0)</f>
        <v>12.810180000000001</v>
      </c>
      <c r="J1801" s="54">
        <f>+VLOOKUP(C1801,'Anexo_GL '!$B$9:$O$1882,7,0)</f>
        <v>0</v>
      </c>
      <c r="K1801" s="54"/>
      <c r="L1801" s="56">
        <f>+VLOOKUP(C1801,'Anexo_GL '!$B$9:$O$1882,8,0)</f>
        <v>4.2721902380713042</v>
      </c>
      <c r="M1801" s="54"/>
      <c r="N1801" s="56" t="str">
        <f>+VLOOKUP(C1801,'Anexo_GL '!$B$9:$O$1882,9,0)</f>
        <v>Si Cumple</v>
      </c>
      <c r="O1801" s="54"/>
      <c r="P1801" s="54">
        <f>+VLOOKUP(C1801,'Anexo_GL '!$B$9:$O$1882,11,0)</f>
        <v>2564.4786899999999</v>
      </c>
      <c r="Q1801" s="54">
        <f>+VLOOKUP(C1801,'Anexo_GL '!$B$9:$O$1882,12,0)</f>
        <v>1890.3293600000004</v>
      </c>
      <c r="R1801" s="54">
        <f>+VLOOKUP(C1801,'Anexo_GL '!$B$9:$O$1882,13,0)</f>
        <v>674.14932999999962</v>
      </c>
      <c r="S1801" s="54" t="str">
        <f>+VLOOKUP(C1801,'Anexo_GL '!$B$9:$O$1882,14,0)</f>
        <v>Si Cumple</v>
      </c>
    </row>
    <row r="1802" spans="1:19" x14ac:dyDescent="0.25">
      <c r="A1802" s="54" t="s">
        <v>5895</v>
      </c>
      <c r="B1802" s="54">
        <v>1775</v>
      </c>
      <c r="C1802" s="55" t="s">
        <v>3864</v>
      </c>
      <c r="D1802" s="55" t="s">
        <v>3799</v>
      </c>
      <c r="E1802" s="55" t="s">
        <v>3865</v>
      </c>
      <c r="F1802" s="54">
        <f>+VLOOKUP(C1802,'Anexo_GL '!$B$9:$O$1882,4,0)</f>
        <v>1824.99269</v>
      </c>
      <c r="G1802" s="54"/>
      <c r="H1802" s="54">
        <f>+VLOOKUP(C1802,'Anexo_GL '!$B$9:$O$1882,5,0)</f>
        <v>21226.895982500002</v>
      </c>
      <c r="I1802" s="54">
        <f>+VLOOKUP(C1802,'Anexo_GL '!$B$9:$O$1882,6,0)</f>
        <v>51.11983</v>
      </c>
      <c r="J1802" s="54">
        <f>+VLOOKUP(C1802,'Anexo_GL '!$B$9:$O$1882,7,0)</f>
        <v>0</v>
      </c>
      <c r="K1802" s="54"/>
      <c r="L1802" s="56">
        <f>+VLOOKUP(C1802,'Anexo_GL '!$B$9:$O$1882,8,0)</f>
        <v>8.5975485605835686</v>
      </c>
      <c r="M1802" s="54"/>
      <c r="N1802" s="56" t="str">
        <f>+VLOOKUP(C1802,'Anexo_GL '!$B$9:$O$1882,9,0)</f>
        <v>Si Cumple</v>
      </c>
      <c r="O1802" s="54"/>
      <c r="P1802" s="54">
        <f>+VLOOKUP(C1802,'Anexo_GL '!$B$9:$O$1882,11,0)</f>
        <v>16619.32849</v>
      </c>
      <c r="Q1802" s="54">
        <f>+VLOOKUP(C1802,'Anexo_GL '!$B$9:$O$1882,12,0)</f>
        <v>12647.692099999998</v>
      </c>
      <c r="R1802" s="54">
        <f>+VLOOKUP(C1802,'Anexo_GL '!$B$9:$O$1882,13,0)</f>
        <v>3971.6363900000006</v>
      </c>
      <c r="S1802" s="54" t="str">
        <f>+VLOOKUP(C1802,'Anexo_GL '!$B$9:$O$1882,14,0)</f>
        <v>Si Cumple</v>
      </c>
    </row>
    <row r="1803" spans="1:19" x14ac:dyDescent="0.25">
      <c r="A1803" s="54" t="s">
        <v>5896</v>
      </c>
      <c r="B1803" s="54">
        <v>1776</v>
      </c>
      <c r="C1803" s="55" t="s">
        <v>3866</v>
      </c>
      <c r="D1803" s="55" t="s">
        <v>3799</v>
      </c>
      <c r="E1803" s="55" t="s">
        <v>3867</v>
      </c>
      <c r="F1803" s="54">
        <f>+VLOOKUP(C1803,'Anexo_GL '!$B$9:$O$1882,4,0)</f>
        <v>651.42144999999994</v>
      </c>
      <c r="G1803" s="54"/>
      <c r="H1803" s="54">
        <f>+VLOOKUP(C1803,'Anexo_GL '!$B$9:$O$1882,5,0)</f>
        <v>5899.1131649999998</v>
      </c>
      <c r="I1803" s="54">
        <f>+VLOOKUP(C1803,'Anexo_GL '!$B$9:$O$1882,6,0)</f>
        <v>56.320920000000001</v>
      </c>
      <c r="J1803" s="54">
        <f>+VLOOKUP(C1803,'Anexo_GL '!$B$9:$O$1882,7,0)</f>
        <v>0</v>
      </c>
      <c r="K1803" s="54"/>
      <c r="L1803" s="56">
        <f>+VLOOKUP(C1803,'Anexo_GL '!$B$9:$O$1882,8,0)</f>
        <v>11.042701365095782</v>
      </c>
      <c r="M1803" s="54"/>
      <c r="N1803" s="56" t="str">
        <f>+VLOOKUP(C1803,'Anexo_GL '!$B$9:$O$1882,9,0)</f>
        <v>Si Cumple</v>
      </c>
      <c r="O1803" s="54"/>
      <c r="P1803" s="54">
        <f>+VLOOKUP(C1803,'Anexo_GL '!$B$9:$O$1882,11,0)</f>
        <v>5080.43815</v>
      </c>
      <c r="Q1803" s="54">
        <f>+VLOOKUP(C1803,'Anexo_GL '!$B$9:$O$1882,12,0)</f>
        <v>3974.3806799999998</v>
      </c>
      <c r="R1803" s="54">
        <f>+VLOOKUP(C1803,'Anexo_GL '!$B$9:$O$1882,13,0)</f>
        <v>1106.0574700000006</v>
      </c>
      <c r="S1803" s="54" t="str">
        <f>+VLOOKUP(C1803,'Anexo_GL '!$B$9:$O$1882,14,0)</f>
        <v>Si Cumple</v>
      </c>
    </row>
    <row r="1804" spans="1:19" x14ac:dyDescent="0.25">
      <c r="A1804" s="54" t="s">
        <v>5897</v>
      </c>
      <c r="B1804" s="54">
        <v>1777</v>
      </c>
      <c r="C1804" s="55" t="s">
        <v>3868</v>
      </c>
      <c r="D1804" s="55" t="s">
        <v>3799</v>
      </c>
      <c r="E1804" s="55" t="s">
        <v>3869</v>
      </c>
      <c r="F1804" s="54">
        <f>+VLOOKUP(C1804,'Anexo_GL '!$B$9:$O$1882,4,0)</f>
        <v>368.38517999999999</v>
      </c>
      <c r="G1804" s="54"/>
      <c r="H1804" s="54">
        <f>+VLOOKUP(C1804,'Anexo_GL '!$B$9:$O$1882,5,0)</f>
        <v>4364.9544800000003</v>
      </c>
      <c r="I1804" s="54">
        <f>+VLOOKUP(C1804,'Anexo_GL '!$B$9:$O$1882,6,0)</f>
        <v>24.70382</v>
      </c>
      <c r="J1804" s="54">
        <f>+VLOOKUP(C1804,'Anexo_GL '!$B$9:$O$1882,7,0)</f>
        <v>0</v>
      </c>
      <c r="K1804" s="54"/>
      <c r="L1804" s="56">
        <f>+VLOOKUP(C1804,'Anexo_GL '!$B$9:$O$1882,8,0)</f>
        <v>8.4396110357604464</v>
      </c>
      <c r="M1804" s="54"/>
      <c r="N1804" s="56" t="str">
        <f>+VLOOKUP(C1804,'Anexo_GL '!$B$9:$O$1882,9,0)</f>
        <v>Si Cumple</v>
      </c>
      <c r="O1804" s="54"/>
      <c r="P1804" s="54">
        <f>+VLOOKUP(C1804,'Anexo_GL '!$B$9:$O$1882,11,0)</f>
        <v>3418.5431900000003</v>
      </c>
      <c r="Q1804" s="54">
        <f>+VLOOKUP(C1804,'Anexo_GL '!$B$9:$O$1882,12,0)</f>
        <v>2182.3672499999998</v>
      </c>
      <c r="R1804" s="54">
        <f>+VLOOKUP(C1804,'Anexo_GL '!$B$9:$O$1882,13,0)</f>
        <v>1236.1759400000003</v>
      </c>
      <c r="S1804" s="54" t="str">
        <f>+VLOOKUP(C1804,'Anexo_GL '!$B$9:$O$1882,14,0)</f>
        <v>Si Cumple</v>
      </c>
    </row>
    <row r="1805" spans="1:19" x14ac:dyDescent="0.25">
      <c r="A1805" s="54" t="s">
        <v>5898</v>
      </c>
      <c r="B1805" s="54">
        <v>1778</v>
      </c>
      <c r="C1805" s="55" t="s">
        <v>3870</v>
      </c>
      <c r="D1805" s="55" t="s">
        <v>3799</v>
      </c>
      <c r="E1805" s="55" t="s">
        <v>3871</v>
      </c>
      <c r="F1805" s="54">
        <f>+VLOOKUP(C1805,'Anexo_GL '!$B$9:$O$1882,4,0)</f>
        <v>381.82508000000001</v>
      </c>
      <c r="G1805" s="54"/>
      <c r="H1805" s="54">
        <f>+VLOOKUP(C1805,'Anexo_GL '!$B$9:$O$1882,5,0)</f>
        <v>3262.3859050000001</v>
      </c>
      <c r="I1805" s="54">
        <f>+VLOOKUP(C1805,'Anexo_GL '!$B$9:$O$1882,6,0)</f>
        <v>22.525179999999999</v>
      </c>
      <c r="J1805" s="54">
        <f>+VLOOKUP(C1805,'Anexo_GL '!$B$9:$O$1882,7,0)</f>
        <v>0</v>
      </c>
      <c r="K1805" s="54"/>
      <c r="L1805" s="56">
        <f>+VLOOKUP(C1805,'Anexo_GL '!$B$9:$O$1882,8,0)</f>
        <v>11.703860031236863</v>
      </c>
      <c r="M1805" s="54"/>
      <c r="N1805" s="56" t="str">
        <f>+VLOOKUP(C1805,'Anexo_GL '!$B$9:$O$1882,9,0)</f>
        <v>Si Cumple</v>
      </c>
      <c r="O1805" s="54"/>
      <c r="P1805" s="54">
        <f>+VLOOKUP(C1805,'Anexo_GL '!$B$9:$O$1882,11,0)</f>
        <v>2509.4364600000004</v>
      </c>
      <c r="Q1805" s="54">
        <f>+VLOOKUP(C1805,'Anexo_GL '!$B$9:$O$1882,12,0)</f>
        <v>2101.9262699999999</v>
      </c>
      <c r="R1805" s="54">
        <f>+VLOOKUP(C1805,'Anexo_GL '!$B$9:$O$1882,13,0)</f>
        <v>407.51019000000042</v>
      </c>
      <c r="S1805" s="54" t="str">
        <f>+VLOOKUP(C1805,'Anexo_GL '!$B$9:$O$1882,14,0)</f>
        <v>Si Cumple</v>
      </c>
    </row>
    <row r="1806" spans="1:19" x14ac:dyDescent="0.25">
      <c r="A1806" s="54" t="s">
        <v>5899</v>
      </c>
      <c r="B1806" s="54">
        <v>1779</v>
      </c>
      <c r="C1806" s="55" t="s">
        <v>3872</v>
      </c>
      <c r="D1806" s="55" t="s">
        <v>3799</v>
      </c>
      <c r="E1806" s="55" t="s">
        <v>3873</v>
      </c>
      <c r="F1806" s="54">
        <f>+VLOOKUP(C1806,'Anexo_GL '!$B$9:$O$1882,4,0)</f>
        <v>182.78710999999998</v>
      </c>
      <c r="G1806" s="54"/>
      <c r="H1806" s="54">
        <f>+VLOOKUP(C1806,'Anexo_GL '!$B$9:$O$1882,5,0)</f>
        <v>3320.6542225000007</v>
      </c>
      <c r="I1806" s="54">
        <f>+VLOOKUP(C1806,'Anexo_GL '!$B$9:$O$1882,6,0)</f>
        <v>17.04513</v>
      </c>
      <c r="J1806" s="54">
        <f>+VLOOKUP(C1806,'Anexo_GL '!$B$9:$O$1882,7,0)</f>
        <v>0</v>
      </c>
      <c r="K1806" s="54"/>
      <c r="L1806" s="56">
        <f>+VLOOKUP(C1806,'Anexo_GL '!$B$9:$O$1882,8,0)</f>
        <v>5.5045511442135693</v>
      </c>
      <c r="M1806" s="54"/>
      <c r="N1806" s="56" t="str">
        <f>+VLOOKUP(C1806,'Anexo_GL '!$B$9:$O$1882,9,0)</f>
        <v>Si Cumple</v>
      </c>
      <c r="O1806" s="54"/>
      <c r="P1806" s="54">
        <f>+VLOOKUP(C1806,'Anexo_GL '!$B$9:$O$1882,11,0)</f>
        <v>2405.4172100000001</v>
      </c>
      <c r="Q1806" s="54">
        <f>+VLOOKUP(C1806,'Anexo_GL '!$B$9:$O$1882,12,0)</f>
        <v>1655.8615199999999</v>
      </c>
      <c r="R1806" s="54">
        <f>+VLOOKUP(C1806,'Anexo_GL '!$B$9:$O$1882,13,0)</f>
        <v>749.55568999999991</v>
      </c>
      <c r="S1806" s="54" t="str">
        <f>+VLOOKUP(C1806,'Anexo_GL '!$B$9:$O$1882,14,0)</f>
        <v>Si Cumple</v>
      </c>
    </row>
    <row r="1807" spans="1:19" x14ac:dyDescent="0.25">
      <c r="A1807" s="54" t="s">
        <v>5900</v>
      </c>
      <c r="B1807" s="54">
        <v>1780</v>
      </c>
      <c r="C1807" s="55" t="s">
        <v>3874</v>
      </c>
      <c r="D1807" s="55" t="s">
        <v>3799</v>
      </c>
      <c r="E1807" s="55" t="s">
        <v>3875</v>
      </c>
      <c r="F1807" s="54">
        <f>+VLOOKUP(C1807,'Anexo_GL '!$B$9:$O$1882,4,0)</f>
        <v>1315.3193100000001</v>
      </c>
      <c r="G1807" s="54"/>
      <c r="H1807" s="54">
        <f>+VLOOKUP(C1807,'Anexo_GL '!$B$9:$O$1882,5,0)</f>
        <v>12218.750454999999</v>
      </c>
      <c r="I1807" s="54">
        <f>+VLOOKUP(C1807,'Anexo_GL '!$B$9:$O$1882,6,0)</f>
        <v>49.128489999999999</v>
      </c>
      <c r="J1807" s="54">
        <f>+VLOOKUP(C1807,'Anexo_GL '!$B$9:$O$1882,7,0)</f>
        <v>0</v>
      </c>
      <c r="K1807" s="54"/>
      <c r="L1807" s="56">
        <f>+VLOOKUP(C1807,'Anexo_GL '!$B$9:$O$1882,8,0)</f>
        <v>10.764761215511706</v>
      </c>
      <c r="M1807" s="54"/>
      <c r="N1807" s="56" t="str">
        <f>+VLOOKUP(C1807,'Anexo_GL '!$B$9:$O$1882,9,0)</f>
        <v>Si Cumple</v>
      </c>
      <c r="O1807" s="54"/>
      <c r="P1807" s="54">
        <f>+VLOOKUP(C1807,'Anexo_GL '!$B$9:$O$1882,11,0)</f>
        <v>5849.1644599999991</v>
      </c>
      <c r="Q1807" s="54">
        <f>+VLOOKUP(C1807,'Anexo_GL '!$B$9:$O$1882,12,0)</f>
        <v>6453.4110200000005</v>
      </c>
      <c r="R1807" s="54">
        <f>+VLOOKUP(C1807,'Anexo_GL '!$B$9:$O$1882,13,0)</f>
        <v>-604.24656000000141</v>
      </c>
      <c r="S1807" s="54" t="str">
        <f>+VLOOKUP(C1807,'Anexo_GL '!$B$9:$O$1882,14,0)</f>
        <v>No Cumple</v>
      </c>
    </row>
    <row r="1808" spans="1:19" x14ac:dyDescent="0.25">
      <c r="A1808" s="54" t="s">
        <v>5901</v>
      </c>
      <c r="B1808" s="54">
        <v>1781</v>
      </c>
      <c r="C1808" s="55" t="s">
        <v>3876</v>
      </c>
      <c r="D1808" s="55" t="s">
        <v>3799</v>
      </c>
      <c r="E1808" s="55" t="s">
        <v>3520</v>
      </c>
      <c r="F1808" s="54">
        <f>+VLOOKUP(C1808,'Anexo_GL '!$B$9:$O$1882,4,0)</f>
        <v>66.79365</v>
      </c>
      <c r="G1808" s="54"/>
      <c r="H1808" s="54">
        <f>+VLOOKUP(C1808,'Anexo_GL '!$B$9:$O$1882,5,0)</f>
        <v>1756.8085800000001</v>
      </c>
      <c r="I1808" s="54">
        <f>+VLOOKUP(C1808,'Anexo_GL '!$B$9:$O$1882,6,0)</f>
        <v>25.029900000000001</v>
      </c>
      <c r="J1808" s="54">
        <f>+VLOOKUP(C1808,'Anexo_GL '!$B$9:$O$1882,7,0)</f>
        <v>0</v>
      </c>
      <c r="K1808" s="54"/>
      <c r="L1808" s="56">
        <f>+VLOOKUP(C1808,'Anexo_GL '!$B$9:$O$1882,8,0)</f>
        <v>3.8019879206191027</v>
      </c>
      <c r="M1808" s="54"/>
      <c r="N1808" s="56" t="str">
        <f>+VLOOKUP(C1808,'Anexo_GL '!$B$9:$O$1882,9,0)</f>
        <v>Si Cumple</v>
      </c>
      <c r="O1808" s="54"/>
      <c r="P1808" s="54">
        <f>+VLOOKUP(C1808,'Anexo_GL '!$B$9:$O$1882,11,0)</f>
        <v>1160.79925</v>
      </c>
      <c r="Q1808" s="54">
        <f>+VLOOKUP(C1808,'Anexo_GL '!$B$9:$O$1882,12,0)</f>
        <v>1046.9663999999998</v>
      </c>
      <c r="R1808" s="54">
        <f>+VLOOKUP(C1808,'Anexo_GL '!$B$9:$O$1882,13,0)</f>
        <v>113.83285000000009</v>
      </c>
      <c r="S1808" s="54" t="str">
        <f>+VLOOKUP(C1808,'Anexo_GL '!$B$9:$O$1882,14,0)</f>
        <v>Si Cumple</v>
      </c>
    </row>
    <row r="1809" spans="1:19" x14ac:dyDescent="0.25">
      <c r="A1809" s="54" t="s">
        <v>5902</v>
      </c>
      <c r="B1809" s="54">
        <v>1782</v>
      </c>
      <c r="C1809" s="55" t="s">
        <v>3877</v>
      </c>
      <c r="D1809" s="55" t="s">
        <v>3799</v>
      </c>
      <c r="E1809" s="55" t="s">
        <v>3878</v>
      </c>
      <c r="F1809" s="54">
        <f>+VLOOKUP(C1809,'Anexo_GL '!$B$9:$O$1882,4,0)</f>
        <v>163.32164</v>
      </c>
      <c r="G1809" s="54"/>
      <c r="H1809" s="54">
        <f>+VLOOKUP(C1809,'Anexo_GL '!$B$9:$O$1882,5,0)</f>
        <v>1014.0143575</v>
      </c>
      <c r="I1809" s="54">
        <f>+VLOOKUP(C1809,'Anexo_GL '!$B$9:$O$1882,6,0)</f>
        <v>6.5697399999999995</v>
      </c>
      <c r="J1809" s="54">
        <f>+VLOOKUP(C1809,'Anexo_GL '!$B$9:$O$1882,7,0)</f>
        <v>0</v>
      </c>
      <c r="K1809" s="54"/>
      <c r="L1809" s="56">
        <f>+VLOOKUP(C1809,'Anexo_GL '!$B$9:$O$1882,8,0)</f>
        <v>16.106442555967458</v>
      </c>
      <c r="M1809" s="54"/>
      <c r="N1809" s="56" t="str">
        <f>+VLOOKUP(C1809,'Anexo_GL '!$B$9:$O$1882,9,0)</f>
        <v>Si Cumple</v>
      </c>
      <c r="O1809" s="54"/>
      <c r="P1809" s="54">
        <f>+VLOOKUP(C1809,'Anexo_GL '!$B$9:$O$1882,11,0)</f>
        <v>561.33970999999997</v>
      </c>
      <c r="Q1809" s="54">
        <f>+VLOOKUP(C1809,'Anexo_GL '!$B$9:$O$1882,12,0)</f>
        <v>595.95141999999987</v>
      </c>
      <c r="R1809" s="54">
        <f>+VLOOKUP(C1809,'Anexo_GL '!$B$9:$O$1882,13,0)</f>
        <v>-34.61170999999996</v>
      </c>
      <c r="S1809" s="54" t="str">
        <f>+VLOOKUP(C1809,'Anexo_GL '!$B$9:$O$1882,14,0)</f>
        <v>No Cumple</v>
      </c>
    </row>
    <row r="1810" spans="1:19" x14ac:dyDescent="0.25">
      <c r="A1810" s="54" t="s">
        <v>5903</v>
      </c>
      <c r="B1810" s="54">
        <v>1783</v>
      </c>
      <c r="C1810" s="55" t="s">
        <v>3879</v>
      </c>
      <c r="D1810" s="55" t="s">
        <v>3799</v>
      </c>
      <c r="E1810" s="55" t="s">
        <v>3880</v>
      </c>
      <c r="F1810" s="54">
        <f>+VLOOKUP(C1810,'Anexo_GL '!$B$9:$O$1882,4,0)</f>
        <v>114.10737999999999</v>
      </c>
      <c r="G1810" s="54"/>
      <c r="H1810" s="54">
        <f>+VLOOKUP(C1810,'Anexo_GL '!$B$9:$O$1882,5,0)</f>
        <v>1279.8207875000001</v>
      </c>
      <c r="I1810" s="54">
        <f>+VLOOKUP(C1810,'Anexo_GL '!$B$9:$O$1882,6,0)</f>
        <v>89.312380000000005</v>
      </c>
      <c r="J1810" s="54">
        <f>+VLOOKUP(C1810,'Anexo_GL '!$B$9:$O$1882,7,0)</f>
        <v>0</v>
      </c>
      <c r="K1810" s="54"/>
      <c r="L1810" s="56">
        <f>+VLOOKUP(C1810,'Anexo_GL '!$B$9:$O$1882,8,0)</f>
        <v>8.9158873738015441</v>
      </c>
      <c r="M1810" s="54"/>
      <c r="N1810" s="56" t="str">
        <f>+VLOOKUP(C1810,'Anexo_GL '!$B$9:$O$1882,9,0)</f>
        <v>Si Cumple</v>
      </c>
      <c r="O1810" s="54"/>
      <c r="P1810" s="54">
        <f>+VLOOKUP(C1810,'Anexo_GL '!$B$9:$O$1882,11,0)</f>
        <v>680.84695999999997</v>
      </c>
      <c r="Q1810" s="54">
        <f>+VLOOKUP(C1810,'Anexo_GL '!$B$9:$O$1882,12,0)</f>
        <v>552.61752999999999</v>
      </c>
      <c r="R1810" s="54">
        <f>+VLOOKUP(C1810,'Anexo_GL '!$B$9:$O$1882,13,0)</f>
        <v>128.22942999999992</v>
      </c>
      <c r="S1810" s="54" t="str">
        <f>+VLOOKUP(C1810,'Anexo_GL '!$B$9:$O$1882,14,0)</f>
        <v>Si Cumple</v>
      </c>
    </row>
    <row r="1811" spans="1:19" x14ac:dyDescent="0.25">
      <c r="A1811" s="54" t="s">
        <v>5904</v>
      </c>
      <c r="B1811" s="54">
        <v>1784</v>
      </c>
      <c r="C1811" s="55" t="s">
        <v>3881</v>
      </c>
      <c r="D1811" s="55" t="s">
        <v>3799</v>
      </c>
      <c r="E1811" s="55" t="s">
        <v>3882</v>
      </c>
      <c r="F1811" s="54">
        <f>+VLOOKUP(C1811,'Anexo_GL '!$B$9:$O$1882,4,0)</f>
        <v>296.16883000000001</v>
      </c>
      <c r="G1811" s="54"/>
      <c r="H1811" s="54">
        <f>+VLOOKUP(C1811,'Anexo_GL '!$B$9:$O$1882,5,0)</f>
        <v>1667.1635275000001</v>
      </c>
      <c r="I1811" s="54">
        <f>+VLOOKUP(C1811,'Anexo_GL '!$B$9:$O$1882,6,0)</f>
        <v>17.759589999999999</v>
      </c>
      <c r="J1811" s="54">
        <f>+VLOOKUP(C1811,'Anexo_GL '!$B$9:$O$1882,7,0)</f>
        <v>0</v>
      </c>
      <c r="K1811" s="54"/>
      <c r="L1811" s="56">
        <f>+VLOOKUP(C1811,'Anexo_GL '!$B$9:$O$1882,8,0)</f>
        <v>17.764833809921505</v>
      </c>
      <c r="M1811" s="54"/>
      <c r="N1811" s="56" t="str">
        <f>+VLOOKUP(C1811,'Anexo_GL '!$B$9:$O$1882,9,0)</f>
        <v>Si Cumple</v>
      </c>
      <c r="O1811" s="54"/>
      <c r="P1811" s="54">
        <f>+VLOOKUP(C1811,'Anexo_GL '!$B$9:$O$1882,11,0)</f>
        <v>1092.81645</v>
      </c>
      <c r="Q1811" s="54">
        <f>+VLOOKUP(C1811,'Anexo_GL '!$B$9:$O$1882,12,0)</f>
        <v>1091.3199500000001</v>
      </c>
      <c r="R1811" s="54">
        <f>+VLOOKUP(C1811,'Anexo_GL '!$B$9:$O$1882,13,0)</f>
        <v>1.4964999999999999</v>
      </c>
      <c r="S1811" s="54" t="str">
        <f>+VLOOKUP(C1811,'Anexo_GL '!$B$9:$O$1882,14,0)</f>
        <v>Si Cumple</v>
      </c>
    </row>
    <row r="1812" spans="1:19" x14ac:dyDescent="0.25">
      <c r="A1812" s="54" t="s">
        <v>5905</v>
      </c>
      <c r="B1812" s="54">
        <v>1785</v>
      </c>
      <c r="C1812" s="55" t="s">
        <v>3883</v>
      </c>
      <c r="D1812" s="55" t="s">
        <v>3799</v>
      </c>
      <c r="E1812" s="55" t="s">
        <v>1484</v>
      </c>
      <c r="F1812" s="54">
        <f>+VLOOKUP(C1812,'Anexo_GL '!$B$9:$O$1882,4,0)</f>
        <v>129.02744000000001</v>
      </c>
      <c r="G1812" s="54"/>
      <c r="H1812" s="54">
        <f>+VLOOKUP(C1812,'Anexo_GL '!$B$9:$O$1882,5,0)</f>
        <v>1085.7313999999999</v>
      </c>
      <c r="I1812" s="54">
        <f>+VLOOKUP(C1812,'Anexo_GL '!$B$9:$O$1882,6,0)</f>
        <v>5.7670699999999995</v>
      </c>
      <c r="J1812" s="54">
        <f>+VLOOKUP(C1812,'Anexo_GL '!$B$9:$O$1882,7,0)</f>
        <v>0</v>
      </c>
      <c r="K1812" s="54"/>
      <c r="L1812" s="56">
        <f>+VLOOKUP(C1812,'Anexo_GL '!$B$9:$O$1882,8,0)</f>
        <v>11.883918987698063</v>
      </c>
      <c r="M1812" s="54"/>
      <c r="N1812" s="56" t="str">
        <f>+VLOOKUP(C1812,'Anexo_GL '!$B$9:$O$1882,9,0)</f>
        <v>Si Cumple</v>
      </c>
      <c r="O1812" s="54"/>
      <c r="P1812" s="54">
        <f>+VLOOKUP(C1812,'Anexo_GL '!$B$9:$O$1882,11,0)</f>
        <v>610.53387999999984</v>
      </c>
      <c r="Q1812" s="54">
        <f>+VLOOKUP(C1812,'Anexo_GL '!$B$9:$O$1882,12,0)</f>
        <v>463.03151000000003</v>
      </c>
      <c r="R1812" s="54">
        <f>+VLOOKUP(C1812,'Anexo_GL '!$B$9:$O$1882,13,0)</f>
        <v>147.50236999999987</v>
      </c>
      <c r="S1812" s="54" t="str">
        <f>+VLOOKUP(C1812,'Anexo_GL '!$B$9:$O$1882,14,0)</f>
        <v>Si Cumple</v>
      </c>
    </row>
    <row r="1813" spans="1:19" x14ac:dyDescent="0.25">
      <c r="A1813" s="54" t="s">
        <v>5906</v>
      </c>
      <c r="B1813" s="54">
        <v>1786</v>
      </c>
      <c r="C1813" s="55" t="s">
        <v>3884</v>
      </c>
      <c r="D1813" s="55" t="s">
        <v>3799</v>
      </c>
      <c r="E1813" s="55" t="s">
        <v>3885</v>
      </c>
      <c r="F1813" s="54">
        <f>+VLOOKUP(C1813,'Anexo_GL '!$B$9:$O$1882,4,0)</f>
        <v>1272.4214199999999</v>
      </c>
      <c r="G1813" s="54"/>
      <c r="H1813" s="54">
        <f>+VLOOKUP(C1813,'Anexo_GL '!$B$9:$O$1882,5,0)</f>
        <v>2409.6336675000002</v>
      </c>
      <c r="I1813" s="54">
        <f>+VLOOKUP(C1813,'Anexo_GL '!$B$9:$O$1882,6,0)</f>
        <v>17.3521</v>
      </c>
      <c r="J1813" s="54">
        <f>+VLOOKUP(C1813,'Anexo_GL '!$B$9:$O$1882,7,0)</f>
        <v>0</v>
      </c>
      <c r="K1813" s="54"/>
      <c r="L1813" s="56">
        <f>+VLOOKUP(C1813,'Anexo_GL '!$B$9:$O$1882,8,0)</f>
        <v>52.80559601908864</v>
      </c>
      <c r="M1813" s="54"/>
      <c r="N1813" s="56" t="str">
        <f>+VLOOKUP(C1813,'Anexo_GL '!$B$9:$O$1882,9,0)</f>
        <v>Si Cumple</v>
      </c>
      <c r="O1813" s="54"/>
      <c r="P1813" s="54">
        <f>+VLOOKUP(C1813,'Anexo_GL '!$B$9:$O$1882,11,0)</f>
        <v>1563.3644399999998</v>
      </c>
      <c r="Q1813" s="54">
        <f>+VLOOKUP(C1813,'Anexo_GL '!$B$9:$O$1882,12,0)</f>
        <v>1585.2539199999999</v>
      </c>
      <c r="R1813" s="54">
        <f>+VLOOKUP(C1813,'Anexo_GL '!$B$9:$O$1882,13,0)</f>
        <v>-21.889479999999981</v>
      </c>
      <c r="S1813" s="54" t="str">
        <f>+VLOOKUP(C1813,'Anexo_GL '!$B$9:$O$1882,14,0)</f>
        <v>No Cumple</v>
      </c>
    </row>
    <row r="1814" spans="1:19" x14ac:dyDescent="0.25">
      <c r="A1814" s="54" t="s">
        <v>5907</v>
      </c>
      <c r="B1814" s="54">
        <v>1787</v>
      </c>
      <c r="C1814" s="55" t="s">
        <v>3886</v>
      </c>
      <c r="D1814" s="55" t="s">
        <v>3799</v>
      </c>
      <c r="E1814" s="55" t="s">
        <v>3887</v>
      </c>
      <c r="F1814" s="54">
        <f>+VLOOKUP(C1814,'Anexo_GL '!$B$9:$O$1882,4,0)</f>
        <v>1243.9168699999998</v>
      </c>
      <c r="G1814" s="54"/>
      <c r="H1814" s="54">
        <f>+VLOOKUP(C1814,'Anexo_GL '!$B$9:$O$1882,5,0)</f>
        <v>5343.6231100000005</v>
      </c>
      <c r="I1814" s="54">
        <f>+VLOOKUP(C1814,'Anexo_GL '!$B$9:$O$1882,6,0)</f>
        <v>105.78814</v>
      </c>
      <c r="J1814" s="54">
        <f>+VLOOKUP(C1814,'Anexo_GL '!$B$9:$O$1882,7,0)</f>
        <v>0</v>
      </c>
      <c r="K1814" s="54"/>
      <c r="L1814" s="56">
        <f>+VLOOKUP(C1814,'Anexo_GL '!$B$9:$O$1882,8,0)</f>
        <v>23.27852927486871</v>
      </c>
      <c r="M1814" s="54"/>
      <c r="N1814" s="56" t="str">
        <f>+VLOOKUP(C1814,'Anexo_GL '!$B$9:$O$1882,9,0)</f>
        <v>Si Cumple</v>
      </c>
      <c r="O1814" s="54"/>
      <c r="P1814" s="54">
        <f>+VLOOKUP(C1814,'Anexo_GL '!$B$9:$O$1882,11,0)</f>
        <v>4178.6121800000001</v>
      </c>
      <c r="Q1814" s="54">
        <f>+VLOOKUP(C1814,'Anexo_GL '!$B$9:$O$1882,12,0)</f>
        <v>3127.6220499999999</v>
      </c>
      <c r="R1814" s="54">
        <f>+VLOOKUP(C1814,'Anexo_GL '!$B$9:$O$1882,13,0)</f>
        <v>1050.9901299999999</v>
      </c>
      <c r="S1814" s="54" t="str">
        <f>+VLOOKUP(C1814,'Anexo_GL '!$B$9:$O$1882,14,0)</f>
        <v>Si Cumple</v>
      </c>
    </row>
    <row r="1815" spans="1:19" x14ac:dyDescent="0.25">
      <c r="A1815" s="54" t="s">
        <v>5908</v>
      </c>
      <c r="B1815" s="54">
        <v>1788</v>
      </c>
      <c r="C1815" s="55" t="s">
        <v>3888</v>
      </c>
      <c r="D1815" s="55" t="s">
        <v>3799</v>
      </c>
      <c r="E1815" s="55" t="s">
        <v>3889</v>
      </c>
      <c r="F1815" s="54">
        <f>+VLOOKUP(C1815,'Anexo_GL '!$B$9:$O$1882,4,0)</f>
        <v>253.85824</v>
      </c>
      <c r="G1815" s="54"/>
      <c r="H1815" s="54">
        <f>+VLOOKUP(C1815,'Anexo_GL '!$B$9:$O$1882,5,0)</f>
        <v>2224.6901574999997</v>
      </c>
      <c r="I1815" s="54">
        <f>+VLOOKUP(C1815,'Anexo_GL '!$B$9:$O$1882,6,0)</f>
        <v>25.806169999999998</v>
      </c>
      <c r="J1815" s="54">
        <f>+VLOOKUP(C1815,'Anexo_GL '!$B$9:$O$1882,7,0)</f>
        <v>0</v>
      </c>
      <c r="K1815" s="54"/>
      <c r="L1815" s="56">
        <f>+VLOOKUP(C1815,'Anexo_GL '!$B$9:$O$1882,8,0)</f>
        <v>11.41094813334697</v>
      </c>
      <c r="M1815" s="54"/>
      <c r="N1815" s="56" t="str">
        <f>+VLOOKUP(C1815,'Anexo_GL '!$B$9:$O$1882,9,0)</f>
        <v>Si Cumple</v>
      </c>
      <c r="O1815" s="54"/>
      <c r="P1815" s="54">
        <f>+VLOOKUP(C1815,'Anexo_GL '!$B$9:$O$1882,11,0)</f>
        <v>890.07957999999996</v>
      </c>
      <c r="Q1815" s="54">
        <f>+VLOOKUP(C1815,'Anexo_GL '!$B$9:$O$1882,12,0)</f>
        <v>996.74360999999999</v>
      </c>
      <c r="R1815" s="54">
        <f>+VLOOKUP(C1815,'Anexo_GL '!$B$9:$O$1882,13,0)</f>
        <v>-106.66403000000003</v>
      </c>
      <c r="S1815" s="54" t="str">
        <f>+VLOOKUP(C1815,'Anexo_GL '!$B$9:$O$1882,14,0)</f>
        <v>No Cumple</v>
      </c>
    </row>
    <row r="1816" spans="1:19" x14ac:dyDescent="0.25">
      <c r="A1816" s="54" t="s">
        <v>5909</v>
      </c>
      <c r="B1816" s="54">
        <v>1789</v>
      </c>
      <c r="C1816" s="55" t="s">
        <v>3890</v>
      </c>
      <c r="D1816" s="55" t="s">
        <v>3799</v>
      </c>
      <c r="E1816" s="55" t="s">
        <v>3891</v>
      </c>
      <c r="F1816" s="54">
        <f>+VLOOKUP(C1816,'Anexo_GL '!$B$9:$O$1882,4,0)</f>
        <v>1013.90662</v>
      </c>
      <c r="G1816" s="54"/>
      <c r="H1816" s="54">
        <f>+VLOOKUP(C1816,'Anexo_GL '!$B$9:$O$1882,5,0)</f>
        <v>2266.6802250000001</v>
      </c>
      <c r="I1816" s="54">
        <f>+VLOOKUP(C1816,'Anexo_GL '!$B$9:$O$1882,6,0)</f>
        <v>24.555769999999995</v>
      </c>
      <c r="J1816" s="54">
        <f>+VLOOKUP(C1816,'Anexo_GL '!$B$9:$O$1882,7,0)</f>
        <v>0</v>
      </c>
      <c r="K1816" s="54"/>
      <c r="L1816" s="56">
        <f>+VLOOKUP(C1816,'Anexo_GL '!$B$9:$O$1882,8,0)</f>
        <v>44.730906848582933</v>
      </c>
      <c r="M1816" s="54"/>
      <c r="N1816" s="56" t="str">
        <f>+VLOOKUP(C1816,'Anexo_GL '!$B$9:$O$1882,9,0)</f>
        <v>Si Cumple</v>
      </c>
      <c r="O1816" s="54"/>
      <c r="P1816" s="54">
        <f>+VLOOKUP(C1816,'Anexo_GL '!$B$9:$O$1882,11,0)</f>
        <v>1754.1037900000001</v>
      </c>
      <c r="Q1816" s="54">
        <f>+VLOOKUP(C1816,'Anexo_GL '!$B$9:$O$1882,12,0)</f>
        <v>1065.5156000000002</v>
      </c>
      <c r="R1816" s="54">
        <f>+VLOOKUP(C1816,'Anexo_GL '!$B$9:$O$1882,13,0)</f>
        <v>688.58818999999994</v>
      </c>
      <c r="S1816" s="54" t="str">
        <f>+VLOOKUP(C1816,'Anexo_GL '!$B$9:$O$1882,14,0)</f>
        <v>Si Cumple</v>
      </c>
    </row>
    <row r="1817" spans="1:19" x14ac:dyDescent="0.25">
      <c r="A1817" s="54" t="s">
        <v>5910</v>
      </c>
      <c r="B1817" s="54">
        <v>1790</v>
      </c>
      <c r="C1817" s="55" t="s">
        <v>3892</v>
      </c>
      <c r="D1817" s="55" t="s">
        <v>3799</v>
      </c>
      <c r="E1817" s="55" t="s">
        <v>3893</v>
      </c>
      <c r="F1817" s="54">
        <f>+VLOOKUP(C1817,'Anexo_GL '!$B$9:$O$1882,4,0)</f>
        <v>7684.0585300000012</v>
      </c>
      <c r="G1817" s="54"/>
      <c r="H1817" s="54">
        <f>+VLOOKUP(C1817,'Anexo_GL '!$B$9:$O$1882,5,0)</f>
        <v>25994.580839999995</v>
      </c>
      <c r="I1817" s="54">
        <f>+VLOOKUP(C1817,'Anexo_GL '!$B$9:$O$1882,6,0)</f>
        <v>174.24125000000001</v>
      </c>
      <c r="J1817" s="54">
        <f>+VLOOKUP(C1817,'Anexo_GL '!$B$9:$O$1882,7,0)</f>
        <v>0</v>
      </c>
      <c r="K1817" s="54"/>
      <c r="L1817" s="56">
        <f>+VLOOKUP(C1817,'Anexo_GL '!$B$9:$O$1882,8,0)</f>
        <v>29.560232485749143</v>
      </c>
      <c r="M1817" s="54"/>
      <c r="N1817" s="56" t="str">
        <f>+VLOOKUP(C1817,'Anexo_GL '!$B$9:$O$1882,9,0)</f>
        <v>Si Cumple</v>
      </c>
      <c r="O1817" s="54"/>
      <c r="P1817" s="54">
        <f>+VLOOKUP(C1817,'Anexo_GL '!$B$9:$O$1882,11,0)</f>
        <v>19480.671170000001</v>
      </c>
      <c r="Q1817" s="54">
        <f>+VLOOKUP(C1817,'Anexo_GL '!$B$9:$O$1882,12,0)</f>
        <v>13469.636130000001</v>
      </c>
      <c r="R1817" s="54">
        <f>+VLOOKUP(C1817,'Anexo_GL '!$B$9:$O$1882,13,0)</f>
        <v>6011.0350400000007</v>
      </c>
      <c r="S1817" s="54" t="str">
        <f>+VLOOKUP(C1817,'Anexo_GL '!$B$9:$O$1882,14,0)</f>
        <v>Si Cumple</v>
      </c>
    </row>
    <row r="1818" spans="1:19" x14ac:dyDescent="0.25">
      <c r="A1818" s="54" t="s">
        <v>5911</v>
      </c>
      <c r="B1818" s="54">
        <v>1791</v>
      </c>
      <c r="C1818" s="55" t="s">
        <v>3894</v>
      </c>
      <c r="D1818" s="55" t="s">
        <v>3799</v>
      </c>
      <c r="E1818" s="55" t="s">
        <v>3895</v>
      </c>
      <c r="F1818" s="54">
        <f>+VLOOKUP(C1818,'Anexo_GL '!$B$9:$O$1882,4,0)</f>
        <v>508.39504000000005</v>
      </c>
      <c r="G1818" s="54"/>
      <c r="H1818" s="54">
        <f>+VLOOKUP(C1818,'Anexo_GL '!$B$9:$O$1882,5,0)</f>
        <v>6343.3533149999994</v>
      </c>
      <c r="I1818" s="54">
        <f>+VLOOKUP(C1818,'Anexo_GL '!$B$9:$O$1882,6,0)</f>
        <v>73.765100000000004</v>
      </c>
      <c r="J1818" s="54">
        <f>+VLOOKUP(C1818,'Anexo_GL '!$B$9:$O$1882,7,0)</f>
        <v>0</v>
      </c>
      <c r="K1818" s="54"/>
      <c r="L1818" s="56">
        <f>+VLOOKUP(C1818,'Anexo_GL '!$B$9:$O$1882,8,0)</f>
        <v>8.0146101715288118</v>
      </c>
      <c r="M1818" s="54"/>
      <c r="N1818" s="56" t="str">
        <f>+VLOOKUP(C1818,'Anexo_GL '!$B$9:$O$1882,9,0)</f>
        <v>Si Cumple</v>
      </c>
      <c r="O1818" s="54"/>
      <c r="P1818" s="54">
        <f>+VLOOKUP(C1818,'Anexo_GL '!$B$9:$O$1882,11,0)</f>
        <v>4605.9392800000005</v>
      </c>
      <c r="Q1818" s="54">
        <f>+VLOOKUP(C1818,'Anexo_GL '!$B$9:$O$1882,12,0)</f>
        <v>2948.1281400000003</v>
      </c>
      <c r="R1818" s="54">
        <f>+VLOOKUP(C1818,'Anexo_GL '!$B$9:$O$1882,13,0)</f>
        <v>1657.81114</v>
      </c>
      <c r="S1818" s="54" t="str">
        <f>+VLOOKUP(C1818,'Anexo_GL '!$B$9:$O$1882,14,0)</f>
        <v>Si Cumple</v>
      </c>
    </row>
    <row r="1819" spans="1:19" x14ac:dyDescent="0.25">
      <c r="A1819" s="54" t="s">
        <v>5912</v>
      </c>
      <c r="B1819" s="54">
        <v>1792</v>
      </c>
      <c r="C1819" s="55" t="s">
        <v>3896</v>
      </c>
      <c r="D1819" s="55" t="s">
        <v>3799</v>
      </c>
      <c r="E1819" s="55" t="s">
        <v>3897</v>
      </c>
      <c r="F1819" s="54">
        <f>+VLOOKUP(C1819,'Anexo_GL '!$B$9:$O$1882,4,0)</f>
        <v>1231.0789600000003</v>
      </c>
      <c r="G1819" s="54"/>
      <c r="H1819" s="54">
        <f>+VLOOKUP(C1819,'Anexo_GL '!$B$9:$O$1882,5,0)</f>
        <v>10191.785525000001</v>
      </c>
      <c r="I1819" s="54">
        <f>+VLOOKUP(C1819,'Anexo_GL '!$B$9:$O$1882,6,0)</f>
        <v>450.26491000000004</v>
      </c>
      <c r="J1819" s="54">
        <f>+VLOOKUP(C1819,'Anexo_GL '!$B$9:$O$1882,7,0)</f>
        <v>0</v>
      </c>
      <c r="K1819" s="54"/>
      <c r="L1819" s="56">
        <f>+VLOOKUP(C1819,'Anexo_GL '!$B$9:$O$1882,8,0)</f>
        <v>12.079129382974335</v>
      </c>
      <c r="M1819" s="54"/>
      <c r="N1819" s="56" t="str">
        <f>+VLOOKUP(C1819,'Anexo_GL '!$B$9:$O$1882,9,0)</f>
        <v>Si Cumple</v>
      </c>
      <c r="O1819" s="54"/>
      <c r="P1819" s="54">
        <f>+VLOOKUP(C1819,'Anexo_GL '!$B$9:$O$1882,11,0)</f>
        <v>9135.9355799999994</v>
      </c>
      <c r="Q1819" s="54">
        <f>+VLOOKUP(C1819,'Anexo_GL '!$B$9:$O$1882,12,0)</f>
        <v>6202.4237599999997</v>
      </c>
      <c r="R1819" s="54">
        <f>+VLOOKUP(C1819,'Anexo_GL '!$B$9:$O$1882,13,0)</f>
        <v>2933.5118200000002</v>
      </c>
      <c r="S1819" s="54" t="str">
        <f>+VLOOKUP(C1819,'Anexo_GL '!$B$9:$O$1882,14,0)</f>
        <v>Si Cumple</v>
      </c>
    </row>
    <row r="1820" spans="1:19" x14ac:dyDescent="0.25">
      <c r="A1820" s="54" t="s">
        <v>5913</v>
      </c>
      <c r="B1820" s="54">
        <v>1793</v>
      </c>
      <c r="C1820" s="55" t="s">
        <v>3898</v>
      </c>
      <c r="D1820" s="55" t="s">
        <v>3799</v>
      </c>
      <c r="E1820" s="55" t="s">
        <v>3899</v>
      </c>
      <c r="F1820" s="54">
        <f>+VLOOKUP(C1820,'Anexo_GL '!$B$9:$O$1882,4,0)</f>
        <v>3368.7552900000001</v>
      </c>
      <c r="G1820" s="54"/>
      <c r="H1820" s="54">
        <f>+VLOOKUP(C1820,'Anexo_GL '!$B$9:$O$1882,5,0)</f>
        <v>21085.6622675</v>
      </c>
      <c r="I1820" s="54">
        <f>+VLOOKUP(C1820,'Anexo_GL '!$B$9:$O$1882,6,0)</f>
        <v>318.94734999999997</v>
      </c>
      <c r="J1820" s="54">
        <f>+VLOOKUP(C1820,'Anexo_GL '!$B$9:$O$1882,7,0)</f>
        <v>0</v>
      </c>
      <c r="K1820" s="54"/>
      <c r="L1820" s="56">
        <f>+VLOOKUP(C1820,'Anexo_GL '!$B$9:$O$1882,8,0)</f>
        <v>15.976521141535924</v>
      </c>
      <c r="M1820" s="54"/>
      <c r="N1820" s="56" t="str">
        <f>+VLOOKUP(C1820,'Anexo_GL '!$B$9:$O$1882,9,0)</f>
        <v>Si Cumple</v>
      </c>
      <c r="O1820" s="54"/>
      <c r="P1820" s="54">
        <f>+VLOOKUP(C1820,'Anexo_GL '!$B$9:$O$1882,11,0)</f>
        <v>17119.191009999999</v>
      </c>
      <c r="Q1820" s="54">
        <f>+VLOOKUP(C1820,'Anexo_GL '!$B$9:$O$1882,12,0)</f>
        <v>14889.071339999999</v>
      </c>
      <c r="R1820" s="54">
        <f>+VLOOKUP(C1820,'Anexo_GL '!$B$9:$O$1882,13,0)</f>
        <v>2230.11967</v>
      </c>
      <c r="S1820" s="54" t="str">
        <f>+VLOOKUP(C1820,'Anexo_GL '!$B$9:$O$1882,14,0)</f>
        <v>Si Cumple</v>
      </c>
    </row>
    <row r="1821" spans="1:19" x14ac:dyDescent="0.25">
      <c r="A1821" s="54" t="s">
        <v>5914</v>
      </c>
      <c r="B1821" s="54">
        <v>1794</v>
      </c>
      <c r="C1821" s="55" t="s">
        <v>3900</v>
      </c>
      <c r="D1821" s="55" t="s">
        <v>3799</v>
      </c>
      <c r="E1821" s="55" t="s">
        <v>3901</v>
      </c>
      <c r="F1821" s="54">
        <f>+VLOOKUP(C1821,'Anexo_GL '!$B$9:$O$1882,4,0)</f>
        <v>628.25092000000006</v>
      </c>
      <c r="G1821" s="54"/>
      <c r="H1821" s="54">
        <f>+VLOOKUP(C1821,'Anexo_GL '!$B$9:$O$1882,5,0)</f>
        <v>11302.731342499997</v>
      </c>
      <c r="I1821" s="54">
        <f>+VLOOKUP(C1821,'Anexo_GL '!$B$9:$O$1882,6,0)</f>
        <v>160.98447999999999</v>
      </c>
      <c r="J1821" s="54">
        <f>+VLOOKUP(C1821,'Anexo_GL '!$B$9:$O$1882,7,0)</f>
        <v>0</v>
      </c>
      <c r="K1821" s="54"/>
      <c r="L1821" s="56">
        <f>+VLOOKUP(C1821,'Anexo_GL '!$B$9:$O$1882,8,0)</f>
        <v>5.5583991246229179</v>
      </c>
      <c r="M1821" s="54"/>
      <c r="N1821" s="56" t="str">
        <f>+VLOOKUP(C1821,'Anexo_GL '!$B$9:$O$1882,9,0)</f>
        <v>Si Cumple</v>
      </c>
      <c r="O1821" s="54"/>
      <c r="P1821" s="54">
        <f>+VLOOKUP(C1821,'Anexo_GL '!$B$9:$O$1882,11,0)</f>
        <v>8180.8176099999991</v>
      </c>
      <c r="Q1821" s="54">
        <f>+VLOOKUP(C1821,'Anexo_GL '!$B$9:$O$1882,12,0)</f>
        <v>6999.1657200000009</v>
      </c>
      <c r="R1821" s="54">
        <f>+VLOOKUP(C1821,'Anexo_GL '!$B$9:$O$1882,13,0)</f>
        <v>1181.6518899999987</v>
      </c>
      <c r="S1821" s="54" t="str">
        <f>+VLOOKUP(C1821,'Anexo_GL '!$B$9:$O$1882,14,0)</f>
        <v>Si Cumple</v>
      </c>
    </row>
    <row r="1822" spans="1:19" x14ac:dyDescent="0.25">
      <c r="A1822" s="54" t="s">
        <v>5915</v>
      </c>
      <c r="B1822" s="54">
        <v>1795</v>
      </c>
      <c r="C1822" s="55" t="s">
        <v>3902</v>
      </c>
      <c r="D1822" s="55" t="s">
        <v>3799</v>
      </c>
      <c r="E1822" s="55" t="s">
        <v>3903</v>
      </c>
      <c r="F1822" s="54">
        <f>+VLOOKUP(C1822,'Anexo_GL '!$B$9:$O$1882,4,0)</f>
        <v>132.80142999999998</v>
      </c>
      <c r="G1822" s="54"/>
      <c r="H1822" s="54">
        <f>+VLOOKUP(C1822,'Anexo_GL '!$B$9:$O$1882,5,0)</f>
        <v>1649.1725675000002</v>
      </c>
      <c r="I1822" s="54">
        <f>+VLOOKUP(C1822,'Anexo_GL '!$B$9:$O$1882,6,0)</f>
        <v>14.916790000000001</v>
      </c>
      <c r="J1822" s="54">
        <f>+VLOOKUP(C1822,'Anexo_GL '!$B$9:$O$1882,7,0)</f>
        <v>0</v>
      </c>
      <c r="K1822" s="54"/>
      <c r="L1822" s="56">
        <f>+VLOOKUP(C1822,'Anexo_GL '!$B$9:$O$1882,8,0)</f>
        <v>8.0526096914960945</v>
      </c>
      <c r="M1822" s="54"/>
      <c r="N1822" s="56" t="str">
        <f>+VLOOKUP(C1822,'Anexo_GL '!$B$9:$O$1882,9,0)</f>
        <v>Si Cumple</v>
      </c>
      <c r="O1822" s="54"/>
      <c r="P1822" s="54">
        <f>+VLOOKUP(C1822,'Anexo_GL '!$B$9:$O$1882,11,0)</f>
        <v>1015.3369799999998</v>
      </c>
      <c r="Q1822" s="54">
        <f>+VLOOKUP(C1822,'Anexo_GL '!$B$9:$O$1882,12,0)</f>
        <v>934.32844000000011</v>
      </c>
      <c r="R1822" s="54">
        <f>+VLOOKUP(C1822,'Anexo_GL '!$B$9:$O$1882,13,0)</f>
        <v>81.008539999999797</v>
      </c>
      <c r="S1822" s="54" t="str">
        <f>+VLOOKUP(C1822,'Anexo_GL '!$B$9:$O$1882,14,0)</f>
        <v>Si Cumple</v>
      </c>
    </row>
    <row r="1823" spans="1:19" x14ac:dyDescent="0.25">
      <c r="A1823" s="54" t="s">
        <v>5916</v>
      </c>
      <c r="B1823" s="54">
        <v>1796</v>
      </c>
      <c r="C1823" s="55" t="s">
        <v>3904</v>
      </c>
      <c r="D1823" s="55" t="s">
        <v>3799</v>
      </c>
      <c r="E1823" s="55" t="s">
        <v>3905</v>
      </c>
      <c r="F1823" s="54">
        <f>+VLOOKUP(C1823,'Anexo_GL '!$B$9:$O$1882,4,0)</f>
        <v>395.06131999999997</v>
      </c>
      <c r="G1823" s="54"/>
      <c r="H1823" s="54">
        <f>+VLOOKUP(C1823,'Anexo_GL '!$B$9:$O$1882,5,0)</f>
        <v>2387.4207825000003</v>
      </c>
      <c r="I1823" s="54">
        <f>+VLOOKUP(C1823,'Anexo_GL '!$B$9:$O$1882,6,0)</f>
        <v>24.84207</v>
      </c>
      <c r="J1823" s="54">
        <f>+VLOOKUP(C1823,'Anexo_GL '!$B$9:$O$1882,7,0)</f>
        <v>0</v>
      </c>
      <c r="K1823" s="54"/>
      <c r="L1823" s="56">
        <f>+VLOOKUP(C1823,'Anexo_GL '!$B$9:$O$1882,8,0)</f>
        <v>16.547620046530273</v>
      </c>
      <c r="M1823" s="54"/>
      <c r="N1823" s="56" t="str">
        <f>+VLOOKUP(C1823,'Anexo_GL '!$B$9:$O$1882,9,0)</f>
        <v>Si Cumple</v>
      </c>
      <c r="O1823" s="54"/>
      <c r="P1823" s="54">
        <f>+VLOOKUP(C1823,'Anexo_GL '!$B$9:$O$1882,11,0)</f>
        <v>1571.4244899999999</v>
      </c>
      <c r="Q1823" s="54">
        <f>+VLOOKUP(C1823,'Anexo_GL '!$B$9:$O$1882,12,0)</f>
        <v>1261.5018099999998</v>
      </c>
      <c r="R1823" s="54">
        <f>+VLOOKUP(C1823,'Anexo_GL '!$B$9:$O$1882,13,0)</f>
        <v>309.92268000000018</v>
      </c>
      <c r="S1823" s="54" t="str">
        <f>+VLOOKUP(C1823,'Anexo_GL '!$B$9:$O$1882,14,0)</f>
        <v>Si Cumple</v>
      </c>
    </row>
    <row r="1824" spans="1:19" x14ac:dyDescent="0.25">
      <c r="A1824" s="54" t="s">
        <v>5917</v>
      </c>
      <c r="B1824" s="54">
        <v>1797</v>
      </c>
      <c r="C1824" s="55" t="s">
        <v>3906</v>
      </c>
      <c r="D1824" s="55" t="s">
        <v>3799</v>
      </c>
      <c r="E1824" s="55" t="s">
        <v>3907</v>
      </c>
      <c r="F1824" s="54">
        <f>+VLOOKUP(C1824,'Anexo_GL '!$B$9:$O$1882,4,0)</f>
        <v>156.61213000000001</v>
      </c>
      <c r="G1824" s="54"/>
      <c r="H1824" s="54">
        <f>+VLOOKUP(C1824,'Anexo_GL '!$B$9:$O$1882,5,0)</f>
        <v>2621.7191425000001</v>
      </c>
      <c r="I1824" s="54">
        <f>+VLOOKUP(C1824,'Anexo_GL '!$B$9:$O$1882,6,0)</f>
        <v>17.911360000000002</v>
      </c>
      <c r="J1824" s="54">
        <f>+VLOOKUP(C1824,'Anexo_GL '!$B$9:$O$1882,7,0)</f>
        <v>0</v>
      </c>
      <c r="K1824" s="54"/>
      <c r="L1824" s="56">
        <f>+VLOOKUP(C1824,'Anexo_GL '!$B$9:$O$1882,8,0)</f>
        <v>5.9736425409267495</v>
      </c>
      <c r="M1824" s="54"/>
      <c r="N1824" s="56" t="str">
        <f>+VLOOKUP(C1824,'Anexo_GL '!$B$9:$O$1882,9,0)</f>
        <v>Si Cumple</v>
      </c>
      <c r="O1824" s="54"/>
      <c r="P1824" s="54">
        <f>+VLOOKUP(C1824,'Anexo_GL '!$B$9:$O$1882,11,0)</f>
        <v>1567.0071699999999</v>
      </c>
      <c r="Q1824" s="54">
        <f>+VLOOKUP(C1824,'Anexo_GL '!$B$9:$O$1882,12,0)</f>
        <v>1234.00269</v>
      </c>
      <c r="R1824" s="54">
        <f>+VLOOKUP(C1824,'Anexo_GL '!$B$9:$O$1882,13,0)</f>
        <v>333.00448</v>
      </c>
      <c r="S1824" s="54" t="str">
        <f>+VLOOKUP(C1824,'Anexo_GL '!$B$9:$O$1882,14,0)</f>
        <v>Si Cumple</v>
      </c>
    </row>
    <row r="1825" spans="1:19" x14ac:dyDescent="0.25">
      <c r="A1825" s="54" t="s">
        <v>5918</v>
      </c>
      <c r="B1825" s="54">
        <v>1798</v>
      </c>
      <c r="C1825" s="55" t="s">
        <v>3908</v>
      </c>
      <c r="D1825" s="55" t="s">
        <v>3799</v>
      </c>
      <c r="E1825" s="55" t="s">
        <v>3909</v>
      </c>
      <c r="F1825" s="54">
        <f>+VLOOKUP(C1825,'Anexo_GL '!$B$9:$O$1882,4,0)</f>
        <v>250.49098999999998</v>
      </c>
      <c r="G1825" s="54"/>
      <c r="H1825" s="54">
        <f>+VLOOKUP(C1825,'Anexo_GL '!$B$9:$O$1882,5,0)</f>
        <v>2679.1484475000002</v>
      </c>
      <c r="I1825" s="54">
        <f>+VLOOKUP(C1825,'Anexo_GL '!$B$9:$O$1882,6,0)</f>
        <v>17.308109999999999</v>
      </c>
      <c r="J1825" s="54">
        <f>+VLOOKUP(C1825,'Anexo_GL '!$B$9:$O$1882,7,0)</f>
        <v>0</v>
      </c>
      <c r="K1825" s="54"/>
      <c r="L1825" s="56">
        <f>+VLOOKUP(C1825,'Anexo_GL '!$B$9:$O$1882,8,0)</f>
        <v>9.3496495214269011</v>
      </c>
      <c r="M1825" s="54"/>
      <c r="N1825" s="56" t="str">
        <f>+VLOOKUP(C1825,'Anexo_GL '!$B$9:$O$1882,9,0)</f>
        <v>Si Cumple</v>
      </c>
      <c r="O1825" s="54"/>
      <c r="P1825" s="54">
        <f>+VLOOKUP(C1825,'Anexo_GL '!$B$9:$O$1882,11,0)</f>
        <v>1915.04233</v>
      </c>
      <c r="Q1825" s="54">
        <f>+VLOOKUP(C1825,'Anexo_GL '!$B$9:$O$1882,12,0)</f>
        <v>1391.00099</v>
      </c>
      <c r="R1825" s="54">
        <f>+VLOOKUP(C1825,'Anexo_GL '!$B$9:$O$1882,13,0)</f>
        <v>524.0413400000001</v>
      </c>
      <c r="S1825" s="54" t="str">
        <f>+VLOOKUP(C1825,'Anexo_GL '!$B$9:$O$1882,14,0)</f>
        <v>Si Cumple</v>
      </c>
    </row>
    <row r="1826" spans="1:19" x14ac:dyDescent="0.25">
      <c r="A1826" s="54" t="s">
        <v>5919</v>
      </c>
      <c r="B1826" s="54">
        <v>1799</v>
      </c>
      <c r="C1826" s="55" t="s">
        <v>3910</v>
      </c>
      <c r="D1826" s="55" t="s">
        <v>3799</v>
      </c>
      <c r="E1826" s="55" t="s">
        <v>3911</v>
      </c>
      <c r="F1826" s="54">
        <f>+VLOOKUP(C1826,'Anexo_GL '!$B$9:$O$1882,4,0)</f>
        <v>11245.703190000002</v>
      </c>
      <c r="G1826" s="54"/>
      <c r="H1826" s="54">
        <f>+VLOOKUP(C1826,'Anexo_GL '!$B$9:$O$1882,5,0)</f>
        <v>46647.037762499996</v>
      </c>
      <c r="I1826" s="54">
        <f>+VLOOKUP(C1826,'Anexo_GL '!$B$9:$O$1882,6,0)</f>
        <v>54.389540000000004</v>
      </c>
      <c r="J1826" s="54">
        <f>+VLOOKUP(C1826,'Anexo_GL '!$B$9:$O$1882,7,0)</f>
        <v>0</v>
      </c>
      <c r="K1826" s="54"/>
      <c r="L1826" s="56">
        <f>+VLOOKUP(C1826,'Anexo_GL '!$B$9:$O$1882,8,0)</f>
        <v>24.10807573088924</v>
      </c>
      <c r="M1826" s="54"/>
      <c r="N1826" s="56" t="str">
        <f>+VLOOKUP(C1826,'Anexo_GL '!$B$9:$O$1882,9,0)</f>
        <v>Si Cumple</v>
      </c>
      <c r="O1826" s="54"/>
      <c r="P1826" s="54">
        <f>+VLOOKUP(C1826,'Anexo_GL '!$B$9:$O$1882,11,0)</f>
        <v>35479.631760000004</v>
      </c>
      <c r="Q1826" s="54">
        <f>+VLOOKUP(C1826,'Anexo_GL '!$B$9:$O$1882,12,0)</f>
        <v>28259.611370000002</v>
      </c>
      <c r="R1826" s="54">
        <f>+VLOOKUP(C1826,'Anexo_GL '!$B$9:$O$1882,13,0)</f>
        <v>7220.0203900000042</v>
      </c>
      <c r="S1826" s="54" t="str">
        <f>+VLOOKUP(C1826,'Anexo_GL '!$B$9:$O$1882,14,0)</f>
        <v>Si Cumple</v>
      </c>
    </row>
    <row r="1827" spans="1:19" x14ac:dyDescent="0.25">
      <c r="A1827" s="54" t="s">
        <v>5920</v>
      </c>
      <c r="B1827" s="54">
        <v>1800</v>
      </c>
      <c r="C1827" s="55" t="s">
        <v>3912</v>
      </c>
      <c r="D1827" s="55" t="s">
        <v>3799</v>
      </c>
      <c r="E1827" s="55" t="s">
        <v>3913</v>
      </c>
      <c r="F1827" s="54">
        <f>+VLOOKUP(C1827,'Anexo_GL '!$B$9:$O$1882,4,0)</f>
        <v>47.216349999999991</v>
      </c>
      <c r="G1827" s="54"/>
      <c r="H1827" s="54">
        <f>+VLOOKUP(C1827,'Anexo_GL '!$B$9:$O$1882,5,0)</f>
        <v>959.08643499999982</v>
      </c>
      <c r="I1827" s="54">
        <f>+VLOOKUP(C1827,'Anexo_GL '!$B$9:$O$1882,6,0)</f>
        <v>20.74746</v>
      </c>
      <c r="J1827" s="54">
        <f>+VLOOKUP(C1827,'Anexo_GL '!$B$9:$O$1882,7,0)</f>
        <v>0</v>
      </c>
      <c r="K1827" s="54"/>
      <c r="L1827" s="56">
        <f>+VLOOKUP(C1827,'Anexo_GL '!$B$9:$O$1882,8,0)</f>
        <v>4.9230547192547869</v>
      </c>
      <c r="M1827" s="54"/>
      <c r="N1827" s="56" t="str">
        <f>+VLOOKUP(C1827,'Anexo_GL '!$B$9:$O$1882,9,0)</f>
        <v>Si Cumple</v>
      </c>
      <c r="O1827" s="54"/>
      <c r="P1827" s="54">
        <f>+VLOOKUP(C1827,'Anexo_GL '!$B$9:$O$1882,11,0)</f>
        <v>625.13211000000001</v>
      </c>
      <c r="Q1827" s="54">
        <f>+VLOOKUP(C1827,'Anexo_GL '!$B$9:$O$1882,12,0)</f>
        <v>420.07703000000004</v>
      </c>
      <c r="R1827" s="54">
        <f>+VLOOKUP(C1827,'Anexo_GL '!$B$9:$O$1882,13,0)</f>
        <v>205.05507999999995</v>
      </c>
      <c r="S1827" s="54" t="str">
        <f>+VLOOKUP(C1827,'Anexo_GL '!$B$9:$O$1882,14,0)</f>
        <v>Si Cumple</v>
      </c>
    </row>
    <row r="1828" spans="1:19" x14ac:dyDescent="0.25">
      <c r="A1828" s="54" t="s">
        <v>5921</v>
      </c>
      <c r="B1828" s="54">
        <v>1801</v>
      </c>
      <c r="C1828" s="55" t="s">
        <v>3914</v>
      </c>
      <c r="D1828" s="55" t="s">
        <v>3799</v>
      </c>
      <c r="E1828" s="55" t="s">
        <v>3915</v>
      </c>
      <c r="F1828" s="54">
        <f>+VLOOKUP(C1828,'Anexo_GL '!$B$9:$O$1882,4,0)</f>
        <v>485.27680999999995</v>
      </c>
      <c r="G1828" s="54"/>
      <c r="H1828" s="54">
        <f>+VLOOKUP(C1828,'Anexo_GL '!$B$9:$O$1882,5,0)</f>
        <v>2099.1513325000001</v>
      </c>
      <c r="I1828" s="54">
        <f>+VLOOKUP(C1828,'Anexo_GL '!$B$9:$O$1882,6,0)</f>
        <v>2.9112800000000001</v>
      </c>
      <c r="J1828" s="54">
        <f>+VLOOKUP(C1828,'Anexo_GL '!$B$9:$O$1882,7,0)</f>
        <v>0</v>
      </c>
      <c r="K1828" s="54"/>
      <c r="L1828" s="56">
        <f>+VLOOKUP(C1828,'Anexo_GL '!$B$9:$O$1882,8,0)</f>
        <v>23.11776204443802</v>
      </c>
      <c r="M1828" s="54"/>
      <c r="N1828" s="56" t="str">
        <f>+VLOOKUP(C1828,'Anexo_GL '!$B$9:$O$1882,9,0)</f>
        <v>Si Cumple</v>
      </c>
      <c r="O1828" s="54"/>
      <c r="P1828" s="54">
        <f>+VLOOKUP(C1828,'Anexo_GL '!$B$9:$O$1882,11,0)</f>
        <v>1167.97759</v>
      </c>
      <c r="Q1828" s="54">
        <f>+VLOOKUP(C1828,'Anexo_GL '!$B$9:$O$1882,12,0)</f>
        <v>1087.6458399999999</v>
      </c>
      <c r="R1828" s="54">
        <f>+VLOOKUP(C1828,'Anexo_GL '!$B$9:$O$1882,13,0)</f>
        <v>80.33175</v>
      </c>
      <c r="S1828" s="54" t="str">
        <f>+VLOOKUP(C1828,'Anexo_GL '!$B$9:$O$1882,14,0)</f>
        <v>Si Cumple</v>
      </c>
    </row>
    <row r="1829" spans="1:19" x14ac:dyDescent="0.25">
      <c r="A1829" s="54" t="s">
        <v>5922</v>
      </c>
      <c r="B1829" s="54">
        <v>1802</v>
      </c>
      <c r="C1829" s="55" t="s">
        <v>3916</v>
      </c>
      <c r="D1829" s="55" t="s">
        <v>3799</v>
      </c>
      <c r="E1829" s="55" t="s">
        <v>3917</v>
      </c>
      <c r="F1829" s="54">
        <f>+VLOOKUP(C1829,'Anexo_GL '!$B$9:$O$1882,4,0)</f>
        <v>417.50327000000004</v>
      </c>
      <c r="G1829" s="54"/>
      <c r="H1829" s="54">
        <f>+VLOOKUP(C1829,'Anexo_GL '!$B$9:$O$1882,5,0)</f>
        <v>3112.0109375000002</v>
      </c>
      <c r="I1829" s="54">
        <f>+VLOOKUP(C1829,'Anexo_GL '!$B$9:$O$1882,6,0)</f>
        <v>29.42221</v>
      </c>
      <c r="J1829" s="54">
        <f>+VLOOKUP(C1829,'Anexo_GL '!$B$9:$O$1882,7,0)</f>
        <v>0</v>
      </c>
      <c r="K1829" s="54"/>
      <c r="L1829" s="56">
        <f>+VLOOKUP(C1829,'Anexo_GL '!$B$9:$O$1882,8,0)</f>
        <v>13.415867694070405</v>
      </c>
      <c r="M1829" s="54"/>
      <c r="N1829" s="56" t="str">
        <f>+VLOOKUP(C1829,'Anexo_GL '!$B$9:$O$1882,9,0)</f>
        <v>Si Cumple</v>
      </c>
      <c r="O1829" s="54"/>
      <c r="P1829" s="54">
        <f>+VLOOKUP(C1829,'Anexo_GL '!$B$9:$O$1882,11,0)</f>
        <v>2399.8127999999997</v>
      </c>
      <c r="Q1829" s="54">
        <f>+VLOOKUP(C1829,'Anexo_GL '!$B$9:$O$1882,12,0)</f>
        <v>2127.5909999999999</v>
      </c>
      <c r="R1829" s="54">
        <f>+VLOOKUP(C1829,'Anexo_GL '!$B$9:$O$1882,13,0)</f>
        <v>272.2217999999998</v>
      </c>
      <c r="S1829" s="54" t="str">
        <f>+VLOOKUP(C1829,'Anexo_GL '!$B$9:$O$1882,14,0)</f>
        <v>Si Cumple</v>
      </c>
    </row>
    <row r="1830" spans="1:19" x14ac:dyDescent="0.25">
      <c r="A1830" s="54" t="s">
        <v>5923</v>
      </c>
      <c r="B1830" s="54">
        <v>1803</v>
      </c>
      <c r="C1830" s="55" t="s">
        <v>3918</v>
      </c>
      <c r="D1830" s="55" t="s">
        <v>3799</v>
      </c>
      <c r="E1830" s="55" t="s">
        <v>3919</v>
      </c>
      <c r="F1830" s="54">
        <f>+VLOOKUP(C1830,'Anexo_GL '!$B$9:$O$1882,4,0)</f>
        <v>22.170600000000004</v>
      </c>
      <c r="G1830" s="54"/>
      <c r="H1830" s="54">
        <f>+VLOOKUP(C1830,'Anexo_GL '!$B$9:$O$1882,5,0)</f>
        <v>1203.2715400000002</v>
      </c>
      <c r="I1830" s="54">
        <f>+VLOOKUP(C1830,'Anexo_GL '!$B$9:$O$1882,6,0)</f>
        <v>8.7286099999999998</v>
      </c>
      <c r="J1830" s="54">
        <f>+VLOOKUP(C1830,'Anexo_GL '!$B$9:$O$1882,7,0)</f>
        <v>0</v>
      </c>
      <c r="K1830" s="54"/>
      <c r="L1830" s="56">
        <f>+VLOOKUP(C1830,'Anexo_GL '!$B$9:$O$1882,8,0)</f>
        <v>1.8425267500301716</v>
      </c>
      <c r="M1830" s="54"/>
      <c r="N1830" s="56" t="str">
        <f>+VLOOKUP(C1830,'Anexo_GL '!$B$9:$O$1882,9,0)</f>
        <v>Si Cumple</v>
      </c>
      <c r="O1830" s="54"/>
      <c r="P1830" s="54">
        <f>+VLOOKUP(C1830,'Anexo_GL '!$B$9:$O$1882,11,0)</f>
        <v>854.05857000000003</v>
      </c>
      <c r="Q1830" s="54">
        <f>+VLOOKUP(C1830,'Anexo_GL '!$B$9:$O$1882,12,0)</f>
        <v>610.1878999999999</v>
      </c>
      <c r="R1830" s="54">
        <f>+VLOOKUP(C1830,'Anexo_GL '!$B$9:$O$1882,13,0)</f>
        <v>243.87067000000016</v>
      </c>
      <c r="S1830" s="54" t="str">
        <f>+VLOOKUP(C1830,'Anexo_GL '!$B$9:$O$1882,14,0)</f>
        <v>Si Cumple</v>
      </c>
    </row>
    <row r="1831" spans="1:19" x14ac:dyDescent="0.25">
      <c r="A1831" s="54" t="s">
        <v>5924</v>
      </c>
      <c r="B1831" s="54">
        <v>1804</v>
      </c>
      <c r="C1831" s="55" t="s">
        <v>3920</v>
      </c>
      <c r="D1831" s="55" t="s">
        <v>3799</v>
      </c>
      <c r="E1831" s="55" t="s">
        <v>2700</v>
      </c>
      <c r="F1831" s="54">
        <f>+VLOOKUP(C1831,'Anexo_GL '!$B$9:$O$1882,4,0)</f>
        <v>46.258290000000002</v>
      </c>
      <c r="G1831" s="54"/>
      <c r="H1831" s="54">
        <f>+VLOOKUP(C1831,'Anexo_GL '!$B$9:$O$1882,5,0)</f>
        <v>1513.4311925</v>
      </c>
      <c r="I1831" s="54">
        <f>+VLOOKUP(C1831,'Anexo_GL '!$B$9:$O$1882,6,0)</f>
        <v>7.5173500000000004</v>
      </c>
      <c r="J1831" s="54">
        <f>+VLOOKUP(C1831,'Anexo_GL '!$B$9:$O$1882,7,0)</f>
        <v>0</v>
      </c>
      <c r="K1831" s="54"/>
      <c r="L1831" s="56">
        <f>+VLOOKUP(C1831,'Anexo_GL '!$B$9:$O$1882,8,0)</f>
        <v>3.0565175496077273</v>
      </c>
      <c r="M1831" s="54"/>
      <c r="N1831" s="56" t="str">
        <f>+VLOOKUP(C1831,'Anexo_GL '!$B$9:$O$1882,9,0)</f>
        <v>Si Cumple</v>
      </c>
      <c r="O1831" s="54"/>
      <c r="P1831" s="54">
        <f>+VLOOKUP(C1831,'Anexo_GL '!$B$9:$O$1882,11,0)</f>
        <v>1109.5152500000002</v>
      </c>
      <c r="Q1831" s="54">
        <f>+VLOOKUP(C1831,'Anexo_GL '!$B$9:$O$1882,12,0)</f>
        <v>922.54932999999994</v>
      </c>
      <c r="R1831" s="54">
        <f>+VLOOKUP(C1831,'Anexo_GL '!$B$9:$O$1882,13,0)</f>
        <v>186.96592000000027</v>
      </c>
      <c r="S1831" s="54" t="str">
        <f>+VLOOKUP(C1831,'Anexo_GL '!$B$9:$O$1882,14,0)</f>
        <v>Si Cumple</v>
      </c>
    </row>
    <row r="1832" spans="1:19" x14ac:dyDescent="0.25">
      <c r="A1832" s="54" t="s">
        <v>5925</v>
      </c>
      <c r="B1832" s="54">
        <v>1805</v>
      </c>
      <c r="C1832" s="55" t="s">
        <v>3921</v>
      </c>
      <c r="D1832" s="55" t="s">
        <v>3799</v>
      </c>
      <c r="E1832" s="55" t="s">
        <v>3922</v>
      </c>
      <c r="F1832" s="54">
        <f>+VLOOKUP(C1832,'Anexo_GL '!$B$9:$O$1882,4,0)</f>
        <v>564.09743999999989</v>
      </c>
      <c r="G1832" s="54"/>
      <c r="H1832" s="54">
        <f>+VLOOKUP(C1832,'Anexo_GL '!$B$9:$O$1882,5,0)</f>
        <v>2137.3990274999996</v>
      </c>
      <c r="I1832" s="54">
        <f>+VLOOKUP(C1832,'Anexo_GL '!$B$9:$O$1882,6,0)</f>
        <v>19.751519999999999</v>
      </c>
      <c r="J1832" s="54">
        <f>+VLOOKUP(C1832,'Anexo_GL '!$B$9:$O$1882,7,0)</f>
        <v>0</v>
      </c>
      <c r="K1832" s="54"/>
      <c r="L1832" s="56">
        <f>+VLOOKUP(C1832,'Anexo_GL '!$B$9:$O$1882,8,0)</f>
        <v>26.39177021895599</v>
      </c>
      <c r="M1832" s="54"/>
      <c r="N1832" s="56" t="str">
        <f>+VLOOKUP(C1832,'Anexo_GL '!$B$9:$O$1882,9,0)</f>
        <v>Si Cumple</v>
      </c>
      <c r="O1832" s="54"/>
      <c r="P1832" s="54">
        <f>+VLOOKUP(C1832,'Anexo_GL '!$B$9:$O$1882,11,0)</f>
        <v>1426.7210899999998</v>
      </c>
      <c r="Q1832" s="54">
        <f>+VLOOKUP(C1832,'Anexo_GL '!$B$9:$O$1882,12,0)</f>
        <v>1075.06648</v>
      </c>
      <c r="R1832" s="54">
        <f>+VLOOKUP(C1832,'Anexo_GL '!$B$9:$O$1882,13,0)</f>
        <v>351.65460999999988</v>
      </c>
      <c r="S1832" s="54" t="str">
        <f>+VLOOKUP(C1832,'Anexo_GL '!$B$9:$O$1882,14,0)</f>
        <v>Si Cumple</v>
      </c>
    </row>
    <row r="1833" spans="1:19" x14ac:dyDescent="0.25">
      <c r="A1833" s="54" t="s">
        <v>5926</v>
      </c>
      <c r="B1833" s="54">
        <v>1806</v>
      </c>
      <c r="C1833" s="55" t="s">
        <v>3923</v>
      </c>
      <c r="D1833" s="55" t="s">
        <v>3799</v>
      </c>
      <c r="E1833" s="55" t="s">
        <v>3924</v>
      </c>
      <c r="F1833" s="54">
        <f>+VLOOKUP(C1833,'Anexo_GL '!$B$9:$O$1882,4,0)</f>
        <v>289.80068999999997</v>
      </c>
      <c r="G1833" s="54"/>
      <c r="H1833" s="54">
        <f>+VLOOKUP(C1833,'Anexo_GL '!$B$9:$O$1882,5,0)</f>
        <v>1919.3611599999999</v>
      </c>
      <c r="I1833" s="54">
        <f>+VLOOKUP(C1833,'Anexo_GL '!$B$9:$O$1882,6,0)</f>
        <v>3.5378799999999999</v>
      </c>
      <c r="J1833" s="54">
        <f>+VLOOKUP(C1833,'Anexo_GL '!$B$9:$O$1882,7,0)</f>
        <v>0</v>
      </c>
      <c r="K1833" s="54"/>
      <c r="L1833" s="56">
        <f>+VLOOKUP(C1833,'Anexo_GL '!$B$9:$O$1882,8,0)</f>
        <v>15.098809751886405</v>
      </c>
      <c r="M1833" s="54"/>
      <c r="N1833" s="56" t="str">
        <f>+VLOOKUP(C1833,'Anexo_GL '!$B$9:$O$1882,9,0)</f>
        <v>Si Cumple</v>
      </c>
      <c r="O1833" s="54"/>
      <c r="P1833" s="54">
        <f>+VLOOKUP(C1833,'Anexo_GL '!$B$9:$O$1882,11,0)</f>
        <v>1327.6339500000001</v>
      </c>
      <c r="Q1833" s="54">
        <f>+VLOOKUP(C1833,'Anexo_GL '!$B$9:$O$1882,12,0)</f>
        <v>1214.0254499999999</v>
      </c>
      <c r="R1833" s="54">
        <f>+VLOOKUP(C1833,'Anexo_GL '!$B$9:$O$1882,13,0)</f>
        <v>113.60850000000023</v>
      </c>
      <c r="S1833" s="54" t="str">
        <f>+VLOOKUP(C1833,'Anexo_GL '!$B$9:$O$1882,14,0)</f>
        <v>Si Cumple</v>
      </c>
    </row>
    <row r="1834" spans="1:19" x14ac:dyDescent="0.25">
      <c r="A1834" s="54" t="s">
        <v>5927</v>
      </c>
      <c r="B1834" s="54">
        <v>1807</v>
      </c>
      <c r="C1834" s="55" t="s">
        <v>3925</v>
      </c>
      <c r="D1834" s="55" t="s">
        <v>3799</v>
      </c>
      <c r="E1834" s="55" t="s">
        <v>3926</v>
      </c>
      <c r="F1834" s="54">
        <f>+VLOOKUP(C1834,'Anexo_GL '!$B$9:$O$1882,4,0)</f>
        <v>2677.21749</v>
      </c>
      <c r="G1834" s="54"/>
      <c r="H1834" s="54">
        <f>+VLOOKUP(C1834,'Anexo_GL '!$B$9:$O$1882,5,0)</f>
        <v>15633.552699999997</v>
      </c>
      <c r="I1834" s="54">
        <f>+VLOOKUP(C1834,'Anexo_GL '!$B$9:$O$1882,6,0)</f>
        <v>54.293930000000003</v>
      </c>
      <c r="J1834" s="54">
        <f>+VLOOKUP(C1834,'Anexo_GL '!$B$9:$O$1882,7,0)</f>
        <v>0</v>
      </c>
      <c r="K1834" s="54"/>
      <c r="L1834" s="56">
        <f>+VLOOKUP(C1834,'Anexo_GL '!$B$9:$O$1882,8,0)</f>
        <v>17.124818276270631</v>
      </c>
      <c r="M1834" s="54"/>
      <c r="N1834" s="56" t="str">
        <f>+VLOOKUP(C1834,'Anexo_GL '!$B$9:$O$1882,9,0)</f>
        <v>Si Cumple</v>
      </c>
      <c r="O1834" s="54"/>
      <c r="P1834" s="54">
        <f>+VLOOKUP(C1834,'Anexo_GL '!$B$9:$O$1882,11,0)</f>
        <v>12500.161059999999</v>
      </c>
      <c r="Q1834" s="54">
        <f>+VLOOKUP(C1834,'Anexo_GL '!$B$9:$O$1882,12,0)</f>
        <v>10283.37293</v>
      </c>
      <c r="R1834" s="54">
        <f>+VLOOKUP(C1834,'Anexo_GL '!$B$9:$O$1882,13,0)</f>
        <v>2216.788129999999</v>
      </c>
      <c r="S1834" s="54" t="str">
        <f>+VLOOKUP(C1834,'Anexo_GL '!$B$9:$O$1882,14,0)</f>
        <v>Si Cumple</v>
      </c>
    </row>
    <row r="1835" spans="1:19" x14ac:dyDescent="0.25">
      <c r="A1835" s="54" t="s">
        <v>5928</v>
      </c>
      <c r="B1835" s="54">
        <v>1808</v>
      </c>
      <c r="C1835" s="55" t="s">
        <v>3927</v>
      </c>
      <c r="D1835" s="55" t="s">
        <v>3799</v>
      </c>
      <c r="E1835" s="55" t="s">
        <v>3928</v>
      </c>
      <c r="F1835" s="54">
        <f>+VLOOKUP(C1835,'Anexo_GL '!$B$9:$O$1882,4,0)</f>
        <v>1458.6700800000001</v>
      </c>
      <c r="G1835" s="54"/>
      <c r="H1835" s="54">
        <f>+VLOOKUP(C1835,'Anexo_GL '!$B$9:$O$1882,5,0)</f>
        <v>12274.972595000003</v>
      </c>
      <c r="I1835" s="54">
        <f>+VLOOKUP(C1835,'Anexo_GL '!$B$9:$O$1882,6,0)</f>
        <v>37.668759999999992</v>
      </c>
      <c r="J1835" s="54">
        <f>+VLOOKUP(C1835,'Anexo_GL '!$B$9:$O$1882,7,0)</f>
        <v>0</v>
      </c>
      <c r="K1835" s="54"/>
      <c r="L1835" s="56">
        <f>+VLOOKUP(C1835,'Anexo_GL '!$B$9:$O$1882,8,0)</f>
        <v>11.883285837999868</v>
      </c>
      <c r="M1835" s="54"/>
      <c r="N1835" s="56" t="str">
        <f>+VLOOKUP(C1835,'Anexo_GL '!$B$9:$O$1882,9,0)</f>
        <v>Si Cumple</v>
      </c>
      <c r="O1835" s="54"/>
      <c r="P1835" s="54">
        <f>+VLOOKUP(C1835,'Anexo_GL '!$B$9:$O$1882,11,0)</f>
        <v>10795.11082</v>
      </c>
      <c r="Q1835" s="54">
        <f>+VLOOKUP(C1835,'Anexo_GL '!$B$9:$O$1882,12,0)</f>
        <v>6618.5517399999999</v>
      </c>
      <c r="R1835" s="54">
        <f>+VLOOKUP(C1835,'Anexo_GL '!$B$9:$O$1882,13,0)</f>
        <v>4176.55908</v>
      </c>
      <c r="S1835" s="54" t="str">
        <f>+VLOOKUP(C1835,'Anexo_GL '!$B$9:$O$1882,14,0)</f>
        <v>Si Cumple</v>
      </c>
    </row>
    <row r="1836" spans="1:19" x14ac:dyDescent="0.25">
      <c r="A1836" s="54" t="s">
        <v>5929</v>
      </c>
      <c r="B1836" s="54">
        <v>1809</v>
      </c>
      <c r="C1836" s="55" t="s">
        <v>3929</v>
      </c>
      <c r="D1836" s="55" t="s">
        <v>3799</v>
      </c>
      <c r="E1836" s="55" t="s">
        <v>3930</v>
      </c>
      <c r="F1836" s="54">
        <f>+VLOOKUP(C1836,'Anexo_GL '!$B$9:$O$1882,4,0)</f>
        <v>70.60023000000001</v>
      </c>
      <c r="G1836" s="54"/>
      <c r="H1836" s="54">
        <f>+VLOOKUP(C1836,'Anexo_GL '!$B$9:$O$1882,5,0)</f>
        <v>1355.2443149999999</v>
      </c>
      <c r="I1836" s="54">
        <f>+VLOOKUP(C1836,'Anexo_GL '!$B$9:$O$1882,6,0)</f>
        <v>5.9004399999999997</v>
      </c>
      <c r="J1836" s="54">
        <f>+VLOOKUP(C1836,'Anexo_GL '!$B$9:$O$1882,7,0)</f>
        <v>0</v>
      </c>
      <c r="K1836" s="54"/>
      <c r="L1836" s="56">
        <f>+VLOOKUP(C1836,'Anexo_GL '!$B$9:$O$1882,8,0)</f>
        <v>5.2094097882270045</v>
      </c>
      <c r="M1836" s="54"/>
      <c r="N1836" s="56" t="str">
        <f>+VLOOKUP(C1836,'Anexo_GL '!$B$9:$O$1882,9,0)</f>
        <v>Si Cumple</v>
      </c>
      <c r="O1836" s="54"/>
      <c r="P1836" s="54">
        <f>+VLOOKUP(C1836,'Anexo_GL '!$B$9:$O$1882,11,0)</f>
        <v>1040.6562799999999</v>
      </c>
      <c r="Q1836" s="54">
        <f>+VLOOKUP(C1836,'Anexo_GL '!$B$9:$O$1882,12,0)</f>
        <v>884.57940000000019</v>
      </c>
      <c r="R1836" s="54">
        <f>+VLOOKUP(C1836,'Anexo_GL '!$B$9:$O$1882,13,0)</f>
        <v>156.07687999999987</v>
      </c>
      <c r="S1836" s="54" t="str">
        <f>+VLOOKUP(C1836,'Anexo_GL '!$B$9:$O$1882,14,0)</f>
        <v>Si Cumple</v>
      </c>
    </row>
    <row r="1837" spans="1:19" x14ac:dyDescent="0.25">
      <c r="A1837" s="54" t="s">
        <v>5930</v>
      </c>
      <c r="B1837" s="54">
        <v>1810</v>
      </c>
      <c r="C1837" s="55" t="s">
        <v>3931</v>
      </c>
      <c r="D1837" s="55" t="s">
        <v>3799</v>
      </c>
      <c r="E1837" s="55" t="s">
        <v>1148</v>
      </c>
      <c r="F1837" s="54">
        <f>+VLOOKUP(C1837,'Anexo_GL '!$B$9:$O$1882,4,0)</f>
        <v>362.76544999999993</v>
      </c>
      <c r="G1837" s="54"/>
      <c r="H1837" s="54">
        <f>+VLOOKUP(C1837,'Anexo_GL '!$B$9:$O$1882,5,0)</f>
        <v>1750.193135</v>
      </c>
      <c r="I1837" s="54">
        <f>+VLOOKUP(C1837,'Anexo_GL '!$B$9:$O$1882,6,0)</f>
        <v>1.84131</v>
      </c>
      <c r="J1837" s="54">
        <f>+VLOOKUP(C1837,'Anexo_GL '!$B$9:$O$1882,7,0)</f>
        <v>0</v>
      </c>
      <c r="K1837" s="54"/>
      <c r="L1837" s="56">
        <f>+VLOOKUP(C1837,'Anexo_GL '!$B$9:$O$1882,8,0)</f>
        <v>20.727166776368367</v>
      </c>
      <c r="M1837" s="54"/>
      <c r="N1837" s="56" t="str">
        <f>+VLOOKUP(C1837,'Anexo_GL '!$B$9:$O$1882,9,0)</f>
        <v>Si Cumple</v>
      </c>
      <c r="O1837" s="54"/>
      <c r="P1837" s="54">
        <f>+VLOOKUP(C1837,'Anexo_GL '!$B$9:$O$1882,11,0)</f>
        <v>745.77303000000006</v>
      </c>
      <c r="Q1837" s="54">
        <f>+VLOOKUP(C1837,'Anexo_GL '!$B$9:$O$1882,12,0)</f>
        <v>558.49626000000001</v>
      </c>
      <c r="R1837" s="54">
        <f>+VLOOKUP(C1837,'Anexo_GL '!$B$9:$O$1882,13,0)</f>
        <v>187.27677000000003</v>
      </c>
      <c r="S1837" s="54" t="str">
        <f>+VLOOKUP(C1837,'Anexo_GL '!$B$9:$O$1882,14,0)</f>
        <v>Si Cumple</v>
      </c>
    </row>
    <row r="1838" spans="1:19" x14ac:dyDescent="0.25">
      <c r="A1838" s="54" t="s">
        <v>5931</v>
      </c>
      <c r="B1838" s="54">
        <v>1811</v>
      </c>
      <c r="C1838" s="55" t="s">
        <v>3932</v>
      </c>
      <c r="D1838" s="55" t="s">
        <v>3799</v>
      </c>
      <c r="E1838" s="55" t="s">
        <v>3933</v>
      </c>
      <c r="F1838" s="54">
        <f>+VLOOKUP(C1838,'Anexo_GL '!$B$9:$O$1882,4,0)</f>
        <v>86.020489999999995</v>
      </c>
      <c r="G1838" s="54"/>
      <c r="H1838" s="54">
        <f>+VLOOKUP(C1838,'Anexo_GL '!$B$9:$O$1882,5,0)</f>
        <v>3556.6169150000005</v>
      </c>
      <c r="I1838" s="54">
        <f>+VLOOKUP(C1838,'Anexo_GL '!$B$9:$O$1882,6,0)</f>
        <v>23.008389999999999</v>
      </c>
      <c r="J1838" s="54">
        <f>+VLOOKUP(C1838,'Anexo_GL '!$B$9:$O$1882,7,0)</f>
        <v>0</v>
      </c>
      <c r="K1838" s="54"/>
      <c r="L1838" s="56">
        <f>+VLOOKUP(C1838,'Anexo_GL '!$B$9:$O$1882,8,0)</f>
        <v>2.4186043101018089</v>
      </c>
      <c r="M1838" s="54"/>
      <c r="N1838" s="56" t="str">
        <f>+VLOOKUP(C1838,'Anexo_GL '!$B$9:$O$1882,9,0)</f>
        <v>Si Cumple</v>
      </c>
      <c r="O1838" s="54"/>
      <c r="P1838" s="54">
        <f>+VLOOKUP(C1838,'Anexo_GL '!$B$9:$O$1882,11,0)</f>
        <v>2266.5462799999996</v>
      </c>
      <c r="Q1838" s="54">
        <f>+VLOOKUP(C1838,'Anexo_GL '!$B$9:$O$1882,12,0)</f>
        <v>2474.29511</v>
      </c>
      <c r="R1838" s="54">
        <f>+VLOOKUP(C1838,'Anexo_GL '!$B$9:$O$1882,13,0)</f>
        <v>-207.74883000000008</v>
      </c>
      <c r="S1838" s="54" t="str">
        <f>+VLOOKUP(C1838,'Anexo_GL '!$B$9:$O$1882,14,0)</f>
        <v>No Cumple</v>
      </c>
    </row>
    <row r="1839" spans="1:19" x14ac:dyDescent="0.25">
      <c r="A1839" s="54" t="s">
        <v>5932</v>
      </c>
      <c r="B1839" s="54">
        <v>1812</v>
      </c>
      <c r="C1839" s="55" t="s">
        <v>3934</v>
      </c>
      <c r="D1839" s="55" t="s">
        <v>3799</v>
      </c>
      <c r="E1839" s="55" t="s">
        <v>3935</v>
      </c>
      <c r="F1839" s="54">
        <f>+VLOOKUP(C1839,'Anexo_GL '!$B$9:$O$1882,4,0)</f>
        <v>139.82599000000002</v>
      </c>
      <c r="G1839" s="54"/>
      <c r="H1839" s="54">
        <f>+VLOOKUP(C1839,'Anexo_GL '!$B$9:$O$1882,5,0)</f>
        <v>1030.7573575000001</v>
      </c>
      <c r="I1839" s="54">
        <f>+VLOOKUP(C1839,'Anexo_GL '!$B$9:$O$1882,6,0)</f>
        <v>3.3757599999999996</v>
      </c>
      <c r="J1839" s="54">
        <f>+VLOOKUP(C1839,'Anexo_GL '!$B$9:$O$1882,7,0)</f>
        <v>0</v>
      </c>
      <c r="K1839" s="54"/>
      <c r="L1839" s="56">
        <f>+VLOOKUP(C1839,'Anexo_GL '!$B$9:$O$1882,8,0)</f>
        <v>13.565364242379419</v>
      </c>
      <c r="M1839" s="54"/>
      <c r="N1839" s="56" t="str">
        <f>+VLOOKUP(C1839,'Anexo_GL '!$B$9:$O$1882,9,0)</f>
        <v>Si Cumple</v>
      </c>
      <c r="O1839" s="54"/>
      <c r="P1839" s="54">
        <f>+VLOOKUP(C1839,'Anexo_GL '!$B$9:$O$1882,11,0)</f>
        <v>694.15183000000002</v>
      </c>
      <c r="Q1839" s="54">
        <f>+VLOOKUP(C1839,'Anexo_GL '!$B$9:$O$1882,12,0)</f>
        <v>642.66494999999998</v>
      </c>
      <c r="R1839" s="54">
        <f>+VLOOKUP(C1839,'Anexo_GL '!$B$9:$O$1882,13,0)</f>
        <v>51.48688000000012</v>
      </c>
      <c r="S1839" s="54" t="str">
        <f>+VLOOKUP(C1839,'Anexo_GL '!$B$9:$O$1882,14,0)</f>
        <v>Si Cumple</v>
      </c>
    </row>
    <row r="1840" spans="1:19" x14ac:dyDescent="0.25">
      <c r="A1840" s="54" t="s">
        <v>5933</v>
      </c>
      <c r="B1840" s="54">
        <v>1813</v>
      </c>
      <c r="C1840" s="55" t="s">
        <v>3936</v>
      </c>
      <c r="D1840" s="55" t="s">
        <v>3799</v>
      </c>
      <c r="E1840" s="55" t="s">
        <v>3937</v>
      </c>
      <c r="F1840" s="54">
        <f>+VLOOKUP(C1840,'Anexo_GL '!$B$9:$O$1882,4,0)</f>
        <v>7740.0241699999997</v>
      </c>
      <c r="G1840" s="54"/>
      <c r="H1840" s="54">
        <f>+VLOOKUP(C1840,'Anexo_GL '!$B$9:$O$1882,5,0)</f>
        <v>23812.031837500002</v>
      </c>
      <c r="I1840" s="54">
        <f>+VLOOKUP(C1840,'Anexo_GL '!$B$9:$O$1882,6,0)</f>
        <v>43.169139999999999</v>
      </c>
      <c r="J1840" s="54">
        <f>+VLOOKUP(C1840,'Anexo_GL '!$B$9:$O$1882,7,0)</f>
        <v>0</v>
      </c>
      <c r="K1840" s="54"/>
      <c r="L1840" s="56">
        <f>+VLOOKUP(C1840,'Anexo_GL '!$B$9:$O$1882,8,0)</f>
        <v>32.504677563091214</v>
      </c>
      <c r="M1840" s="54"/>
      <c r="N1840" s="56" t="str">
        <f>+VLOOKUP(C1840,'Anexo_GL '!$B$9:$O$1882,9,0)</f>
        <v>Si Cumple</v>
      </c>
      <c r="O1840" s="54"/>
      <c r="P1840" s="54">
        <f>+VLOOKUP(C1840,'Anexo_GL '!$B$9:$O$1882,11,0)</f>
        <v>18997.404489999997</v>
      </c>
      <c r="Q1840" s="54">
        <f>+VLOOKUP(C1840,'Anexo_GL '!$B$9:$O$1882,12,0)</f>
        <v>15831.434009999997</v>
      </c>
      <c r="R1840" s="54">
        <f>+VLOOKUP(C1840,'Anexo_GL '!$B$9:$O$1882,13,0)</f>
        <v>3165.9704800000004</v>
      </c>
      <c r="S1840" s="54" t="str">
        <f>+VLOOKUP(C1840,'Anexo_GL '!$B$9:$O$1882,14,0)</f>
        <v>Si Cumple</v>
      </c>
    </row>
    <row r="1841" spans="1:19" x14ac:dyDescent="0.25">
      <c r="A1841" s="54" t="s">
        <v>5934</v>
      </c>
      <c r="B1841" s="54">
        <v>1814</v>
      </c>
      <c r="C1841" s="55" t="s">
        <v>3938</v>
      </c>
      <c r="D1841" s="55" t="s">
        <v>3799</v>
      </c>
      <c r="E1841" s="55" t="s">
        <v>3939</v>
      </c>
      <c r="F1841" s="54">
        <f>+VLOOKUP(C1841,'Anexo_GL '!$B$9:$O$1882,4,0)</f>
        <v>341.1576</v>
      </c>
      <c r="G1841" s="54"/>
      <c r="H1841" s="54">
        <f>+VLOOKUP(C1841,'Anexo_GL '!$B$9:$O$1882,5,0)</f>
        <v>6757.5092974999998</v>
      </c>
      <c r="I1841" s="54">
        <f>+VLOOKUP(C1841,'Anexo_GL '!$B$9:$O$1882,6,0)</f>
        <v>28.226240000000001</v>
      </c>
      <c r="J1841" s="54">
        <f>+VLOOKUP(C1841,'Anexo_GL '!$B$9:$O$1882,7,0)</f>
        <v>0</v>
      </c>
      <c r="K1841" s="54"/>
      <c r="L1841" s="56">
        <f>+VLOOKUP(C1841,'Anexo_GL '!$B$9:$O$1882,8,0)</f>
        <v>5.0485701902950284</v>
      </c>
      <c r="M1841" s="54"/>
      <c r="N1841" s="56" t="str">
        <f>+VLOOKUP(C1841,'Anexo_GL '!$B$9:$O$1882,9,0)</f>
        <v>Si Cumple</v>
      </c>
      <c r="O1841" s="54"/>
      <c r="P1841" s="54">
        <f>+VLOOKUP(C1841,'Anexo_GL '!$B$9:$O$1882,11,0)</f>
        <v>5200.4400700000006</v>
      </c>
      <c r="Q1841" s="54">
        <f>+VLOOKUP(C1841,'Anexo_GL '!$B$9:$O$1882,12,0)</f>
        <v>4372.48002</v>
      </c>
      <c r="R1841" s="54">
        <f>+VLOOKUP(C1841,'Anexo_GL '!$B$9:$O$1882,13,0)</f>
        <v>827.96005000000071</v>
      </c>
      <c r="S1841" s="54" t="str">
        <f>+VLOOKUP(C1841,'Anexo_GL '!$B$9:$O$1882,14,0)</f>
        <v>Si Cumple</v>
      </c>
    </row>
    <row r="1842" spans="1:19" x14ac:dyDescent="0.25">
      <c r="A1842" s="54" t="s">
        <v>5935</v>
      </c>
      <c r="B1842" s="54">
        <v>1815</v>
      </c>
      <c r="C1842" s="55" t="s">
        <v>3940</v>
      </c>
      <c r="D1842" s="55" t="s">
        <v>3799</v>
      </c>
      <c r="E1842" s="55" t="s">
        <v>3941</v>
      </c>
      <c r="F1842" s="54">
        <f>+VLOOKUP(C1842,'Anexo_GL '!$B$9:$O$1882,4,0)</f>
        <v>4097.8428599999997</v>
      </c>
      <c r="G1842" s="54"/>
      <c r="H1842" s="54">
        <f>+VLOOKUP(C1842,'Anexo_GL '!$B$9:$O$1882,5,0)</f>
        <v>7027.5124250000008</v>
      </c>
      <c r="I1842" s="54">
        <f>+VLOOKUP(C1842,'Anexo_GL '!$B$9:$O$1882,6,0)</f>
        <v>27.717509999999997</v>
      </c>
      <c r="J1842" s="54">
        <f>+VLOOKUP(C1842,'Anexo_GL '!$B$9:$O$1882,7,0)</f>
        <v>0</v>
      </c>
      <c r="K1842" s="54"/>
      <c r="L1842" s="56">
        <f>+VLOOKUP(C1842,'Anexo_GL '!$B$9:$O$1882,8,0)</f>
        <v>58.311428172252569</v>
      </c>
      <c r="M1842" s="54"/>
      <c r="N1842" s="56" t="str">
        <f>+VLOOKUP(C1842,'Anexo_GL '!$B$9:$O$1882,9,0)</f>
        <v>Si Cumple</v>
      </c>
      <c r="O1842" s="54"/>
      <c r="P1842" s="54">
        <f>+VLOOKUP(C1842,'Anexo_GL '!$B$9:$O$1882,11,0)</f>
        <v>5176.2947400000003</v>
      </c>
      <c r="Q1842" s="54">
        <f>+VLOOKUP(C1842,'Anexo_GL '!$B$9:$O$1882,12,0)</f>
        <v>4436.6095900000009</v>
      </c>
      <c r="R1842" s="54">
        <f>+VLOOKUP(C1842,'Anexo_GL '!$B$9:$O$1882,13,0)</f>
        <v>739.68514999999945</v>
      </c>
      <c r="S1842" s="54" t="str">
        <f>+VLOOKUP(C1842,'Anexo_GL '!$B$9:$O$1882,14,0)</f>
        <v>Si Cumple</v>
      </c>
    </row>
    <row r="1843" spans="1:19" x14ac:dyDescent="0.25">
      <c r="A1843" s="54" t="s">
        <v>5936</v>
      </c>
      <c r="B1843" s="54">
        <v>1816</v>
      </c>
      <c r="C1843" s="55" t="s">
        <v>3942</v>
      </c>
      <c r="D1843" s="55" t="s">
        <v>3799</v>
      </c>
      <c r="E1843" s="55" t="s">
        <v>3943</v>
      </c>
      <c r="F1843" s="54">
        <f>+VLOOKUP(C1843,'Anexo_GL '!$B$9:$O$1882,4,0)</f>
        <v>132.85076000000001</v>
      </c>
      <c r="G1843" s="54"/>
      <c r="H1843" s="54">
        <f>+VLOOKUP(C1843,'Anexo_GL '!$B$9:$O$1882,5,0)</f>
        <v>1724.4468400000003</v>
      </c>
      <c r="I1843" s="54">
        <f>+VLOOKUP(C1843,'Anexo_GL '!$B$9:$O$1882,6,0)</f>
        <v>3.3850899999999999</v>
      </c>
      <c r="J1843" s="54">
        <f>+VLOOKUP(C1843,'Anexo_GL '!$B$9:$O$1882,7,0)</f>
        <v>0</v>
      </c>
      <c r="K1843" s="54"/>
      <c r="L1843" s="56">
        <f>+VLOOKUP(C1843,'Anexo_GL '!$B$9:$O$1882,8,0)</f>
        <v>7.7039637823802094</v>
      </c>
      <c r="M1843" s="54"/>
      <c r="N1843" s="56" t="str">
        <f>+VLOOKUP(C1843,'Anexo_GL '!$B$9:$O$1882,9,0)</f>
        <v>Si Cumple</v>
      </c>
      <c r="O1843" s="54"/>
      <c r="P1843" s="54">
        <f>+VLOOKUP(C1843,'Anexo_GL '!$B$9:$O$1882,11,0)</f>
        <v>1314.7674999999999</v>
      </c>
      <c r="Q1843" s="54">
        <f>+VLOOKUP(C1843,'Anexo_GL '!$B$9:$O$1882,12,0)</f>
        <v>1222.2944299999999</v>
      </c>
      <c r="R1843" s="54">
        <f>+VLOOKUP(C1843,'Anexo_GL '!$B$9:$O$1882,13,0)</f>
        <v>92.473070000000064</v>
      </c>
      <c r="S1843" s="54" t="str">
        <f>+VLOOKUP(C1843,'Anexo_GL '!$B$9:$O$1882,14,0)</f>
        <v>Si Cumple</v>
      </c>
    </row>
    <row r="1844" spans="1:19" x14ac:dyDescent="0.25">
      <c r="A1844" s="54" t="s">
        <v>5937</v>
      </c>
      <c r="B1844" s="54">
        <v>1817</v>
      </c>
      <c r="C1844" s="55" t="s">
        <v>3944</v>
      </c>
      <c r="D1844" s="55" t="s">
        <v>3799</v>
      </c>
      <c r="E1844" s="55" t="s">
        <v>3945</v>
      </c>
      <c r="F1844" s="54">
        <f>+VLOOKUP(C1844,'Anexo_GL '!$B$9:$O$1882,4,0)</f>
        <v>2089.30789</v>
      </c>
      <c r="G1844" s="54"/>
      <c r="H1844" s="54">
        <f>+VLOOKUP(C1844,'Anexo_GL '!$B$9:$O$1882,5,0)</f>
        <v>8696.698269999999</v>
      </c>
      <c r="I1844" s="54">
        <f>+VLOOKUP(C1844,'Anexo_GL '!$B$9:$O$1882,6,0)</f>
        <v>24.858220000000003</v>
      </c>
      <c r="J1844" s="54">
        <f>+VLOOKUP(C1844,'Anexo_GL '!$B$9:$O$1882,7,0)</f>
        <v>0</v>
      </c>
      <c r="K1844" s="54"/>
      <c r="L1844" s="56">
        <f>+VLOOKUP(C1844,'Anexo_GL '!$B$9:$O$1882,8,0)</f>
        <v>24.024150604456928</v>
      </c>
      <c r="M1844" s="54"/>
      <c r="N1844" s="56" t="str">
        <f>+VLOOKUP(C1844,'Anexo_GL '!$B$9:$O$1882,9,0)</f>
        <v>Si Cumple</v>
      </c>
      <c r="O1844" s="54"/>
      <c r="P1844" s="54">
        <f>+VLOOKUP(C1844,'Anexo_GL '!$B$9:$O$1882,11,0)</f>
        <v>5660.9164900000005</v>
      </c>
      <c r="Q1844" s="54">
        <f>+VLOOKUP(C1844,'Anexo_GL '!$B$9:$O$1882,12,0)</f>
        <v>3898.4149500000003</v>
      </c>
      <c r="R1844" s="54">
        <f>+VLOOKUP(C1844,'Anexo_GL '!$B$9:$O$1882,13,0)</f>
        <v>1762.50154</v>
      </c>
      <c r="S1844" s="54" t="str">
        <f>+VLOOKUP(C1844,'Anexo_GL '!$B$9:$O$1882,14,0)</f>
        <v>Si Cumple</v>
      </c>
    </row>
    <row r="1845" spans="1:19" x14ac:dyDescent="0.25">
      <c r="A1845" s="54" t="s">
        <v>5938</v>
      </c>
      <c r="B1845" s="54">
        <v>1818</v>
      </c>
      <c r="C1845" s="55" t="s">
        <v>3946</v>
      </c>
      <c r="D1845" s="55" t="s">
        <v>72</v>
      </c>
      <c r="E1845" s="55" t="s">
        <v>3947</v>
      </c>
      <c r="F1845" s="54">
        <f>+VLOOKUP(C1845,'Anexo_GL '!$B$9:$O$1882,4,0)</f>
        <v>27815.933649999999</v>
      </c>
      <c r="G1845" s="54"/>
      <c r="H1845" s="54">
        <f>+VLOOKUP(C1845,'Anexo_GL '!$B$9:$O$1882,5,0)</f>
        <v>137841.99774749999</v>
      </c>
      <c r="I1845" s="54">
        <f>+VLOOKUP(C1845,'Anexo_GL '!$B$9:$O$1882,6,0)</f>
        <v>65072.33855</v>
      </c>
      <c r="J1845" s="54">
        <f>+VLOOKUP(C1845,'Anexo_GL '!$B$9:$O$1882,7,0)</f>
        <v>0</v>
      </c>
      <c r="K1845" s="54"/>
      <c r="L1845" s="56">
        <f>+VLOOKUP(C1845,'Anexo_GL '!$B$9:$O$1882,8,0)</f>
        <v>20.179578143486744</v>
      </c>
      <c r="M1845" s="54"/>
      <c r="N1845" s="56" t="str">
        <f>+VLOOKUP(C1845,'Anexo_GL '!$B$9:$O$1882,9,0)</f>
        <v>Si Cumple</v>
      </c>
      <c r="O1845" s="54"/>
      <c r="P1845" s="54">
        <f>+VLOOKUP(C1845,'Anexo_GL '!$B$9:$O$1882,11,0)</f>
        <v>114223.72580000001</v>
      </c>
      <c r="Q1845" s="54">
        <f>+VLOOKUP(C1845,'Anexo_GL '!$B$9:$O$1882,12,0)</f>
        <v>77005.865889999986</v>
      </c>
      <c r="R1845" s="54">
        <f>+VLOOKUP(C1845,'Anexo_GL '!$B$9:$O$1882,13,0)</f>
        <v>37217.859910000028</v>
      </c>
      <c r="S1845" s="54" t="str">
        <f>+VLOOKUP(C1845,'Anexo_GL '!$B$9:$O$1882,14,0)</f>
        <v>Si Cumple</v>
      </c>
    </row>
    <row r="1846" spans="1:19" x14ac:dyDescent="0.25">
      <c r="A1846" s="54" t="s">
        <v>5939</v>
      </c>
      <c r="B1846" s="54">
        <v>1819</v>
      </c>
      <c r="C1846" s="55" t="s">
        <v>3948</v>
      </c>
      <c r="D1846" s="55" t="s">
        <v>72</v>
      </c>
      <c r="E1846" s="55" t="s">
        <v>3949</v>
      </c>
      <c r="F1846" s="54">
        <f>+VLOOKUP(C1846,'Anexo_GL '!$B$9:$O$1882,4,0)</f>
        <v>27864.141310000003</v>
      </c>
      <c r="G1846" s="54"/>
      <c r="H1846" s="54">
        <f>+VLOOKUP(C1846,'Anexo_GL '!$B$9:$O$1882,5,0)</f>
        <v>40012.545237499995</v>
      </c>
      <c r="I1846" s="54">
        <f>+VLOOKUP(C1846,'Anexo_GL '!$B$9:$O$1882,6,0)</f>
        <v>41531.985229999998</v>
      </c>
      <c r="J1846" s="54">
        <f>+VLOOKUP(C1846,'Anexo_GL '!$B$9:$O$1882,7,0)</f>
        <v>0</v>
      </c>
      <c r="K1846" s="54"/>
      <c r="L1846" s="56">
        <f>+VLOOKUP(C1846,'Anexo_GL '!$B$9:$O$1882,8,0)</f>
        <v>67.090800393217819</v>
      </c>
      <c r="M1846" s="54"/>
      <c r="N1846" s="56" t="str">
        <f>+VLOOKUP(C1846,'Anexo_GL '!$B$9:$O$1882,9,0)</f>
        <v>Si Cumple</v>
      </c>
      <c r="O1846" s="54"/>
      <c r="P1846" s="54">
        <f>+VLOOKUP(C1846,'Anexo_GL '!$B$9:$O$1882,11,0)</f>
        <v>33431.162929999999</v>
      </c>
      <c r="Q1846" s="54">
        <f>+VLOOKUP(C1846,'Anexo_GL '!$B$9:$O$1882,12,0)</f>
        <v>10921.824689999999</v>
      </c>
      <c r="R1846" s="54">
        <f>+VLOOKUP(C1846,'Anexo_GL '!$B$9:$O$1882,13,0)</f>
        <v>22509.338240000001</v>
      </c>
      <c r="S1846" s="54" t="str">
        <f>+VLOOKUP(C1846,'Anexo_GL '!$B$9:$O$1882,14,0)</f>
        <v>Si Cumple</v>
      </c>
    </row>
    <row r="1847" spans="1:19" x14ac:dyDescent="0.25">
      <c r="A1847" s="54" t="s">
        <v>5940</v>
      </c>
      <c r="B1847" s="54">
        <v>1820</v>
      </c>
      <c r="C1847" s="55" t="s">
        <v>3950</v>
      </c>
      <c r="D1847" s="55" t="s">
        <v>72</v>
      </c>
      <c r="E1847" s="55" t="s">
        <v>3951</v>
      </c>
      <c r="F1847" s="54">
        <f>+VLOOKUP(C1847,'Anexo_GL '!$B$9:$O$1882,4,0)</f>
        <v>1363.1684399999999</v>
      </c>
      <c r="G1847" s="54"/>
      <c r="H1847" s="54">
        <f>+VLOOKUP(C1847,'Anexo_GL '!$B$9:$O$1882,5,0)</f>
        <v>6629.3907025000017</v>
      </c>
      <c r="I1847" s="54">
        <f>+VLOOKUP(C1847,'Anexo_GL '!$B$9:$O$1882,6,0)</f>
        <v>5921.8296</v>
      </c>
      <c r="J1847" s="54">
        <f>+VLOOKUP(C1847,'Anexo_GL '!$B$9:$O$1882,7,0)</f>
        <v>0</v>
      </c>
      <c r="K1847" s="54"/>
      <c r="L1847" s="56">
        <f>+VLOOKUP(C1847,'Anexo_GL '!$B$9:$O$1882,8,0)</f>
        <v>20.562499650019678</v>
      </c>
      <c r="M1847" s="54"/>
      <c r="N1847" s="56" t="str">
        <f>+VLOOKUP(C1847,'Anexo_GL '!$B$9:$O$1882,9,0)</f>
        <v>Si Cumple</v>
      </c>
      <c r="O1847" s="54"/>
      <c r="P1847" s="54">
        <f>+VLOOKUP(C1847,'Anexo_GL '!$B$9:$O$1882,11,0)</f>
        <v>5673.0769099999998</v>
      </c>
      <c r="Q1847" s="54">
        <f>+VLOOKUP(C1847,'Anexo_GL '!$B$9:$O$1882,12,0)</f>
        <v>3235.1776899999995</v>
      </c>
      <c r="R1847" s="54">
        <f>+VLOOKUP(C1847,'Anexo_GL '!$B$9:$O$1882,13,0)</f>
        <v>2437.8992200000007</v>
      </c>
      <c r="S1847" s="54" t="str">
        <f>+VLOOKUP(C1847,'Anexo_GL '!$B$9:$O$1882,14,0)</f>
        <v>Si Cumple</v>
      </c>
    </row>
    <row r="1848" spans="1:19" x14ac:dyDescent="0.25">
      <c r="A1848" s="54" t="s">
        <v>5941</v>
      </c>
      <c r="B1848" s="54">
        <v>1821</v>
      </c>
      <c r="C1848" s="55" t="s">
        <v>3952</v>
      </c>
      <c r="D1848" s="55" t="s">
        <v>72</v>
      </c>
      <c r="E1848" s="55" t="s">
        <v>3953</v>
      </c>
      <c r="F1848" s="54">
        <f>+VLOOKUP(C1848,'Anexo_GL '!$B$9:$O$1882,4,0)</f>
        <v>10512.537710000001</v>
      </c>
      <c r="G1848" s="54"/>
      <c r="H1848" s="54">
        <f>+VLOOKUP(C1848,'Anexo_GL '!$B$9:$O$1882,5,0)</f>
        <v>32973.149727499993</v>
      </c>
      <c r="I1848" s="54">
        <f>+VLOOKUP(C1848,'Anexo_GL '!$B$9:$O$1882,6,0)</f>
        <v>35590.38566</v>
      </c>
      <c r="J1848" s="54">
        <f>+VLOOKUP(C1848,'Anexo_GL '!$B$9:$O$1882,7,0)</f>
        <v>0</v>
      </c>
      <c r="K1848" s="54"/>
      <c r="L1848" s="56">
        <f>+VLOOKUP(C1848,'Anexo_GL '!$B$9:$O$1882,8,0)</f>
        <v>29.537577396400717</v>
      </c>
      <c r="M1848" s="54"/>
      <c r="N1848" s="56" t="str">
        <f>+VLOOKUP(C1848,'Anexo_GL '!$B$9:$O$1882,9,0)</f>
        <v>Si Cumple</v>
      </c>
      <c r="O1848" s="54"/>
      <c r="P1848" s="54">
        <f>+VLOOKUP(C1848,'Anexo_GL '!$B$9:$O$1882,11,0)</f>
        <v>26423.379520000002</v>
      </c>
      <c r="Q1848" s="54">
        <f>+VLOOKUP(C1848,'Anexo_GL '!$B$9:$O$1882,12,0)</f>
        <v>9225.3297199999979</v>
      </c>
      <c r="R1848" s="54">
        <f>+VLOOKUP(C1848,'Anexo_GL '!$B$9:$O$1882,13,0)</f>
        <v>17198.049800000004</v>
      </c>
      <c r="S1848" s="54" t="str">
        <f>+VLOOKUP(C1848,'Anexo_GL '!$B$9:$O$1882,14,0)</f>
        <v>Si Cumple</v>
      </c>
    </row>
    <row r="1849" spans="1:19" x14ac:dyDescent="0.25">
      <c r="A1849" s="54" t="s">
        <v>5942</v>
      </c>
      <c r="B1849" s="54">
        <v>1822</v>
      </c>
      <c r="C1849" s="55" t="s">
        <v>3954</v>
      </c>
      <c r="D1849" s="55" t="s">
        <v>72</v>
      </c>
      <c r="E1849" s="55" t="s">
        <v>3955</v>
      </c>
      <c r="F1849" s="54">
        <f>+VLOOKUP(C1849,'Anexo_GL '!$B$9:$O$1882,4,0)</f>
        <v>1594.2488700000001</v>
      </c>
      <c r="G1849" s="54"/>
      <c r="H1849" s="54">
        <f>+VLOOKUP(C1849,'Anexo_GL '!$B$9:$O$1882,5,0)</f>
        <v>11075.8225525</v>
      </c>
      <c r="I1849" s="54">
        <f>+VLOOKUP(C1849,'Anexo_GL '!$B$9:$O$1882,6,0)</f>
        <v>11838.77951</v>
      </c>
      <c r="J1849" s="54">
        <f>+VLOOKUP(C1849,'Anexo_GL '!$B$9:$O$1882,7,0)</f>
        <v>0</v>
      </c>
      <c r="K1849" s="54"/>
      <c r="L1849" s="56">
        <f>+VLOOKUP(C1849,'Anexo_GL '!$B$9:$O$1882,8,0)</f>
        <v>13.466327915418708</v>
      </c>
      <c r="M1849" s="54"/>
      <c r="N1849" s="56" t="str">
        <f>+VLOOKUP(C1849,'Anexo_GL '!$B$9:$O$1882,9,0)</f>
        <v>Si Cumple</v>
      </c>
      <c r="O1849" s="54"/>
      <c r="P1849" s="54">
        <f>+VLOOKUP(C1849,'Anexo_GL '!$B$9:$O$1882,11,0)</f>
        <v>8006.0853500000012</v>
      </c>
      <c r="Q1849" s="54">
        <f>+VLOOKUP(C1849,'Anexo_GL '!$B$9:$O$1882,12,0)</f>
        <v>2840.1141000000002</v>
      </c>
      <c r="R1849" s="54">
        <f>+VLOOKUP(C1849,'Anexo_GL '!$B$9:$O$1882,13,0)</f>
        <v>5165.9712500000014</v>
      </c>
      <c r="S1849" s="54" t="str">
        <f>+VLOOKUP(C1849,'Anexo_GL '!$B$9:$O$1882,14,0)</f>
        <v>Si Cumple</v>
      </c>
    </row>
    <row r="1850" spans="1:19" x14ac:dyDescent="0.25">
      <c r="A1850" s="54" t="s">
        <v>5943</v>
      </c>
      <c r="B1850" s="54">
        <v>1823</v>
      </c>
      <c r="C1850" s="55" t="s">
        <v>3956</v>
      </c>
      <c r="D1850" s="55" t="s">
        <v>72</v>
      </c>
      <c r="E1850" s="55" t="s">
        <v>3957</v>
      </c>
      <c r="F1850" s="54">
        <f>+VLOOKUP(C1850,'Anexo_GL '!$B$9:$O$1882,4,0)</f>
        <v>1714.48568</v>
      </c>
      <c r="G1850" s="54"/>
      <c r="H1850" s="54">
        <f>+VLOOKUP(C1850,'Anexo_GL '!$B$9:$O$1882,5,0)</f>
        <v>6298.407072500001</v>
      </c>
      <c r="I1850" s="54">
        <f>+VLOOKUP(C1850,'Anexo_GL '!$B$9:$O$1882,6,0)</f>
        <v>7555.7630999999992</v>
      </c>
      <c r="J1850" s="54">
        <f>+VLOOKUP(C1850,'Anexo_GL '!$B$9:$O$1882,7,0)</f>
        <v>0</v>
      </c>
      <c r="K1850" s="54"/>
      <c r="L1850" s="56">
        <f>+VLOOKUP(C1850,'Anexo_GL '!$B$9:$O$1882,8,0)</f>
        <v>22.691098930828048</v>
      </c>
      <c r="M1850" s="54"/>
      <c r="N1850" s="56" t="str">
        <f>+VLOOKUP(C1850,'Anexo_GL '!$B$9:$O$1882,9,0)</f>
        <v>Si Cumple</v>
      </c>
      <c r="O1850" s="54"/>
      <c r="P1850" s="54">
        <f>+VLOOKUP(C1850,'Anexo_GL '!$B$9:$O$1882,11,0)</f>
        <v>3558.9221999999995</v>
      </c>
      <c r="Q1850" s="54">
        <f>+VLOOKUP(C1850,'Anexo_GL '!$B$9:$O$1882,12,0)</f>
        <v>2587.0993499999995</v>
      </c>
      <c r="R1850" s="54">
        <f>+VLOOKUP(C1850,'Anexo_GL '!$B$9:$O$1882,13,0)</f>
        <v>971.82285000000013</v>
      </c>
      <c r="S1850" s="54" t="str">
        <f>+VLOOKUP(C1850,'Anexo_GL '!$B$9:$O$1882,14,0)</f>
        <v>Si Cumple</v>
      </c>
    </row>
    <row r="1851" spans="1:19" x14ac:dyDescent="0.25">
      <c r="A1851" s="54" t="s">
        <v>5944</v>
      </c>
      <c r="B1851" s="54">
        <v>1824</v>
      </c>
      <c r="C1851" s="55" t="s">
        <v>3958</v>
      </c>
      <c r="D1851" s="55" t="s">
        <v>72</v>
      </c>
      <c r="E1851" s="55" t="s">
        <v>2083</v>
      </c>
      <c r="F1851" s="54">
        <f>+VLOOKUP(C1851,'Anexo_GL '!$B$9:$O$1882,4,0)</f>
        <v>1041.0016900000001</v>
      </c>
      <c r="G1851" s="54"/>
      <c r="H1851" s="54">
        <f>+VLOOKUP(C1851,'Anexo_GL '!$B$9:$O$1882,5,0)</f>
        <v>13608.26938</v>
      </c>
      <c r="I1851" s="54">
        <f>+VLOOKUP(C1851,'Anexo_GL '!$B$9:$O$1882,6,0)</f>
        <v>16997.85657</v>
      </c>
      <c r="J1851" s="54">
        <f>+VLOOKUP(C1851,'Anexo_GL '!$B$9:$O$1882,7,0)</f>
        <v>0</v>
      </c>
      <c r="K1851" s="54"/>
      <c r="L1851" s="56">
        <f>+VLOOKUP(C1851,'Anexo_GL '!$B$9:$O$1882,8,0)</f>
        <v>6.1243115313568026</v>
      </c>
      <c r="M1851" s="54"/>
      <c r="N1851" s="56" t="str">
        <f>+VLOOKUP(C1851,'Anexo_GL '!$B$9:$O$1882,9,0)</f>
        <v>Si Cumple</v>
      </c>
      <c r="O1851" s="54"/>
      <c r="P1851" s="54">
        <f>+VLOOKUP(C1851,'Anexo_GL '!$B$9:$O$1882,11,0)</f>
        <v>10361.361009999999</v>
      </c>
      <c r="Q1851" s="54">
        <f>+VLOOKUP(C1851,'Anexo_GL '!$B$9:$O$1882,12,0)</f>
        <v>3069.1869999999999</v>
      </c>
      <c r="R1851" s="54">
        <f>+VLOOKUP(C1851,'Anexo_GL '!$B$9:$O$1882,13,0)</f>
        <v>7292.1740099999979</v>
      </c>
      <c r="S1851" s="54" t="str">
        <f>+VLOOKUP(C1851,'Anexo_GL '!$B$9:$O$1882,14,0)</f>
        <v>Si Cumple</v>
      </c>
    </row>
    <row r="1852" spans="1:19" x14ac:dyDescent="0.25">
      <c r="A1852" s="54" t="s">
        <v>5945</v>
      </c>
      <c r="B1852" s="54">
        <v>1825</v>
      </c>
      <c r="C1852" s="55" t="s">
        <v>3959</v>
      </c>
      <c r="D1852" s="55" t="s">
        <v>72</v>
      </c>
      <c r="E1852" s="55" t="s">
        <v>3960</v>
      </c>
      <c r="F1852" s="54">
        <f>+VLOOKUP(C1852,'Anexo_GL '!$B$9:$O$1882,4,0)</f>
        <v>2032.7013699999995</v>
      </c>
      <c r="G1852" s="54"/>
      <c r="H1852" s="54">
        <f>+VLOOKUP(C1852,'Anexo_GL '!$B$9:$O$1882,5,0)</f>
        <v>26144.550025</v>
      </c>
      <c r="I1852" s="54">
        <f>+VLOOKUP(C1852,'Anexo_GL '!$B$9:$O$1882,6,0)</f>
        <v>25775.234</v>
      </c>
      <c r="J1852" s="54">
        <f>+VLOOKUP(C1852,'Anexo_GL '!$B$9:$O$1882,7,0)</f>
        <v>0</v>
      </c>
      <c r="K1852" s="54"/>
      <c r="L1852" s="56">
        <f>+VLOOKUP(C1852,'Anexo_GL '!$B$9:$O$1882,8,0)</f>
        <v>7.7748569704060131</v>
      </c>
      <c r="M1852" s="54"/>
      <c r="N1852" s="56" t="str">
        <f>+VLOOKUP(C1852,'Anexo_GL '!$B$9:$O$1882,9,0)</f>
        <v>Si Cumple</v>
      </c>
      <c r="O1852" s="54"/>
      <c r="P1852" s="54">
        <f>+VLOOKUP(C1852,'Anexo_GL '!$B$9:$O$1882,11,0)</f>
        <v>21538.010100000003</v>
      </c>
      <c r="Q1852" s="54">
        <f>+VLOOKUP(C1852,'Anexo_GL '!$B$9:$O$1882,12,0)</f>
        <v>8076.8251199999995</v>
      </c>
      <c r="R1852" s="54">
        <f>+VLOOKUP(C1852,'Anexo_GL '!$B$9:$O$1882,13,0)</f>
        <v>13461.184980000002</v>
      </c>
      <c r="S1852" s="54" t="str">
        <f>+VLOOKUP(C1852,'Anexo_GL '!$B$9:$O$1882,14,0)</f>
        <v>Si Cumple</v>
      </c>
    </row>
    <row r="1853" spans="1:19" x14ac:dyDescent="0.25">
      <c r="A1853" s="54" t="s">
        <v>5946</v>
      </c>
      <c r="B1853" s="54">
        <v>1826</v>
      </c>
      <c r="C1853" s="55" t="s">
        <v>3961</v>
      </c>
      <c r="D1853" s="55" t="s">
        <v>72</v>
      </c>
      <c r="E1853" s="55" t="s">
        <v>3962</v>
      </c>
      <c r="F1853" s="54">
        <f>+VLOOKUP(C1853,'Anexo_GL '!$B$9:$O$1882,4,0)</f>
        <v>2842.0598799999998</v>
      </c>
      <c r="G1853" s="54"/>
      <c r="H1853" s="54">
        <f>+VLOOKUP(C1853,'Anexo_GL '!$B$9:$O$1882,5,0)</f>
        <v>14225.046532500002</v>
      </c>
      <c r="I1853" s="54">
        <f>+VLOOKUP(C1853,'Anexo_GL '!$B$9:$O$1882,6,0)</f>
        <v>17605.42354</v>
      </c>
      <c r="J1853" s="54">
        <f>+VLOOKUP(C1853,'Anexo_GL '!$B$9:$O$1882,7,0)</f>
        <v>0</v>
      </c>
      <c r="K1853" s="54"/>
      <c r="L1853" s="56">
        <f>+VLOOKUP(C1853,'Anexo_GL '!$B$9:$O$1882,8,0)</f>
        <v>16.143092914196373</v>
      </c>
      <c r="M1853" s="54"/>
      <c r="N1853" s="56" t="str">
        <f>+VLOOKUP(C1853,'Anexo_GL '!$B$9:$O$1882,9,0)</f>
        <v>Si Cumple</v>
      </c>
      <c r="O1853" s="54"/>
      <c r="P1853" s="54">
        <f>+VLOOKUP(C1853,'Anexo_GL '!$B$9:$O$1882,11,0)</f>
        <v>11574.97783</v>
      </c>
      <c r="Q1853" s="54">
        <f>+VLOOKUP(C1853,'Anexo_GL '!$B$9:$O$1882,12,0)</f>
        <v>2752.6486399999999</v>
      </c>
      <c r="R1853" s="54">
        <f>+VLOOKUP(C1853,'Anexo_GL '!$B$9:$O$1882,13,0)</f>
        <v>8822.3291900000022</v>
      </c>
      <c r="S1853" s="54" t="str">
        <f>+VLOOKUP(C1853,'Anexo_GL '!$B$9:$O$1882,14,0)</f>
        <v>Si Cumple</v>
      </c>
    </row>
    <row r="1854" spans="1:19" x14ac:dyDescent="0.25">
      <c r="A1854" s="54" t="s">
        <v>5947</v>
      </c>
      <c r="B1854" s="54">
        <v>1827</v>
      </c>
      <c r="C1854" s="55" t="s">
        <v>3963</v>
      </c>
      <c r="D1854" s="55" t="s">
        <v>72</v>
      </c>
      <c r="E1854" s="55" t="s">
        <v>3964</v>
      </c>
      <c r="F1854" s="54">
        <f>+VLOOKUP(C1854,'Anexo_GL '!$B$9:$O$1882,4,0)</f>
        <v>19266.49797</v>
      </c>
      <c r="G1854" s="54"/>
      <c r="H1854" s="54">
        <f>+VLOOKUP(C1854,'Anexo_GL '!$B$9:$O$1882,5,0)</f>
        <v>153154.500895</v>
      </c>
      <c r="I1854" s="54">
        <f>+VLOOKUP(C1854,'Anexo_GL '!$B$9:$O$1882,6,0)</f>
        <v>183858.23574999999</v>
      </c>
      <c r="J1854" s="54">
        <f>+VLOOKUP(C1854,'Anexo_GL '!$B$9:$O$1882,7,0)</f>
        <v>0</v>
      </c>
      <c r="K1854" s="54"/>
      <c r="L1854" s="56">
        <f>+VLOOKUP(C1854,'Anexo_GL '!$B$9:$O$1882,8,0)</f>
        <v>10.478996435165129</v>
      </c>
      <c r="M1854" s="54"/>
      <c r="N1854" s="56" t="str">
        <f>+VLOOKUP(C1854,'Anexo_GL '!$B$9:$O$1882,9,0)</f>
        <v>Si Cumple</v>
      </c>
      <c r="O1854" s="54"/>
      <c r="P1854" s="54">
        <f>+VLOOKUP(C1854,'Anexo_GL '!$B$9:$O$1882,11,0)</f>
        <v>138655.43234</v>
      </c>
      <c r="Q1854" s="54">
        <f>+VLOOKUP(C1854,'Anexo_GL '!$B$9:$O$1882,12,0)</f>
        <v>40383.570719999996</v>
      </c>
      <c r="R1854" s="54">
        <f>+VLOOKUP(C1854,'Anexo_GL '!$B$9:$O$1882,13,0)</f>
        <v>98271.861620000011</v>
      </c>
      <c r="S1854" s="54" t="str">
        <f>+VLOOKUP(C1854,'Anexo_GL '!$B$9:$O$1882,14,0)</f>
        <v>Si Cumple</v>
      </c>
    </row>
    <row r="1855" spans="1:19" x14ac:dyDescent="0.25">
      <c r="A1855" s="54" t="s">
        <v>6015</v>
      </c>
      <c r="B1855" s="54">
        <v>1828</v>
      </c>
      <c r="C1855" s="57" t="s">
        <v>4099</v>
      </c>
      <c r="D1855" s="57" t="s">
        <v>72</v>
      </c>
      <c r="E1855" s="57" t="s">
        <v>4100</v>
      </c>
      <c r="F1855" s="54">
        <f>+VLOOKUP(C1855,'Anexo_GL '!$B$9:$O$1882,4,0)</f>
        <v>750.59528</v>
      </c>
      <c r="G1855" s="54"/>
      <c r="H1855" s="54">
        <f>+VLOOKUP(C1855,'Anexo_GL '!$B$9:$O$1882,5,0)</f>
        <v>25559.438799999996</v>
      </c>
      <c r="I1855" s="54">
        <f>+VLOOKUP(C1855,'Anexo_GL '!$B$9:$O$1882,6,0)</f>
        <v>32614.404170000002</v>
      </c>
      <c r="J1855" s="54">
        <f>+VLOOKUP(C1855,'Anexo_GL '!$B$9:$O$1882,7,0)</f>
        <v>0</v>
      </c>
      <c r="K1855" s="54"/>
      <c r="L1855" s="56">
        <f>+VLOOKUP(C1855,'Anexo_GL '!$B$9:$O$1882,8,0)</f>
        <v>2.301422635494371</v>
      </c>
      <c r="M1855" s="54"/>
      <c r="N1855" s="56" t="str">
        <f>+VLOOKUP(C1855,'Anexo_GL '!$B$9:$O$1882,9,0)</f>
        <v>Si Cumple</v>
      </c>
      <c r="O1855" s="54"/>
      <c r="P1855" s="54">
        <f>+VLOOKUP(C1855,'Anexo_GL '!$B$9:$O$1882,11,0)</f>
        <v>21973.484069999999</v>
      </c>
      <c r="Q1855" s="54">
        <f>+VLOOKUP(C1855,'Anexo_GL '!$B$9:$O$1882,12,0)</f>
        <v>5190.8066999999992</v>
      </c>
      <c r="R1855" s="54">
        <f>+VLOOKUP(C1855,'Anexo_GL '!$B$9:$O$1882,13,0)</f>
        <v>16782.677370000001</v>
      </c>
      <c r="S1855" s="54" t="str">
        <f>+VLOOKUP(C1855,'Anexo_GL '!$B$9:$O$1882,14,0)</f>
        <v>Si Cumple</v>
      </c>
    </row>
    <row r="1856" spans="1:19" x14ac:dyDescent="0.25">
      <c r="A1856" s="54" t="s">
        <v>5948</v>
      </c>
      <c r="B1856" s="54">
        <v>1829</v>
      </c>
      <c r="C1856" s="55" t="s">
        <v>3965</v>
      </c>
      <c r="D1856" s="55" t="s">
        <v>72</v>
      </c>
      <c r="E1856" s="55" t="s">
        <v>3966</v>
      </c>
      <c r="F1856" s="54">
        <f>+VLOOKUP(C1856,'Anexo_GL '!$B$9:$O$1882,4,0)</f>
        <v>2756.2878499999997</v>
      </c>
      <c r="G1856" s="54"/>
      <c r="H1856" s="54">
        <f>+VLOOKUP(C1856,'Anexo_GL '!$B$9:$O$1882,5,0)</f>
        <v>10032.634652499999</v>
      </c>
      <c r="I1856" s="54">
        <f>+VLOOKUP(C1856,'Anexo_GL '!$B$9:$O$1882,6,0)</f>
        <v>5885.7145899999996</v>
      </c>
      <c r="J1856" s="54">
        <f>+VLOOKUP(C1856,'Anexo_GL '!$B$9:$O$1882,7,0)</f>
        <v>0</v>
      </c>
      <c r="K1856" s="54"/>
      <c r="L1856" s="56">
        <f>+VLOOKUP(C1856,'Anexo_GL '!$B$9:$O$1882,8,0)</f>
        <v>27.4732205992687</v>
      </c>
      <c r="M1856" s="54"/>
      <c r="N1856" s="56" t="str">
        <f>+VLOOKUP(C1856,'Anexo_GL '!$B$9:$O$1882,9,0)</f>
        <v>Si Cumple</v>
      </c>
      <c r="O1856" s="54"/>
      <c r="P1856" s="54">
        <f>+VLOOKUP(C1856,'Anexo_GL '!$B$9:$O$1882,11,0)</f>
        <v>4119.6459999999997</v>
      </c>
      <c r="Q1856" s="54">
        <f>+VLOOKUP(C1856,'Anexo_GL '!$B$9:$O$1882,12,0)</f>
        <v>2813.37032</v>
      </c>
      <c r="R1856" s="54">
        <f>+VLOOKUP(C1856,'Anexo_GL '!$B$9:$O$1882,13,0)</f>
        <v>1306.2756799999997</v>
      </c>
      <c r="S1856" s="54" t="str">
        <f>+VLOOKUP(C1856,'Anexo_GL '!$B$9:$O$1882,14,0)</f>
        <v>Si Cumple</v>
      </c>
    </row>
    <row r="1857" spans="1:19" x14ac:dyDescent="0.25">
      <c r="A1857" s="54" t="s">
        <v>5949</v>
      </c>
      <c r="B1857" s="54">
        <v>1830</v>
      </c>
      <c r="C1857" s="55" t="s">
        <v>3967</v>
      </c>
      <c r="D1857" s="55" t="s">
        <v>72</v>
      </c>
      <c r="E1857" s="55" t="s">
        <v>3968</v>
      </c>
      <c r="F1857" s="54">
        <f>+VLOOKUP(C1857,'Anexo_GL '!$B$9:$O$1882,4,0)</f>
        <v>226.47145</v>
      </c>
      <c r="G1857" s="54"/>
      <c r="H1857" s="54">
        <f>+VLOOKUP(C1857,'Anexo_GL '!$B$9:$O$1882,5,0)</f>
        <v>3666.275325000001</v>
      </c>
      <c r="I1857" s="54">
        <f>+VLOOKUP(C1857,'Anexo_GL '!$B$9:$O$1882,6,0)</f>
        <v>1203.5650800000001</v>
      </c>
      <c r="J1857" s="54">
        <f>+VLOOKUP(C1857,'Anexo_GL '!$B$9:$O$1882,7,0)</f>
        <v>0</v>
      </c>
      <c r="K1857" s="54"/>
      <c r="L1857" s="56">
        <f>+VLOOKUP(C1857,'Anexo_GL '!$B$9:$O$1882,8,0)</f>
        <v>6.1771533756810788</v>
      </c>
      <c r="M1857" s="54"/>
      <c r="N1857" s="56" t="str">
        <f>+VLOOKUP(C1857,'Anexo_GL '!$B$9:$O$1882,9,0)</f>
        <v>Si Cumple</v>
      </c>
      <c r="O1857" s="54"/>
      <c r="P1857" s="54">
        <f>+VLOOKUP(C1857,'Anexo_GL '!$B$9:$O$1882,11,0)</f>
        <v>1469.1630099999998</v>
      </c>
      <c r="Q1857" s="54">
        <f>+VLOOKUP(C1857,'Anexo_GL '!$B$9:$O$1882,12,0)</f>
        <v>684.90694000000008</v>
      </c>
      <c r="R1857" s="54">
        <f>+VLOOKUP(C1857,'Anexo_GL '!$B$9:$O$1882,13,0)</f>
        <v>784.25606999999968</v>
      </c>
      <c r="S1857" s="54" t="str">
        <f>+VLOOKUP(C1857,'Anexo_GL '!$B$9:$O$1882,14,0)</f>
        <v>Si Cumple</v>
      </c>
    </row>
    <row r="1858" spans="1:19" x14ac:dyDescent="0.25">
      <c r="A1858" s="54" t="s">
        <v>5950</v>
      </c>
      <c r="B1858" s="54">
        <v>1831</v>
      </c>
      <c r="C1858" s="55" t="s">
        <v>3969</v>
      </c>
      <c r="D1858" s="55" t="s">
        <v>72</v>
      </c>
      <c r="E1858" s="55" t="s">
        <v>3970</v>
      </c>
      <c r="F1858" s="54">
        <f>+VLOOKUP(C1858,'Anexo_GL '!$B$9:$O$1882,4,0)</f>
        <v>1034.4318900000001</v>
      </c>
      <c r="G1858" s="54"/>
      <c r="H1858" s="54">
        <f>+VLOOKUP(C1858,'Anexo_GL '!$B$9:$O$1882,5,0)</f>
        <v>8124.3616125000008</v>
      </c>
      <c r="I1858" s="54">
        <f>+VLOOKUP(C1858,'Anexo_GL '!$B$9:$O$1882,6,0)</f>
        <v>4662.3488799999996</v>
      </c>
      <c r="J1858" s="54">
        <f>+VLOOKUP(C1858,'Anexo_GL '!$B$9:$O$1882,7,0)</f>
        <v>0</v>
      </c>
      <c r="K1858" s="54"/>
      <c r="L1858" s="56">
        <f>+VLOOKUP(C1858,'Anexo_GL '!$B$9:$O$1882,8,0)</f>
        <v>12.732469815332214</v>
      </c>
      <c r="M1858" s="54"/>
      <c r="N1858" s="56" t="str">
        <f>+VLOOKUP(C1858,'Anexo_GL '!$B$9:$O$1882,9,0)</f>
        <v>Si Cumple</v>
      </c>
      <c r="O1858" s="54"/>
      <c r="P1858" s="54">
        <f>+VLOOKUP(C1858,'Anexo_GL '!$B$9:$O$1882,11,0)</f>
        <v>4678.1791399999993</v>
      </c>
      <c r="Q1858" s="54">
        <f>+VLOOKUP(C1858,'Anexo_GL '!$B$9:$O$1882,12,0)</f>
        <v>1142.3931600000001</v>
      </c>
      <c r="R1858" s="54">
        <f>+VLOOKUP(C1858,'Anexo_GL '!$B$9:$O$1882,13,0)</f>
        <v>3535.7859799999997</v>
      </c>
      <c r="S1858" s="54" t="str">
        <f>+VLOOKUP(C1858,'Anexo_GL '!$B$9:$O$1882,14,0)</f>
        <v>Si Cumple</v>
      </c>
    </row>
    <row r="1859" spans="1:19" x14ac:dyDescent="0.25">
      <c r="A1859" s="54" t="s">
        <v>5951</v>
      </c>
      <c r="B1859" s="54">
        <v>1832</v>
      </c>
      <c r="C1859" s="55" t="s">
        <v>3971</v>
      </c>
      <c r="D1859" s="55" t="s">
        <v>72</v>
      </c>
      <c r="E1859" s="55" t="s">
        <v>3972</v>
      </c>
      <c r="F1859" s="54">
        <f>+VLOOKUP(C1859,'Anexo_GL '!$B$9:$O$1882,4,0)</f>
        <v>225.16705000000002</v>
      </c>
      <c r="G1859" s="54"/>
      <c r="H1859" s="54">
        <f>+VLOOKUP(C1859,'Anexo_GL '!$B$9:$O$1882,5,0)</f>
        <v>2053.4569349999997</v>
      </c>
      <c r="I1859" s="54">
        <f>+VLOOKUP(C1859,'Anexo_GL '!$B$9:$O$1882,6,0)</f>
        <v>1475.3650500000001</v>
      </c>
      <c r="J1859" s="54">
        <f>+VLOOKUP(C1859,'Anexo_GL '!$B$9:$O$1882,7,0)</f>
        <v>0</v>
      </c>
      <c r="K1859" s="54"/>
      <c r="L1859" s="56">
        <f>+VLOOKUP(C1859,'Anexo_GL '!$B$9:$O$1882,8,0)</f>
        <v>10.965267698686851</v>
      </c>
      <c r="M1859" s="54"/>
      <c r="N1859" s="56" t="str">
        <f>+VLOOKUP(C1859,'Anexo_GL '!$B$9:$O$1882,9,0)</f>
        <v>Si Cumple</v>
      </c>
      <c r="O1859" s="54"/>
      <c r="P1859" s="54">
        <f>+VLOOKUP(C1859,'Anexo_GL '!$B$9:$O$1882,11,0)</f>
        <v>996.3289400000001</v>
      </c>
      <c r="Q1859" s="54">
        <f>+VLOOKUP(C1859,'Anexo_GL '!$B$9:$O$1882,12,0)</f>
        <v>936.11547999999993</v>
      </c>
      <c r="R1859" s="54">
        <f>+VLOOKUP(C1859,'Anexo_GL '!$B$9:$O$1882,13,0)</f>
        <v>60.213460000000076</v>
      </c>
      <c r="S1859" s="54" t="str">
        <f>+VLOOKUP(C1859,'Anexo_GL '!$B$9:$O$1882,14,0)</f>
        <v>Si Cumple</v>
      </c>
    </row>
    <row r="1860" spans="1:19" x14ac:dyDescent="0.25">
      <c r="A1860" s="54" t="s">
        <v>5952</v>
      </c>
      <c r="B1860" s="54">
        <v>1833</v>
      </c>
      <c r="C1860" s="55" t="s">
        <v>3973</v>
      </c>
      <c r="D1860" s="55" t="s">
        <v>72</v>
      </c>
      <c r="E1860" s="55" t="s">
        <v>3974</v>
      </c>
      <c r="F1860" s="54">
        <f>+VLOOKUP(C1860,'Anexo_GL '!$B$9:$O$1882,4,0)</f>
        <v>307.23613999999998</v>
      </c>
      <c r="G1860" s="54"/>
      <c r="H1860" s="54">
        <f>+VLOOKUP(C1860,'Anexo_GL '!$B$9:$O$1882,5,0)</f>
        <v>1723.3098850000003</v>
      </c>
      <c r="I1860" s="54">
        <f>+VLOOKUP(C1860,'Anexo_GL '!$B$9:$O$1882,6,0)</f>
        <v>1001.4523799999999</v>
      </c>
      <c r="J1860" s="54">
        <f>+VLOOKUP(C1860,'Anexo_GL '!$B$9:$O$1882,7,0)</f>
        <v>0</v>
      </c>
      <c r="K1860" s="54"/>
      <c r="L1860" s="56">
        <f>+VLOOKUP(C1860,'Anexo_GL '!$B$9:$O$1882,8,0)</f>
        <v>17.828258438847165</v>
      </c>
      <c r="M1860" s="54"/>
      <c r="N1860" s="56" t="str">
        <f>+VLOOKUP(C1860,'Anexo_GL '!$B$9:$O$1882,9,0)</f>
        <v>Si Cumple</v>
      </c>
      <c r="O1860" s="54"/>
      <c r="P1860" s="54">
        <f>+VLOOKUP(C1860,'Anexo_GL '!$B$9:$O$1882,11,0)</f>
        <v>793.20315000000005</v>
      </c>
      <c r="Q1860" s="54">
        <f>+VLOOKUP(C1860,'Anexo_GL '!$B$9:$O$1882,12,0)</f>
        <v>726.45510999999999</v>
      </c>
      <c r="R1860" s="54">
        <f>+VLOOKUP(C1860,'Anexo_GL '!$B$9:$O$1882,13,0)</f>
        <v>66.748040000000032</v>
      </c>
      <c r="S1860" s="54" t="str">
        <f>+VLOOKUP(C1860,'Anexo_GL '!$B$9:$O$1882,14,0)</f>
        <v>Si Cumple</v>
      </c>
    </row>
    <row r="1861" spans="1:19" x14ac:dyDescent="0.25">
      <c r="A1861" s="54" t="s">
        <v>5953</v>
      </c>
      <c r="B1861" s="54">
        <v>1834</v>
      </c>
      <c r="C1861" s="55" t="s">
        <v>3975</v>
      </c>
      <c r="D1861" s="55" t="s">
        <v>72</v>
      </c>
      <c r="E1861" s="55" t="s">
        <v>3976</v>
      </c>
      <c r="F1861" s="54">
        <f>+VLOOKUP(C1861,'Anexo_GL '!$B$9:$O$1882,4,0)</f>
        <v>1014.42945</v>
      </c>
      <c r="G1861" s="54"/>
      <c r="H1861" s="54">
        <f>+VLOOKUP(C1861,'Anexo_GL '!$B$9:$O$1882,5,0)</f>
        <v>4411.3171850000008</v>
      </c>
      <c r="I1861" s="54">
        <f>+VLOOKUP(C1861,'Anexo_GL '!$B$9:$O$1882,6,0)</f>
        <v>2164.0757400000002</v>
      </c>
      <c r="J1861" s="54">
        <f>+VLOOKUP(C1861,'Anexo_GL '!$B$9:$O$1882,7,0)</f>
        <v>0</v>
      </c>
      <c r="K1861" s="54"/>
      <c r="L1861" s="56">
        <f>+VLOOKUP(C1861,'Anexo_GL '!$B$9:$O$1882,8,0)</f>
        <v>22.996066876564893</v>
      </c>
      <c r="M1861" s="54"/>
      <c r="N1861" s="56" t="str">
        <f>+VLOOKUP(C1861,'Anexo_GL '!$B$9:$O$1882,9,0)</f>
        <v>Si Cumple</v>
      </c>
      <c r="O1861" s="54"/>
      <c r="P1861" s="54">
        <f>+VLOOKUP(C1861,'Anexo_GL '!$B$9:$O$1882,11,0)</f>
        <v>2098.7368900000001</v>
      </c>
      <c r="Q1861" s="54">
        <f>+VLOOKUP(C1861,'Anexo_GL '!$B$9:$O$1882,12,0)</f>
        <v>880.44965000000002</v>
      </c>
      <c r="R1861" s="54">
        <f>+VLOOKUP(C1861,'Anexo_GL '!$B$9:$O$1882,13,0)</f>
        <v>1218.2872400000001</v>
      </c>
      <c r="S1861" s="54" t="str">
        <f>+VLOOKUP(C1861,'Anexo_GL '!$B$9:$O$1882,14,0)</f>
        <v>Si Cumple</v>
      </c>
    </row>
    <row r="1862" spans="1:19" x14ac:dyDescent="0.25">
      <c r="A1862" s="54" t="s">
        <v>5954</v>
      </c>
      <c r="B1862" s="54">
        <v>1835</v>
      </c>
      <c r="C1862" s="55" t="s">
        <v>3977</v>
      </c>
      <c r="D1862" s="55" t="s">
        <v>72</v>
      </c>
      <c r="E1862" s="55" t="s">
        <v>3978</v>
      </c>
      <c r="F1862" s="54">
        <f>+VLOOKUP(C1862,'Anexo_GL '!$B$9:$O$1882,4,0)</f>
        <v>12985.33179</v>
      </c>
      <c r="G1862" s="54"/>
      <c r="H1862" s="54">
        <f>+VLOOKUP(C1862,'Anexo_GL '!$B$9:$O$1882,5,0)</f>
        <v>82090.724270000006</v>
      </c>
      <c r="I1862" s="54">
        <f>+VLOOKUP(C1862,'Anexo_GL '!$B$9:$O$1882,6,0)</f>
        <v>101587.86096000001</v>
      </c>
      <c r="J1862" s="54">
        <f>+VLOOKUP(C1862,'Anexo_GL '!$B$9:$O$1882,7,0)</f>
        <v>0</v>
      </c>
      <c r="K1862" s="54"/>
      <c r="L1862" s="56">
        <f>+VLOOKUP(C1862,'Anexo_GL '!$B$9:$O$1882,8,0)</f>
        <v>12.782365596922004</v>
      </c>
      <c r="M1862" s="54"/>
      <c r="N1862" s="56" t="str">
        <f>+VLOOKUP(C1862,'Anexo_GL '!$B$9:$O$1882,9,0)</f>
        <v>Si Cumple</v>
      </c>
      <c r="O1862" s="54"/>
      <c r="P1862" s="54">
        <f>+VLOOKUP(C1862,'Anexo_GL '!$B$9:$O$1882,11,0)</f>
        <v>67610.945939999991</v>
      </c>
      <c r="Q1862" s="54">
        <f>+VLOOKUP(C1862,'Anexo_GL '!$B$9:$O$1882,12,0)</f>
        <v>8114.4575199999999</v>
      </c>
      <c r="R1862" s="54">
        <f>+VLOOKUP(C1862,'Anexo_GL '!$B$9:$O$1882,13,0)</f>
        <v>59496.488420000001</v>
      </c>
      <c r="S1862" s="54" t="str">
        <f>+VLOOKUP(C1862,'Anexo_GL '!$B$9:$O$1882,14,0)</f>
        <v>Si Cumple</v>
      </c>
    </row>
    <row r="1863" spans="1:19" x14ac:dyDescent="0.25">
      <c r="A1863" s="54" t="s">
        <v>5955</v>
      </c>
      <c r="B1863" s="54">
        <v>1836</v>
      </c>
      <c r="C1863" s="55" t="s">
        <v>3979</v>
      </c>
      <c r="D1863" s="55" t="s">
        <v>72</v>
      </c>
      <c r="E1863" s="55" t="s">
        <v>3980</v>
      </c>
      <c r="F1863" s="54">
        <f>+VLOOKUP(C1863,'Anexo_GL '!$B$9:$O$1882,4,0)</f>
        <v>44016.502670000002</v>
      </c>
      <c r="G1863" s="54"/>
      <c r="H1863" s="54">
        <f>+VLOOKUP(C1863,'Anexo_GL '!$B$9:$O$1882,5,0)</f>
        <v>164163.65467249998</v>
      </c>
      <c r="I1863" s="54">
        <f>+VLOOKUP(C1863,'Anexo_GL '!$B$9:$O$1882,6,0)</f>
        <v>226296.51535</v>
      </c>
      <c r="J1863" s="54">
        <f>+VLOOKUP(C1863,'Anexo_GL '!$B$9:$O$1882,7,0)</f>
        <v>0</v>
      </c>
      <c r="K1863" s="54"/>
      <c r="L1863" s="56">
        <f>+VLOOKUP(C1863,'Anexo_GL '!$B$9:$O$1882,8,0)</f>
        <v>19.450808865493212</v>
      </c>
      <c r="M1863" s="54"/>
      <c r="N1863" s="56" t="str">
        <f>+VLOOKUP(C1863,'Anexo_GL '!$B$9:$O$1882,9,0)</f>
        <v>Si Cumple</v>
      </c>
      <c r="O1863" s="54"/>
      <c r="P1863" s="54">
        <f>+VLOOKUP(C1863,'Anexo_GL '!$B$9:$O$1882,11,0)</f>
        <v>137966.28426999997</v>
      </c>
      <c r="Q1863" s="54">
        <f>+VLOOKUP(C1863,'Anexo_GL '!$B$9:$O$1882,12,0)</f>
        <v>19495.211329999998</v>
      </c>
      <c r="R1863" s="54">
        <f>+VLOOKUP(C1863,'Anexo_GL '!$B$9:$O$1882,13,0)</f>
        <v>118471.07293999998</v>
      </c>
      <c r="S1863" s="54" t="str">
        <f>+VLOOKUP(C1863,'Anexo_GL '!$B$9:$O$1882,14,0)</f>
        <v>Si Cumple</v>
      </c>
    </row>
    <row r="1864" spans="1:19" x14ac:dyDescent="0.25">
      <c r="A1864" s="54" t="s">
        <v>5956</v>
      </c>
      <c r="B1864" s="54">
        <v>1837</v>
      </c>
      <c r="C1864" s="55" t="s">
        <v>3981</v>
      </c>
      <c r="D1864" s="55" t="s">
        <v>72</v>
      </c>
      <c r="E1864" s="55" t="s">
        <v>3982</v>
      </c>
      <c r="F1864" s="54">
        <f>+VLOOKUP(C1864,'Anexo_GL '!$B$9:$O$1882,4,0)</f>
        <v>4561.3046599999998</v>
      </c>
      <c r="G1864" s="54"/>
      <c r="H1864" s="54">
        <f>+VLOOKUP(C1864,'Anexo_GL '!$B$9:$O$1882,5,0)</f>
        <v>72087.355622500007</v>
      </c>
      <c r="I1864" s="54">
        <f>+VLOOKUP(C1864,'Anexo_GL '!$B$9:$O$1882,6,0)</f>
        <v>96163.338170000003</v>
      </c>
      <c r="J1864" s="54">
        <f>+VLOOKUP(C1864,'Anexo_GL '!$B$9:$O$1882,7,0)</f>
        <v>0</v>
      </c>
      <c r="K1864" s="54"/>
      <c r="L1864" s="56">
        <f>+VLOOKUP(C1864,'Anexo_GL '!$B$9:$O$1882,8,0)</f>
        <v>4.74328860333073</v>
      </c>
      <c r="M1864" s="54"/>
      <c r="N1864" s="56" t="str">
        <f>+VLOOKUP(C1864,'Anexo_GL '!$B$9:$O$1882,9,0)</f>
        <v>Si Cumple</v>
      </c>
      <c r="O1864" s="54"/>
      <c r="P1864" s="54">
        <f>+VLOOKUP(C1864,'Anexo_GL '!$B$9:$O$1882,11,0)</f>
        <v>61210.465380000001</v>
      </c>
      <c r="Q1864" s="54">
        <f>+VLOOKUP(C1864,'Anexo_GL '!$B$9:$O$1882,12,0)</f>
        <v>8521.3437599999997</v>
      </c>
      <c r="R1864" s="54">
        <f>+VLOOKUP(C1864,'Anexo_GL '!$B$9:$O$1882,13,0)</f>
        <v>52689.121620000005</v>
      </c>
      <c r="S1864" s="54" t="str">
        <f>+VLOOKUP(C1864,'Anexo_GL '!$B$9:$O$1882,14,0)</f>
        <v>Si Cumple</v>
      </c>
    </row>
    <row r="1865" spans="1:19" x14ac:dyDescent="0.25">
      <c r="A1865" s="54" t="s">
        <v>5957</v>
      </c>
      <c r="B1865" s="54">
        <v>1838</v>
      </c>
      <c r="C1865" s="55" t="s">
        <v>3983</v>
      </c>
      <c r="D1865" s="55" t="s">
        <v>72</v>
      </c>
      <c r="E1865" s="55" t="s">
        <v>3984</v>
      </c>
      <c r="F1865" s="54">
        <f>+VLOOKUP(C1865,'Anexo_GL '!$B$9:$O$1882,4,0)</f>
        <v>1809.93941</v>
      </c>
      <c r="G1865" s="54"/>
      <c r="H1865" s="54">
        <f>+VLOOKUP(C1865,'Anexo_GL '!$B$9:$O$1882,5,0)</f>
        <v>7719.5128874999991</v>
      </c>
      <c r="I1865" s="54">
        <f>+VLOOKUP(C1865,'Anexo_GL '!$B$9:$O$1882,6,0)</f>
        <v>4862.4056799999998</v>
      </c>
      <c r="J1865" s="54">
        <f>+VLOOKUP(C1865,'Anexo_GL '!$B$9:$O$1882,7,0)</f>
        <v>0</v>
      </c>
      <c r="K1865" s="54"/>
      <c r="L1865" s="56">
        <f>+VLOOKUP(C1865,'Anexo_GL '!$B$9:$O$1882,8,0)</f>
        <v>23.446290412064556</v>
      </c>
      <c r="M1865" s="54"/>
      <c r="N1865" s="56" t="str">
        <f>+VLOOKUP(C1865,'Anexo_GL '!$B$9:$O$1882,9,0)</f>
        <v>Si Cumple</v>
      </c>
      <c r="O1865" s="54"/>
      <c r="P1865" s="54">
        <f>+VLOOKUP(C1865,'Anexo_GL '!$B$9:$O$1882,11,0)</f>
        <v>2663.4454500000002</v>
      </c>
      <c r="Q1865" s="54">
        <f>+VLOOKUP(C1865,'Anexo_GL '!$B$9:$O$1882,12,0)</f>
        <v>2223.33509</v>
      </c>
      <c r="R1865" s="54">
        <f>+VLOOKUP(C1865,'Anexo_GL '!$B$9:$O$1882,13,0)</f>
        <v>440.11036000000036</v>
      </c>
      <c r="S1865" s="54" t="str">
        <f>+VLOOKUP(C1865,'Anexo_GL '!$B$9:$O$1882,14,0)</f>
        <v>Si Cumple</v>
      </c>
    </row>
    <row r="1866" spans="1:19" x14ac:dyDescent="0.25">
      <c r="A1866" s="54" t="s">
        <v>5958</v>
      </c>
      <c r="B1866" s="54">
        <v>1839</v>
      </c>
      <c r="C1866" s="55" t="s">
        <v>3985</v>
      </c>
      <c r="D1866" s="55" t="s">
        <v>72</v>
      </c>
      <c r="E1866" s="55" t="s">
        <v>3986</v>
      </c>
      <c r="F1866" s="54">
        <f>+VLOOKUP(C1866,'Anexo_GL '!$B$9:$O$1882,4,0)</f>
        <v>449.60846000000004</v>
      </c>
      <c r="G1866" s="54"/>
      <c r="H1866" s="54">
        <f>+VLOOKUP(C1866,'Anexo_GL '!$B$9:$O$1882,5,0)</f>
        <v>2059.4467699999996</v>
      </c>
      <c r="I1866" s="54">
        <f>+VLOOKUP(C1866,'Anexo_GL '!$B$9:$O$1882,6,0)</f>
        <v>1012.3685899999999</v>
      </c>
      <c r="J1866" s="54">
        <f>+VLOOKUP(C1866,'Anexo_GL '!$B$9:$O$1882,7,0)</f>
        <v>0</v>
      </c>
      <c r="K1866" s="54"/>
      <c r="L1866" s="56">
        <f>+VLOOKUP(C1866,'Anexo_GL '!$B$9:$O$1882,8,0)</f>
        <v>21.831516431959059</v>
      </c>
      <c r="M1866" s="54"/>
      <c r="N1866" s="56" t="str">
        <f>+VLOOKUP(C1866,'Anexo_GL '!$B$9:$O$1882,9,0)</f>
        <v>Si Cumple</v>
      </c>
      <c r="O1866" s="54"/>
      <c r="P1866" s="54">
        <f>+VLOOKUP(C1866,'Anexo_GL '!$B$9:$O$1882,11,0)</f>
        <v>1408.1818600000001</v>
      </c>
      <c r="Q1866" s="54">
        <f>+VLOOKUP(C1866,'Anexo_GL '!$B$9:$O$1882,12,0)</f>
        <v>765.06988999999987</v>
      </c>
      <c r="R1866" s="54">
        <f>+VLOOKUP(C1866,'Anexo_GL '!$B$9:$O$1882,13,0)</f>
        <v>643.11197000000016</v>
      </c>
      <c r="S1866" s="54" t="str">
        <f>+VLOOKUP(C1866,'Anexo_GL '!$B$9:$O$1882,14,0)</f>
        <v>Si Cumple</v>
      </c>
    </row>
    <row r="1867" spans="1:19" x14ac:dyDescent="0.25">
      <c r="A1867" s="54" t="s">
        <v>5959</v>
      </c>
      <c r="B1867" s="54">
        <v>1840</v>
      </c>
      <c r="C1867" s="55" t="s">
        <v>3987</v>
      </c>
      <c r="D1867" s="55" t="s">
        <v>72</v>
      </c>
      <c r="E1867" s="55" t="s">
        <v>3988</v>
      </c>
      <c r="F1867" s="54">
        <f>+VLOOKUP(C1867,'Anexo_GL '!$B$9:$O$1882,4,0)</f>
        <v>399.32344000000001</v>
      </c>
      <c r="G1867" s="54"/>
      <c r="H1867" s="54">
        <f>+VLOOKUP(C1867,'Anexo_GL '!$B$9:$O$1882,5,0)</f>
        <v>1308.9578225</v>
      </c>
      <c r="I1867" s="54">
        <f>+VLOOKUP(C1867,'Anexo_GL '!$B$9:$O$1882,6,0)</f>
        <v>398.23566000000005</v>
      </c>
      <c r="J1867" s="54">
        <f>+VLOOKUP(C1867,'Anexo_GL '!$B$9:$O$1882,7,0)</f>
        <v>0</v>
      </c>
      <c r="K1867" s="54"/>
      <c r="L1867" s="56">
        <f>+VLOOKUP(C1867,'Anexo_GL '!$B$9:$O$1882,8,0)</f>
        <v>30.506975330750201</v>
      </c>
      <c r="M1867" s="54"/>
      <c r="N1867" s="56" t="str">
        <f>+VLOOKUP(C1867,'Anexo_GL '!$B$9:$O$1882,9,0)</f>
        <v>Si Cumple</v>
      </c>
      <c r="O1867" s="54"/>
      <c r="P1867" s="54">
        <f>+VLOOKUP(C1867,'Anexo_GL '!$B$9:$O$1882,11,0)</f>
        <v>570.6581900000001</v>
      </c>
      <c r="Q1867" s="54">
        <f>+VLOOKUP(C1867,'Anexo_GL '!$B$9:$O$1882,12,0)</f>
        <v>655.55533000000003</v>
      </c>
      <c r="R1867" s="54">
        <f>+VLOOKUP(C1867,'Anexo_GL '!$B$9:$O$1882,13,0)</f>
        <v>-84.897140000000007</v>
      </c>
      <c r="S1867" s="54" t="str">
        <f>+VLOOKUP(C1867,'Anexo_GL '!$B$9:$O$1882,14,0)</f>
        <v>No Cumple</v>
      </c>
    </row>
    <row r="1868" spans="1:19" x14ac:dyDescent="0.25">
      <c r="A1868" s="54" t="s">
        <v>5960</v>
      </c>
      <c r="B1868" s="54">
        <v>1841</v>
      </c>
      <c r="C1868" s="55" t="s">
        <v>3989</v>
      </c>
      <c r="D1868" s="55" t="s">
        <v>72</v>
      </c>
      <c r="E1868" s="55" t="s">
        <v>3990</v>
      </c>
      <c r="F1868" s="54">
        <f>+VLOOKUP(C1868,'Anexo_GL '!$B$9:$O$1882,4,0)</f>
        <v>105.15718</v>
      </c>
      <c r="G1868" s="54"/>
      <c r="H1868" s="54">
        <f>+VLOOKUP(C1868,'Anexo_GL '!$B$9:$O$1882,5,0)</f>
        <v>1361.4521225000001</v>
      </c>
      <c r="I1868" s="54">
        <f>+VLOOKUP(C1868,'Anexo_GL '!$B$9:$O$1882,6,0)</f>
        <v>437.53376000000003</v>
      </c>
      <c r="J1868" s="54">
        <f>+VLOOKUP(C1868,'Anexo_GL '!$B$9:$O$1882,7,0)</f>
        <v>0</v>
      </c>
      <c r="K1868" s="54"/>
      <c r="L1868" s="56">
        <f>+VLOOKUP(C1868,'Anexo_GL '!$B$9:$O$1882,8,0)</f>
        <v>7.72389849500565</v>
      </c>
      <c r="M1868" s="54"/>
      <c r="N1868" s="56" t="str">
        <f>+VLOOKUP(C1868,'Anexo_GL '!$B$9:$O$1882,9,0)</f>
        <v>Si Cumple</v>
      </c>
      <c r="O1868" s="54"/>
      <c r="P1868" s="54">
        <f>+VLOOKUP(C1868,'Anexo_GL '!$B$9:$O$1882,11,0)</f>
        <v>739.93685000000005</v>
      </c>
      <c r="Q1868" s="54">
        <f>+VLOOKUP(C1868,'Anexo_GL '!$B$9:$O$1882,12,0)</f>
        <v>663.56184999999994</v>
      </c>
      <c r="R1868" s="54">
        <f>+VLOOKUP(C1868,'Anexo_GL '!$B$9:$O$1882,13,0)</f>
        <v>76.375000000000114</v>
      </c>
      <c r="S1868" s="54" t="str">
        <f>+VLOOKUP(C1868,'Anexo_GL '!$B$9:$O$1882,14,0)</f>
        <v>Si Cumple</v>
      </c>
    </row>
    <row r="1869" spans="1:19" x14ac:dyDescent="0.25">
      <c r="A1869" s="54" t="s">
        <v>5961</v>
      </c>
      <c r="B1869" s="54">
        <v>1842</v>
      </c>
      <c r="C1869" s="55" t="s">
        <v>3991</v>
      </c>
      <c r="D1869" s="55" t="s">
        <v>72</v>
      </c>
      <c r="E1869" s="55" t="s">
        <v>3992</v>
      </c>
      <c r="F1869" s="54">
        <f>+VLOOKUP(C1869,'Anexo_GL '!$B$9:$O$1882,4,0)</f>
        <v>304.52012999999999</v>
      </c>
      <c r="G1869" s="54"/>
      <c r="H1869" s="54">
        <f>+VLOOKUP(C1869,'Anexo_GL '!$B$9:$O$1882,5,0)</f>
        <v>1584.2186199999999</v>
      </c>
      <c r="I1869" s="54">
        <f>+VLOOKUP(C1869,'Anexo_GL '!$B$9:$O$1882,6,0)</f>
        <v>800.61487</v>
      </c>
      <c r="J1869" s="54">
        <f>+VLOOKUP(C1869,'Anexo_GL '!$B$9:$O$1882,7,0)</f>
        <v>0</v>
      </c>
      <c r="K1869" s="54"/>
      <c r="L1869" s="56">
        <f>+VLOOKUP(C1869,'Anexo_GL '!$B$9:$O$1882,8,0)</f>
        <v>19.222102691862062</v>
      </c>
      <c r="M1869" s="54"/>
      <c r="N1869" s="56" t="str">
        <f>+VLOOKUP(C1869,'Anexo_GL '!$B$9:$O$1882,9,0)</f>
        <v>Si Cumple</v>
      </c>
      <c r="O1869" s="54"/>
      <c r="P1869" s="54">
        <f>+VLOOKUP(C1869,'Anexo_GL '!$B$9:$O$1882,11,0)</f>
        <v>781.12690999999995</v>
      </c>
      <c r="Q1869" s="54">
        <f>+VLOOKUP(C1869,'Anexo_GL '!$B$9:$O$1882,12,0)</f>
        <v>741.79624999999999</v>
      </c>
      <c r="R1869" s="54">
        <f>+VLOOKUP(C1869,'Anexo_GL '!$B$9:$O$1882,13,0)</f>
        <v>39.330659999999916</v>
      </c>
      <c r="S1869" s="54" t="str">
        <f>+VLOOKUP(C1869,'Anexo_GL '!$B$9:$O$1882,14,0)</f>
        <v>Si Cumple</v>
      </c>
    </row>
    <row r="1870" spans="1:19" x14ac:dyDescent="0.25">
      <c r="A1870" s="54" t="s">
        <v>5962</v>
      </c>
      <c r="B1870" s="54">
        <v>1843</v>
      </c>
      <c r="C1870" s="55" t="s">
        <v>3993</v>
      </c>
      <c r="D1870" s="55" t="s">
        <v>72</v>
      </c>
      <c r="E1870" s="55" t="s">
        <v>3994</v>
      </c>
      <c r="F1870" s="54">
        <f>+VLOOKUP(C1870,'Anexo_GL '!$B$9:$O$1882,4,0)</f>
        <v>423.50284999999997</v>
      </c>
      <c r="G1870" s="54"/>
      <c r="H1870" s="54">
        <f>+VLOOKUP(C1870,'Anexo_GL '!$B$9:$O$1882,5,0)</f>
        <v>2099.418075</v>
      </c>
      <c r="I1870" s="54">
        <f>+VLOOKUP(C1870,'Anexo_GL '!$B$9:$O$1882,6,0)</f>
        <v>1257.4664299999999</v>
      </c>
      <c r="J1870" s="54">
        <f>+VLOOKUP(C1870,'Anexo_GL '!$B$9:$O$1882,7,0)</f>
        <v>0</v>
      </c>
      <c r="K1870" s="54"/>
      <c r="L1870" s="56">
        <f>+VLOOKUP(C1870,'Anexo_GL '!$B$9:$O$1882,8,0)</f>
        <v>20.172392294945823</v>
      </c>
      <c r="M1870" s="54"/>
      <c r="N1870" s="56" t="str">
        <f>+VLOOKUP(C1870,'Anexo_GL '!$B$9:$O$1882,9,0)</f>
        <v>Si Cumple</v>
      </c>
      <c r="O1870" s="54"/>
      <c r="P1870" s="54">
        <f>+VLOOKUP(C1870,'Anexo_GL '!$B$9:$O$1882,11,0)</f>
        <v>1257.45039</v>
      </c>
      <c r="Q1870" s="54">
        <f>+VLOOKUP(C1870,'Anexo_GL '!$B$9:$O$1882,12,0)</f>
        <v>602.86394999999993</v>
      </c>
      <c r="R1870" s="54">
        <f>+VLOOKUP(C1870,'Anexo_GL '!$B$9:$O$1882,13,0)</f>
        <v>654.58643999999993</v>
      </c>
      <c r="S1870" s="54" t="str">
        <f>+VLOOKUP(C1870,'Anexo_GL '!$B$9:$O$1882,14,0)</f>
        <v>Si Cumple</v>
      </c>
    </row>
    <row r="1871" spans="1:19" x14ac:dyDescent="0.25">
      <c r="A1871" s="54" t="s">
        <v>5963</v>
      </c>
      <c r="B1871" s="54">
        <v>1844</v>
      </c>
      <c r="C1871" s="55" t="s">
        <v>3995</v>
      </c>
      <c r="D1871" s="55" t="s">
        <v>72</v>
      </c>
      <c r="E1871" s="55" t="s">
        <v>3996</v>
      </c>
      <c r="F1871" s="54">
        <f>+VLOOKUP(C1871,'Anexo_GL '!$B$9:$O$1882,4,0)</f>
        <v>211.43879000000001</v>
      </c>
      <c r="G1871" s="54"/>
      <c r="H1871" s="54">
        <f>+VLOOKUP(C1871,'Anexo_GL '!$B$9:$O$1882,5,0)</f>
        <v>1775.0069599999997</v>
      </c>
      <c r="I1871" s="54">
        <f>+VLOOKUP(C1871,'Anexo_GL '!$B$9:$O$1882,6,0)</f>
        <v>1159.5781000000002</v>
      </c>
      <c r="J1871" s="54">
        <f>+VLOOKUP(C1871,'Anexo_GL '!$B$9:$O$1882,7,0)</f>
        <v>0</v>
      </c>
      <c r="K1871" s="54"/>
      <c r="L1871" s="56">
        <f>+VLOOKUP(C1871,'Anexo_GL '!$B$9:$O$1882,8,0)</f>
        <v>11.911997798588917</v>
      </c>
      <c r="M1871" s="54"/>
      <c r="N1871" s="56" t="str">
        <f>+VLOOKUP(C1871,'Anexo_GL '!$B$9:$O$1882,9,0)</f>
        <v>Si Cumple</v>
      </c>
      <c r="O1871" s="54"/>
      <c r="P1871" s="54">
        <f>+VLOOKUP(C1871,'Anexo_GL '!$B$9:$O$1882,11,0)</f>
        <v>1245.3553200000001</v>
      </c>
      <c r="Q1871" s="54">
        <f>+VLOOKUP(C1871,'Anexo_GL '!$B$9:$O$1882,12,0)</f>
        <v>968.93331000000001</v>
      </c>
      <c r="R1871" s="54">
        <f>+VLOOKUP(C1871,'Anexo_GL '!$B$9:$O$1882,13,0)</f>
        <v>276.42201</v>
      </c>
      <c r="S1871" s="54" t="str">
        <f>+VLOOKUP(C1871,'Anexo_GL '!$B$9:$O$1882,14,0)</f>
        <v>Si Cumple</v>
      </c>
    </row>
    <row r="1872" spans="1:19" x14ac:dyDescent="0.25">
      <c r="A1872" s="54" t="s">
        <v>5964</v>
      </c>
      <c r="B1872" s="54">
        <v>1845</v>
      </c>
      <c r="C1872" s="55" t="s">
        <v>3997</v>
      </c>
      <c r="D1872" s="55" t="s">
        <v>72</v>
      </c>
      <c r="E1872" s="55" t="s">
        <v>3998</v>
      </c>
      <c r="F1872" s="54">
        <f>+VLOOKUP(C1872,'Anexo_GL '!$B$9:$O$1882,4,0)</f>
        <v>254.27006999999998</v>
      </c>
      <c r="G1872" s="54"/>
      <c r="H1872" s="54">
        <f>+VLOOKUP(C1872,'Anexo_GL '!$B$9:$O$1882,5,0)</f>
        <v>2861.2787850000009</v>
      </c>
      <c r="I1872" s="54">
        <f>+VLOOKUP(C1872,'Anexo_GL '!$B$9:$O$1882,6,0)</f>
        <v>1936.0431299999998</v>
      </c>
      <c r="J1872" s="54">
        <f>+VLOOKUP(C1872,'Anexo_GL '!$B$9:$O$1882,7,0)</f>
        <v>0</v>
      </c>
      <c r="K1872" s="54"/>
      <c r="L1872" s="56">
        <f>+VLOOKUP(C1872,'Anexo_GL '!$B$9:$O$1882,8,0)</f>
        <v>8.8865884489476574</v>
      </c>
      <c r="M1872" s="54"/>
      <c r="N1872" s="56" t="str">
        <f>+VLOOKUP(C1872,'Anexo_GL '!$B$9:$O$1882,9,0)</f>
        <v>Si Cumple</v>
      </c>
      <c r="O1872" s="54"/>
      <c r="P1872" s="54">
        <f>+VLOOKUP(C1872,'Anexo_GL '!$B$9:$O$1882,11,0)</f>
        <v>1154.04594</v>
      </c>
      <c r="Q1872" s="54">
        <f>+VLOOKUP(C1872,'Anexo_GL '!$B$9:$O$1882,12,0)</f>
        <v>1152.8783100000001</v>
      </c>
      <c r="R1872" s="54">
        <f>+VLOOKUP(C1872,'Anexo_GL '!$B$9:$O$1882,13,0)</f>
        <v>1.1676299999998883</v>
      </c>
      <c r="S1872" s="54" t="str">
        <f>+VLOOKUP(C1872,'Anexo_GL '!$B$9:$O$1882,14,0)</f>
        <v>Si Cumple</v>
      </c>
    </row>
    <row r="1873" spans="1:19" x14ac:dyDescent="0.25">
      <c r="A1873" s="54" t="s">
        <v>5965</v>
      </c>
      <c r="B1873" s="54">
        <v>1846</v>
      </c>
      <c r="C1873" s="55" t="s">
        <v>3999</v>
      </c>
      <c r="D1873" s="55" t="s">
        <v>75</v>
      </c>
      <c r="E1873" s="55" t="s">
        <v>4000</v>
      </c>
      <c r="F1873" s="54">
        <f>+VLOOKUP(C1873,'Anexo_GL '!$B$9:$O$1882,4,0)</f>
        <v>13989.541979999998</v>
      </c>
      <c r="G1873" s="54"/>
      <c r="H1873" s="54">
        <f>+VLOOKUP(C1873,'Anexo_GL '!$B$9:$O$1882,5,0)</f>
        <v>59908.358837499989</v>
      </c>
      <c r="I1873" s="54">
        <f>+VLOOKUP(C1873,'Anexo_GL '!$B$9:$O$1882,6,0)</f>
        <v>40539.250220000002</v>
      </c>
      <c r="J1873" s="54">
        <f>+VLOOKUP(C1873,'Anexo_GL '!$B$9:$O$1882,7,0)</f>
        <v>0</v>
      </c>
      <c r="K1873" s="54"/>
      <c r="L1873" s="56">
        <f>+VLOOKUP(C1873,'Anexo_GL '!$B$9:$O$1882,8,0)</f>
        <v>23.351569382740564</v>
      </c>
      <c r="M1873" s="54"/>
      <c r="N1873" s="56" t="str">
        <f>+VLOOKUP(C1873,'Anexo_GL '!$B$9:$O$1882,9,0)</f>
        <v>Si Cumple</v>
      </c>
      <c r="O1873" s="54"/>
      <c r="P1873" s="54">
        <f>+VLOOKUP(C1873,'Anexo_GL '!$B$9:$O$1882,11,0)</f>
        <v>41028.768930000006</v>
      </c>
      <c r="Q1873" s="54">
        <f>+VLOOKUP(C1873,'Anexo_GL '!$B$9:$O$1882,12,0)</f>
        <v>33607.987240000002</v>
      </c>
      <c r="R1873" s="54">
        <f>+VLOOKUP(C1873,'Anexo_GL '!$B$9:$O$1882,13,0)</f>
        <v>7420.7816900000053</v>
      </c>
      <c r="S1873" s="54" t="str">
        <f>+VLOOKUP(C1873,'Anexo_GL '!$B$9:$O$1882,14,0)</f>
        <v>Si Cumple</v>
      </c>
    </row>
    <row r="1874" spans="1:19" x14ac:dyDescent="0.25">
      <c r="A1874" s="54" t="s">
        <v>5966</v>
      </c>
      <c r="B1874" s="54">
        <v>1847</v>
      </c>
      <c r="C1874" s="55" t="s">
        <v>4001</v>
      </c>
      <c r="D1874" s="55" t="s">
        <v>75</v>
      </c>
      <c r="E1874" s="55" t="s">
        <v>4002</v>
      </c>
      <c r="F1874" s="54">
        <f>+VLOOKUP(C1874,'Anexo_GL '!$B$9:$O$1882,4,0)</f>
        <v>634.54673000000003</v>
      </c>
      <c r="G1874" s="54"/>
      <c r="H1874" s="54">
        <f>+VLOOKUP(C1874,'Anexo_GL '!$B$9:$O$1882,5,0)</f>
        <v>12149.695942499997</v>
      </c>
      <c r="I1874" s="54">
        <f>+VLOOKUP(C1874,'Anexo_GL '!$B$9:$O$1882,6,0)</f>
        <v>12110.151449999999</v>
      </c>
      <c r="J1874" s="54">
        <f>+VLOOKUP(C1874,'Anexo_GL '!$B$9:$O$1882,7,0)</f>
        <v>0</v>
      </c>
      <c r="K1874" s="54"/>
      <c r="L1874" s="56">
        <f>+VLOOKUP(C1874,'Anexo_GL '!$B$9:$O$1882,8,0)</f>
        <v>5.2227375318944125</v>
      </c>
      <c r="M1874" s="54"/>
      <c r="N1874" s="56" t="str">
        <f>+VLOOKUP(C1874,'Anexo_GL '!$B$9:$O$1882,9,0)</f>
        <v>Si Cumple</v>
      </c>
      <c r="O1874" s="54"/>
      <c r="P1874" s="54">
        <f>+VLOOKUP(C1874,'Anexo_GL '!$B$9:$O$1882,11,0)</f>
        <v>8790.4169999999995</v>
      </c>
      <c r="Q1874" s="54">
        <f>+VLOOKUP(C1874,'Anexo_GL '!$B$9:$O$1882,12,0)</f>
        <v>6836.1296000000002</v>
      </c>
      <c r="R1874" s="54">
        <f>+VLOOKUP(C1874,'Anexo_GL '!$B$9:$O$1882,13,0)</f>
        <v>1954.2873999999995</v>
      </c>
      <c r="S1874" s="54" t="str">
        <f>+VLOOKUP(C1874,'Anexo_GL '!$B$9:$O$1882,14,0)</f>
        <v>Si Cumple</v>
      </c>
    </row>
    <row r="1875" spans="1:19" x14ac:dyDescent="0.25">
      <c r="A1875" s="54" t="s">
        <v>5967</v>
      </c>
      <c r="B1875" s="54">
        <v>1848</v>
      </c>
      <c r="C1875" s="55" t="s">
        <v>4003</v>
      </c>
      <c r="D1875" s="55" t="s">
        <v>75</v>
      </c>
      <c r="E1875" s="55" t="s">
        <v>4004</v>
      </c>
      <c r="F1875" s="54">
        <f>+VLOOKUP(C1875,'Anexo_GL '!$B$9:$O$1882,4,0)</f>
        <v>1912.8262799999998</v>
      </c>
      <c r="G1875" s="54"/>
      <c r="H1875" s="54">
        <f>+VLOOKUP(C1875,'Anexo_GL '!$B$9:$O$1882,5,0)</f>
        <v>5046.9177675000001</v>
      </c>
      <c r="I1875" s="54">
        <f>+VLOOKUP(C1875,'Anexo_GL '!$B$9:$O$1882,6,0)</f>
        <v>4379.6506200000003</v>
      </c>
      <c r="J1875" s="54">
        <f>+VLOOKUP(C1875,'Anexo_GL '!$B$9:$O$1882,7,0)</f>
        <v>0</v>
      </c>
      <c r="K1875" s="54"/>
      <c r="L1875" s="56">
        <f>+VLOOKUP(C1875,'Anexo_GL '!$B$9:$O$1882,8,0)</f>
        <v>37.900880658642514</v>
      </c>
      <c r="M1875" s="54"/>
      <c r="N1875" s="56" t="str">
        <f>+VLOOKUP(C1875,'Anexo_GL '!$B$9:$O$1882,9,0)</f>
        <v>Si Cumple</v>
      </c>
      <c r="O1875" s="54"/>
      <c r="P1875" s="54">
        <f>+VLOOKUP(C1875,'Anexo_GL '!$B$9:$O$1882,11,0)</f>
        <v>3839.5329299999999</v>
      </c>
      <c r="Q1875" s="54">
        <f>+VLOOKUP(C1875,'Anexo_GL '!$B$9:$O$1882,12,0)</f>
        <v>2883.8215699999996</v>
      </c>
      <c r="R1875" s="54">
        <f>+VLOOKUP(C1875,'Anexo_GL '!$B$9:$O$1882,13,0)</f>
        <v>955.7113599999999</v>
      </c>
      <c r="S1875" s="54" t="str">
        <f>+VLOOKUP(C1875,'Anexo_GL '!$B$9:$O$1882,14,0)</f>
        <v>Si Cumple</v>
      </c>
    </row>
    <row r="1876" spans="1:19" x14ac:dyDescent="0.25">
      <c r="A1876" s="54" t="s">
        <v>5968</v>
      </c>
      <c r="B1876" s="54">
        <v>1849</v>
      </c>
      <c r="C1876" s="55" t="s">
        <v>4005</v>
      </c>
      <c r="D1876" s="55" t="s">
        <v>75</v>
      </c>
      <c r="E1876" s="55" t="s">
        <v>4006</v>
      </c>
      <c r="F1876" s="54">
        <f>+VLOOKUP(C1876,'Anexo_GL '!$B$9:$O$1882,4,0)</f>
        <v>1202.2814799999996</v>
      </c>
      <c r="G1876" s="54"/>
      <c r="H1876" s="54">
        <f>+VLOOKUP(C1876,'Anexo_GL '!$B$9:$O$1882,5,0)</f>
        <v>4855.5393400000003</v>
      </c>
      <c r="I1876" s="54">
        <f>+VLOOKUP(C1876,'Anexo_GL '!$B$9:$O$1882,6,0)</f>
        <v>3161.4084499999999</v>
      </c>
      <c r="J1876" s="54">
        <f>+VLOOKUP(C1876,'Anexo_GL '!$B$9:$O$1882,7,0)</f>
        <v>0</v>
      </c>
      <c r="K1876" s="54"/>
      <c r="L1876" s="56">
        <f>+VLOOKUP(C1876,'Anexo_GL '!$B$9:$O$1882,8,0)</f>
        <v>24.761028503993128</v>
      </c>
      <c r="M1876" s="54"/>
      <c r="N1876" s="56" t="str">
        <f>+VLOOKUP(C1876,'Anexo_GL '!$B$9:$O$1882,9,0)</f>
        <v>Si Cumple</v>
      </c>
      <c r="O1876" s="54"/>
      <c r="P1876" s="54">
        <f>+VLOOKUP(C1876,'Anexo_GL '!$B$9:$O$1882,11,0)</f>
        <v>3461.4353800000004</v>
      </c>
      <c r="Q1876" s="54">
        <f>+VLOOKUP(C1876,'Anexo_GL '!$B$9:$O$1882,12,0)</f>
        <v>2539.6277099999998</v>
      </c>
      <c r="R1876" s="54">
        <f>+VLOOKUP(C1876,'Anexo_GL '!$B$9:$O$1882,13,0)</f>
        <v>921.80767000000037</v>
      </c>
      <c r="S1876" s="54" t="str">
        <f>+VLOOKUP(C1876,'Anexo_GL '!$B$9:$O$1882,14,0)</f>
        <v>Si Cumple</v>
      </c>
    </row>
    <row r="1877" spans="1:19" x14ac:dyDescent="0.25">
      <c r="A1877" s="54" t="s">
        <v>5969</v>
      </c>
      <c r="B1877" s="54">
        <v>1850</v>
      </c>
      <c r="C1877" s="55" t="s">
        <v>4007</v>
      </c>
      <c r="D1877" s="55" t="s">
        <v>75</v>
      </c>
      <c r="E1877" s="55" t="s">
        <v>4008</v>
      </c>
      <c r="F1877" s="54">
        <f>+VLOOKUP(C1877,'Anexo_GL '!$B$9:$O$1882,4,0)</f>
        <v>548.24755999999991</v>
      </c>
      <c r="G1877" s="54"/>
      <c r="H1877" s="54">
        <f>+VLOOKUP(C1877,'Anexo_GL '!$B$9:$O$1882,5,0)</f>
        <v>5422.1636024999998</v>
      </c>
      <c r="I1877" s="54">
        <f>+VLOOKUP(C1877,'Anexo_GL '!$B$9:$O$1882,6,0)</f>
        <v>3851.1505300000003</v>
      </c>
      <c r="J1877" s="54">
        <f>+VLOOKUP(C1877,'Anexo_GL '!$B$9:$O$1882,7,0)</f>
        <v>0</v>
      </c>
      <c r="K1877" s="54"/>
      <c r="L1877" s="56">
        <f>+VLOOKUP(C1877,'Anexo_GL '!$B$9:$O$1882,8,0)</f>
        <v>10.111232345464808</v>
      </c>
      <c r="M1877" s="54"/>
      <c r="N1877" s="56" t="str">
        <f>+VLOOKUP(C1877,'Anexo_GL '!$B$9:$O$1882,9,0)</f>
        <v>Si Cumple</v>
      </c>
      <c r="O1877" s="54"/>
      <c r="P1877" s="54">
        <f>+VLOOKUP(C1877,'Anexo_GL '!$B$9:$O$1882,11,0)</f>
        <v>4036.3020699999997</v>
      </c>
      <c r="Q1877" s="54">
        <f>+VLOOKUP(C1877,'Anexo_GL '!$B$9:$O$1882,12,0)</f>
        <v>2958.4391600000004</v>
      </c>
      <c r="R1877" s="54">
        <f>+VLOOKUP(C1877,'Anexo_GL '!$B$9:$O$1882,13,0)</f>
        <v>1077.8629099999996</v>
      </c>
      <c r="S1877" s="54" t="str">
        <f>+VLOOKUP(C1877,'Anexo_GL '!$B$9:$O$1882,14,0)</f>
        <v>Si Cumple</v>
      </c>
    </row>
    <row r="1878" spans="1:19" x14ac:dyDescent="0.25">
      <c r="A1878" s="54" t="s">
        <v>5970</v>
      </c>
      <c r="B1878" s="54">
        <v>1851</v>
      </c>
      <c r="C1878" s="55" t="s">
        <v>4009</v>
      </c>
      <c r="D1878" s="55" t="s">
        <v>75</v>
      </c>
      <c r="E1878" s="55" t="s">
        <v>4010</v>
      </c>
      <c r="F1878" s="54">
        <f>+VLOOKUP(C1878,'Anexo_GL '!$B$9:$O$1882,4,0)</f>
        <v>486.80606999999998</v>
      </c>
      <c r="G1878" s="54"/>
      <c r="H1878" s="54">
        <f>+VLOOKUP(C1878,'Anexo_GL '!$B$9:$O$1882,5,0)</f>
        <v>2662.6087575000001</v>
      </c>
      <c r="I1878" s="54">
        <f>+VLOOKUP(C1878,'Anexo_GL '!$B$9:$O$1882,6,0)</f>
        <v>2421.8251500000001</v>
      </c>
      <c r="J1878" s="54">
        <f>+VLOOKUP(C1878,'Anexo_GL '!$B$9:$O$1882,7,0)</f>
        <v>0</v>
      </c>
      <c r="K1878" s="54"/>
      <c r="L1878" s="56">
        <f>+VLOOKUP(C1878,'Anexo_GL '!$B$9:$O$1882,8,0)</f>
        <v>18.283049232403041</v>
      </c>
      <c r="M1878" s="54"/>
      <c r="N1878" s="56" t="str">
        <f>+VLOOKUP(C1878,'Anexo_GL '!$B$9:$O$1882,9,0)</f>
        <v>Si Cumple</v>
      </c>
      <c r="O1878" s="54"/>
      <c r="P1878" s="54">
        <f>+VLOOKUP(C1878,'Anexo_GL '!$B$9:$O$1882,11,0)</f>
        <v>1359.3352700000003</v>
      </c>
      <c r="Q1878" s="54">
        <f>+VLOOKUP(C1878,'Anexo_GL '!$B$9:$O$1882,12,0)</f>
        <v>1508.0173600000001</v>
      </c>
      <c r="R1878" s="54">
        <f>+VLOOKUP(C1878,'Anexo_GL '!$B$9:$O$1882,13,0)</f>
        <v>-148.68208999999985</v>
      </c>
      <c r="S1878" s="54" t="str">
        <f>+VLOOKUP(C1878,'Anexo_GL '!$B$9:$O$1882,14,0)</f>
        <v>No Cumple</v>
      </c>
    </row>
    <row r="1879" spans="1:19" x14ac:dyDescent="0.25">
      <c r="A1879" s="54" t="s">
        <v>5971</v>
      </c>
      <c r="B1879" s="54">
        <v>1852</v>
      </c>
      <c r="C1879" s="55" t="s">
        <v>4011</v>
      </c>
      <c r="D1879" s="55" t="s">
        <v>75</v>
      </c>
      <c r="E1879" s="55" t="s">
        <v>4012</v>
      </c>
      <c r="F1879" s="54">
        <f>+VLOOKUP(C1879,'Anexo_GL '!$B$9:$O$1882,4,0)</f>
        <v>15276.6384</v>
      </c>
      <c r="G1879" s="54"/>
      <c r="H1879" s="54">
        <f>+VLOOKUP(C1879,'Anexo_GL '!$B$9:$O$1882,5,0)</f>
        <v>26971.745897500001</v>
      </c>
      <c r="I1879" s="54">
        <f>+VLOOKUP(C1879,'Anexo_GL '!$B$9:$O$1882,6,0)</f>
        <v>35036.982620000002</v>
      </c>
      <c r="J1879" s="54">
        <f>+VLOOKUP(C1879,'Anexo_GL '!$B$9:$O$1882,7,0)</f>
        <v>0</v>
      </c>
      <c r="K1879" s="54"/>
      <c r="L1879" s="56">
        <f>+VLOOKUP(C1879,'Anexo_GL '!$B$9:$O$1882,8,0)</f>
        <v>43.601466957601836</v>
      </c>
      <c r="M1879" s="54"/>
      <c r="N1879" s="56" t="str">
        <f>+VLOOKUP(C1879,'Anexo_GL '!$B$9:$O$1882,9,0)</f>
        <v>Si Cumple</v>
      </c>
      <c r="O1879" s="54"/>
      <c r="P1879" s="54">
        <f>+VLOOKUP(C1879,'Anexo_GL '!$B$9:$O$1882,11,0)</f>
        <v>19584.161230000002</v>
      </c>
      <c r="Q1879" s="54">
        <f>+VLOOKUP(C1879,'Anexo_GL '!$B$9:$O$1882,12,0)</f>
        <v>10614.307060000001</v>
      </c>
      <c r="R1879" s="54">
        <f>+VLOOKUP(C1879,'Anexo_GL '!$B$9:$O$1882,13,0)</f>
        <v>8969.8541700000005</v>
      </c>
      <c r="S1879" s="54" t="str">
        <f>+VLOOKUP(C1879,'Anexo_GL '!$B$9:$O$1882,14,0)</f>
        <v>Si Cumple</v>
      </c>
    </row>
    <row r="1880" spans="1:19" x14ac:dyDescent="0.25">
      <c r="A1880" s="54" t="s">
        <v>5972</v>
      </c>
      <c r="B1880" s="54">
        <v>1853</v>
      </c>
      <c r="C1880" s="55" t="s">
        <v>4013</v>
      </c>
      <c r="D1880" s="55" t="s">
        <v>75</v>
      </c>
      <c r="E1880" s="55" t="s">
        <v>4014</v>
      </c>
      <c r="F1880" s="54">
        <f>+VLOOKUP(C1880,'Anexo_GL '!$B$9:$O$1882,4,0)</f>
        <v>402.74453</v>
      </c>
      <c r="G1880" s="54"/>
      <c r="H1880" s="54">
        <f>+VLOOKUP(C1880,'Anexo_GL '!$B$9:$O$1882,5,0)</f>
        <v>7356.9914199999994</v>
      </c>
      <c r="I1880" s="54">
        <f>+VLOOKUP(C1880,'Anexo_GL '!$B$9:$O$1882,6,0)</f>
        <v>11550.054179999999</v>
      </c>
      <c r="J1880" s="54">
        <f>+VLOOKUP(C1880,'Anexo_GL '!$B$9:$O$1882,7,0)</f>
        <v>0</v>
      </c>
      <c r="K1880" s="54"/>
      <c r="L1880" s="56">
        <f>+VLOOKUP(C1880,'Anexo_GL '!$B$9:$O$1882,8,0)</f>
        <v>3.4869492707435938</v>
      </c>
      <c r="M1880" s="54"/>
      <c r="N1880" s="56" t="str">
        <f>+VLOOKUP(C1880,'Anexo_GL '!$B$9:$O$1882,9,0)</f>
        <v>Si Cumple</v>
      </c>
      <c r="O1880" s="54"/>
      <c r="P1880" s="54">
        <f>+VLOOKUP(C1880,'Anexo_GL '!$B$9:$O$1882,11,0)</f>
        <v>5372.2660400000013</v>
      </c>
      <c r="Q1880" s="54">
        <f>+VLOOKUP(C1880,'Anexo_GL '!$B$9:$O$1882,12,0)</f>
        <v>3190.8078699999996</v>
      </c>
      <c r="R1880" s="54">
        <f>+VLOOKUP(C1880,'Anexo_GL '!$B$9:$O$1882,13,0)</f>
        <v>2181.4581700000012</v>
      </c>
      <c r="S1880" s="54" t="str">
        <f>+VLOOKUP(C1880,'Anexo_GL '!$B$9:$O$1882,14,0)</f>
        <v>Si Cumple</v>
      </c>
    </row>
    <row r="1881" spans="1:19" x14ac:dyDescent="0.25">
      <c r="A1881" s="54" t="s">
        <v>5973</v>
      </c>
      <c r="B1881" s="54">
        <v>1854</v>
      </c>
      <c r="C1881" s="55" t="s">
        <v>4015</v>
      </c>
      <c r="D1881" s="55" t="s">
        <v>75</v>
      </c>
      <c r="E1881" s="55" t="s">
        <v>4016</v>
      </c>
      <c r="F1881" s="54">
        <f>+VLOOKUP(C1881,'Anexo_GL '!$B$9:$O$1882,4,0)</f>
        <v>2178.1837899999996</v>
      </c>
      <c r="G1881" s="54"/>
      <c r="H1881" s="54">
        <f>+VLOOKUP(C1881,'Anexo_GL '!$B$9:$O$1882,5,0)</f>
        <v>15052.294672499998</v>
      </c>
      <c r="I1881" s="54">
        <f>+VLOOKUP(C1881,'Anexo_GL '!$B$9:$O$1882,6,0)</f>
        <v>22218.657779999998</v>
      </c>
      <c r="J1881" s="54">
        <f>+VLOOKUP(C1881,'Anexo_GL '!$B$9:$O$1882,7,0)</f>
        <v>0</v>
      </c>
      <c r="K1881" s="54"/>
      <c r="L1881" s="56">
        <f>+VLOOKUP(C1881,'Anexo_GL '!$B$9:$O$1882,8,0)</f>
        <v>9.8033995193025554</v>
      </c>
      <c r="M1881" s="54"/>
      <c r="N1881" s="56" t="str">
        <f>+VLOOKUP(C1881,'Anexo_GL '!$B$9:$O$1882,9,0)</f>
        <v>Si Cumple</v>
      </c>
      <c r="O1881" s="54"/>
      <c r="P1881" s="54">
        <f>+VLOOKUP(C1881,'Anexo_GL '!$B$9:$O$1882,11,0)</f>
        <v>10005.33972</v>
      </c>
      <c r="Q1881" s="54">
        <f>+VLOOKUP(C1881,'Anexo_GL '!$B$9:$O$1882,12,0)</f>
        <v>9151.504210000001</v>
      </c>
      <c r="R1881" s="54">
        <f>+VLOOKUP(C1881,'Anexo_GL '!$B$9:$O$1882,13,0)</f>
        <v>853.83550999999977</v>
      </c>
      <c r="S1881" s="54" t="str">
        <f>+VLOOKUP(C1881,'Anexo_GL '!$B$9:$O$1882,14,0)</f>
        <v>Si Cumple</v>
      </c>
    </row>
    <row r="1882" spans="1:19" x14ac:dyDescent="0.25">
      <c r="A1882" s="54" t="s">
        <v>5974</v>
      </c>
      <c r="B1882" s="54">
        <v>1855</v>
      </c>
      <c r="C1882" s="55" t="s">
        <v>4017</v>
      </c>
      <c r="D1882" s="55" t="s">
        <v>75</v>
      </c>
      <c r="E1882" s="55" t="s">
        <v>4018</v>
      </c>
      <c r="F1882" s="54">
        <f>+VLOOKUP(C1882,'Anexo_GL '!$B$9:$O$1882,4,0)</f>
        <v>16207.274210000001</v>
      </c>
      <c r="G1882" s="54"/>
      <c r="H1882" s="54">
        <f>+VLOOKUP(C1882,'Anexo_GL '!$B$9:$O$1882,5,0)</f>
        <v>26873.813359999996</v>
      </c>
      <c r="I1882" s="54">
        <f>+VLOOKUP(C1882,'Anexo_GL '!$B$9:$O$1882,6,0)</f>
        <v>32421.515640000001</v>
      </c>
      <c r="J1882" s="54">
        <f>+VLOOKUP(C1882,'Anexo_GL '!$B$9:$O$1882,7,0)</f>
        <v>0</v>
      </c>
      <c r="K1882" s="54"/>
      <c r="L1882" s="56">
        <f>+VLOOKUP(C1882,'Anexo_GL '!$B$9:$O$1882,8,0)</f>
        <v>49.98925525247283</v>
      </c>
      <c r="M1882" s="54"/>
      <c r="N1882" s="56" t="str">
        <f>+VLOOKUP(C1882,'Anexo_GL '!$B$9:$O$1882,9,0)</f>
        <v>Si Cumple</v>
      </c>
      <c r="O1882" s="54"/>
      <c r="P1882" s="54">
        <f>+VLOOKUP(C1882,'Anexo_GL '!$B$9:$O$1882,11,0)</f>
        <v>16638.447979999997</v>
      </c>
      <c r="Q1882" s="54">
        <f>+VLOOKUP(C1882,'Anexo_GL '!$B$9:$O$1882,12,0)</f>
        <v>19150.85022</v>
      </c>
      <c r="R1882" s="54">
        <f>+VLOOKUP(C1882,'Anexo_GL '!$B$9:$O$1882,13,0)</f>
        <v>-2512.4022400000003</v>
      </c>
      <c r="S1882" s="54" t="str">
        <f>+VLOOKUP(C1882,'Anexo_GL '!$B$9:$O$1882,14,0)</f>
        <v>No Cumple</v>
      </c>
    </row>
    <row r="1883" spans="1:19" x14ac:dyDescent="0.25">
      <c r="A1883" s="54" t="s">
        <v>5975</v>
      </c>
      <c r="B1883" s="54">
        <v>1856</v>
      </c>
      <c r="C1883" s="55" t="s">
        <v>4019</v>
      </c>
      <c r="D1883" s="55" t="s">
        <v>75</v>
      </c>
      <c r="E1883" s="55" t="s">
        <v>4020</v>
      </c>
      <c r="F1883" s="54">
        <f>+VLOOKUP(C1883,'Anexo_GL '!$B$9:$O$1882,4,0)</f>
        <v>3471.1998299999996</v>
      </c>
      <c r="G1883" s="54"/>
      <c r="H1883" s="54">
        <f>+VLOOKUP(C1883,'Anexo_GL '!$B$9:$O$1882,5,0)</f>
        <v>18947.877205000001</v>
      </c>
      <c r="I1883" s="54">
        <f>+VLOOKUP(C1883,'Anexo_GL '!$B$9:$O$1882,6,0)</f>
        <v>23771.836079999997</v>
      </c>
      <c r="J1883" s="54">
        <f>+VLOOKUP(C1883,'Anexo_GL '!$B$9:$O$1882,7,0)</f>
        <v>0</v>
      </c>
      <c r="K1883" s="54"/>
      <c r="L1883" s="56">
        <f>+VLOOKUP(C1883,'Anexo_GL '!$B$9:$O$1882,8,0)</f>
        <v>14.602152809392921</v>
      </c>
      <c r="M1883" s="54"/>
      <c r="N1883" s="56" t="str">
        <f>+VLOOKUP(C1883,'Anexo_GL '!$B$9:$O$1882,9,0)</f>
        <v>Si Cumple</v>
      </c>
      <c r="O1883" s="54"/>
      <c r="P1883" s="54">
        <f>+VLOOKUP(C1883,'Anexo_GL '!$B$9:$O$1882,11,0)</f>
        <v>15251.032449999999</v>
      </c>
      <c r="Q1883" s="54">
        <f>+VLOOKUP(C1883,'Anexo_GL '!$B$9:$O$1882,12,0)</f>
        <v>9709.6753000000008</v>
      </c>
      <c r="R1883" s="54">
        <f>+VLOOKUP(C1883,'Anexo_GL '!$B$9:$O$1882,13,0)</f>
        <v>5541.3571499999989</v>
      </c>
      <c r="S1883" s="54" t="str">
        <f>+VLOOKUP(C1883,'Anexo_GL '!$B$9:$O$1882,14,0)</f>
        <v>Si Cumple</v>
      </c>
    </row>
    <row r="1884" spans="1:19" x14ac:dyDescent="0.25">
      <c r="A1884" s="54" t="s">
        <v>5976</v>
      </c>
      <c r="B1884" s="54">
        <v>1857</v>
      </c>
      <c r="C1884" s="55" t="s">
        <v>4021</v>
      </c>
      <c r="D1884" s="55" t="s">
        <v>75</v>
      </c>
      <c r="E1884" s="55" t="s">
        <v>4022</v>
      </c>
      <c r="F1884" s="54">
        <f>+VLOOKUP(C1884,'Anexo_GL '!$B$9:$O$1882,4,0)</f>
        <v>247.45761999999999</v>
      </c>
      <c r="G1884" s="54"/>
      <c r="H1884" s="54">
        <f>+VLOOKUP(C1884,'Anexo_GL '!$B$9:$O$1882,5,0)</f>
        <v>5079.7803299999996</v>
      </c>
      <c r="I1884" s="54">
        <f>+VLOOKUP(C1884,'Anexo_GL '!$B$9:$O$1882,6,0)</f>
        <v>7037.1260700000003</v>
      </c>
      <c r="J1884" s="54">
        <f>+VLOOKUP(C1884,'Anexo_GL '!$B$9:$O$1882,7,0)</f>
        <v>0</v>
      </c>
      <c r="K1884" s="54"/>
      <c r="L1884" s="56">
        <f>+VLOOKUP(C1884,'Anexo_GL '!$B$9:$O$1882,8,0)</f>
        <v>3.5164585306342246</v>
      </c>
      <c r="M1884" s="54"/>
      <c r="N1884" s="56" t="str">
        <f>+VLOOKUP(C1884,'Anexo_GL '!$B$9:$O$1882,9,0)</f>
        <v>Si Cumple</v>
      </c>
      <c r="O1884" s="54"/>
      <c r="P1884" s="54">
        <f>+VLOOKUP(C1884,'Anexo_GL '!$B$9:$O$1882,11,0)</f>
        <v>4120.7988299999997</v>
      </c>
      <c r="Q1884" s="54">
        <f>+VLOOKUP(C1884,'Anexo_GL '!$B$9:$O$1882,12,0)</f>
        <v>2776.4052699999997</v>
      </c>
      <c r="R1884" s="54">
        <f>+VLOOKUP(C1884,'Anexo_GL '!$B$9:$O$1882,13,0)</f>
        <v>1344.3935600000004</v>
      </c>
      <c r="S1884" s="54" t="str">
        <f>+VLOOKUP(C1884,'Anexo_GL '!$B$9:$O$1882,14,0)</f>
        <v>Si Cumple</v>
      </c>
    </row>
    <row r="1885" spans="1:19" x14ac:dyDescent="0.25">
      <c r="A1885" s="54" t="s">
        <v>5977</v>
      </c>
      <c r="B1885" s="54">
        <v>1858</v>
      </c>
      <c r="C1885" s="55" t="s">
        <v>4023</v>
      </c>
      <c r="D1885" s="55" t="s">
        <v>75</v>
      </c>
      <c r="E1885" s="55" t="s">
        <v>4024</v>
      </c>
      <c r="F1885" s="54">
        <f>+VLOOKUP(C1885,'Anexo_GL '!$B$9:$O$1882,4,0)</f>
        <v>1384.6178400000001</v>
      </c>
      <c r="G1885" s="54"/>
      <c r="H1885" s="54">
        <f>+VLOOKUP(C1885,'Anexo_GL '!$B$9:$O$1882,5,0)</f>
        <v>7003.4993624999988</v>
      </c>
      <c r="I1885" s="54">
        <f>+VLOOKUP(C1885,'Anexo_GL '!$B$9:$O$1882,6,0)</f>
        <v>9922.513640000001</v>
      </c>
      <c r="J1885" s="54">
        <f>+VLOOKUP(C1885,'Anexo_GL '!$B$9:$O$1882,7,0)</f>
        <v>0</v>
      </c>
      <c r="K1885" s="54"/>
      <c r="L1885" s="56">
        <f>+VLOOKUP(C1885,'Anexo_GL '!$B$9:$O$1882,8,0)</f>
        <v>13.954305231874692</v>
      </c>
      <c r="M1885" s="54"/>
      <c r="N1885" s="56" t="str">
        <f>+VLOOKUP(C1885,'Anexo_GL '!$B$9:$O$1882,9,0)</f>
        <v>Si Cumple</v>
      </c>
      <c r="O1885" s="54"/>
      <c r="P1885" s="54">
        <f>+VLOOKUP(C1885,'Anexo_GL '!$B$9:$O$1882,11,0)</f>
        <v>4532.0962499999996</v>
      </c>
      <c r="Q1885" s="54">
        <f>+VLOOKUP(C1885,'Anexo_GL '!$B$9:$O$1882,12,0)</f>
        <v>2940.0998399999999</v>
      </c>
      <c r="R1885" s="54">
        <f>+VLOOKUP(C1885,'Anexo_GL '!$B$9:$O$1882,13,0)</f>
        <v>1591.9964100000002</v>
      </c>
      <c r="S1885" s="54" t="str">
        <f>+VLOOKUP(C1885,'Anexo_GL '!$B$9:$O$1882,14,0)</f>
        <v>Si Cumple</v>
      </c>
    </row>
    <row r="1886" spans="1:19" x14ac:dyDescent="0.25">
      <c r="A1886" s="54" t="s">
        <v>5978</v>
      </c>
      <c r="B1886" s="54">
        <v>1859</v>
      </c>
      <c r="C1886" s="55" t="s">
        <v>4025</v>
      </c>
      <c r="D1886" s="55" t="s">
        <v>78</v>
      </c>
      <c r="E1886" s="55" t="s">
        <v>4026</v>
      </c>
      <c r="F1886" s="54">
        <f>+VLOOKUP(C1886,'Anexo_GL '!$B$9:$O$1882,4,0)</f>
        <v>28438.36809</v>
      </c>
      <c r="G1886" s="54"/>
      <c r="H1886" s="54">
        <f>+VLOOKUP(C1886,'Anexo_GL '!$B$9:$O$1882,5,0)</f>
        <v>135863.65018250002</v>
      </c>
      <c r="I1886" s="54">
        <f>+VLOOKUP(C1886,'Anexo_GL '!$B$9:$O$1882,6,0)</f>
        <v>18050.712640000002</v>
      </c>
      <c r="J1886" s="54">
        <f>+VLOOKUP(C1886,'Anexo_GL '!$B$9:$O$1882,7,0)</f>
        <v>0</v>
      </c>
      <c r="K1886" s="54"/>
      <c r="L1886" s="56">
        <f>+VLOOKUP(C1886,'Anexo_GL '!$B$9:$O$1882,8,0)</f>
        <v>20.931550162092599</v>
      </c>
      <c r="M1886" s="54"/>
      <c r="N1886" s="56" t="str">
        <f>+VLOOKUP(C1886,'Anexo_GL '!$B$9:$O$1882,9,0)</f>
        <v>Si Cumple</v>
      </c>
      <c r="O1886" s="54"/>
      <c r="P1886" s="54">
        <f>+VLOOKUP(C1886,'Anexo_GL '!$B$9:$O$1882,11,0)</f>
        <v>110185.08900000002</v>
      </c>
      <c r="Q1886" s="54">
        <f>+VLOOKUP(C1886,'Anexo_GL '!$B$9:$O$1882,12,0)</f>
        <v>68809.075750000004</v>
      </c>
      <c r="R1886" s="54">
        <f>+VLOOKUP(C1886,'Anexo_GL '!$B$9:$O$1882,13,0)</f>
        <v>41376.013250000018</v>
      </c>
      <c r="S1886" s="54" t="str">
        <f>+VLOOKUP(C1886,'Anexo_GL '!$B$9:$O$1882,14,0)</f>
        <v>Si Cumple</v>
      </c>
    </row>
    <row r="1887" spans="1:19" x14ac:dyDescent="0.25">
      <c r="A1887" s="54" t="s">
        <v>5979</v>
      </c>
      <c r="B1887" s="54">
        <v>1860</v>
      </c>
      <c r="C1887" s="55" t="s">
        <v>4027</v>
      </c>
      <c r="D1887" s="55" t="s">
        <v>78</v>
      </c>
      <c r="E1887" s="55" t="s">
        <v>4028</v>
      </c>
      <c r="F1887" s="54">
        <f>+VLOOKUP(C1887,'Anexo_GL '!$B$9:$O$1882,4,0)</f>
        <v>9333.520919999999</v>
      </c>
      <c r="G1887" s="54"/>
      <c r="H1887" s="54">
        <f>+VLOOKUP(C1887,'Anexo_GL '!$B$9:$O$1882,5,0)</f>
        <v>12852.64572</v>
      </c>
      <c r="I1887" s="54">
        <f>+VLOOKUP(C1887,'Anexo_GL '!$B$9:$O$1882,6,0)</f>
        <v>2219.9982400000004</v>
      </c>
      <c r="J1887" s="54">
        <f>+VLOOKUP(C1887,'Anexo_GL '!$B$9:$O$1882,7,0)</f>
        <v>0</v>
      </c>
      <c r="K1887" s="54"/>
      <c r="L1887" s="56">
        <f>+VLOOKUP(C1887,'Anexo_GL '!$B$9:$O$1882,8,0)</f>
        <v>72.619452238352054</v>
      </c>
      <c r="M1887" s="54"/>
      <c r="N1887" s="56" t="str">
        <f>+VLOOKUP(C1887,'Anexo_GL '!$B$9:$O$1882,9,0)</f>
        <v>Si Cumple</v>
      </c>
      <c r="O1887" s="54"/>
      <c r="P1887" s="54">
        <f>+VLOOKUP(C1887,'Anexo_GL '!$B$9:$O$1882,11,0)</f>
        <v>10834.850869999998</v>
      </c>
      <c r="Q1887" s="54">
        <f>+VLOOKUP(C1887,'Anexo_GL '!$B$9:$O$1882,12,0)</f>
        <v>8088.1545600000009</v>
      </c>
      <c r="R1887" s="54">
        <f>+VLOOKUP(C1887,'Anexo_GL '!$B$9:$O$1882,13,0)</f>
        <v>2746.6963099999984</v>
      </c>
      <c r="S1887" s="54" t="str">
        <f>+VLOOKUP(C1887,'Anexo_GL '!$B$9:$O$1882,14,0)</f>
        <v>Si Cumple</v>
      </c>
    </row>
    <row r="1888" spans="1:19" x14ac:dyDescent="0.25">
      <c r="A1888" s="54" t="s">
        <v>5980</v>
      </c>
      <c r="B1888" s="54">
        <v>1861</v>
      </c>
      <c r="C1888" s="55" t="s">
        <v>4029</v>
      </c>
      <c r="D1888" s="55" t="s">
        <v>78</v>
      </c>
      <c r="E1888" s="55" t="s">
        <v>4030</v>
      </c>
      <c r="F1888" s="54">
        <f>+VLOOKUP(C1888,'Anexo_GL '!$B$9:$O$1882,4,0)</f>
        <v>2207.0441099999998</v>
      </c>
      <c r="G1888" s="54"/>
      <c r="H1888" s="54">
        <f>+VLOOKUP(C1888,'Anexo_GL '!$B$9:$O$1882,5,0)</f>
        <v>12290.874362500001</v>
      </c>
      <c r="I1888" s="54">
        <f>+VLOOKUP(C1888,'Anexo_GL '!$B$9:$O$1882,6,0)</f>
        <v>4402.4786400000003</v>
      </c>
      <c r="J1888" s="54">
        <f>+VLOOKUP(C1888,'Anexo_GL '!$B$9:$O$1882,7,0)</f>
        <v>0</v>
      </c>
      <c r="K1888" s="54"/>
      <c r="L1888" s="56">
        <f>+VLOOKUP(C1888,'Anexo_GL '!$B$9:$O$1901,8,0)</f>
        <v>17.956770567387693</v>
      </c>
      <c r="M1888" s="54"/>
      <c r="N1888" s="56" t="str">
        <f>+VLOOKUP(C1888,'Anexo_GL '!$B$9:$O$1901,9,0)</f>
        <v>Si Cumple</v>
      </c>
      <c r="O1888" s="54"/>
      <c r="P1888" s="54">
        <f>+VLOOKUP(C1888,'Anexo_GL '!$B$9:$O$1901,11,0)</f>
        <v>10489.212280000002</v>
      </c>
      <c r="Q1888" s="54">
        <f>+VLOOKUP(C1888,'Anexo_GL '!$B$9:$O$1901,12,0)</f>
        <v>6231.6364000000003</v>
      </c>
      <c r="R1888" s="54">
        <f>+VLOOKUP(C1888,'Anexo_GL '!$B$9:$O$1882,13,0)</f>
        <v>4257.5758800000012</v>
      </c>
      <c r="S1888" s="54" t="str">
        <f>+VLOOKUP(C1888,'Anexo_GL '!$B$9:$O$1882,14,0)</f>
        <v>Si Cumple</v>
      </c>
    </row>
    <row r="1889" spans="1:19" x14ac:dyDescent="0.25">
      <c r="A1889" s="54" t="s">
        <v>5981</v>
      </c>
      <c r="B1889" s="54">
        <v>1862</v>
      </c>
      <c r="C1889" s="55" t="s">
        <v>4031</v>
      </c>
      <c r="D1889" s="55" t="s">
        <v>78</v>
      </c>
      <c r="E1889" s="55" t="s">
        <v>4032</v>
      </c>
      <c r="F1889" s="54">
        <f>+VLOOKUP(C1889,'Anexo_GL '!$B$9:$O$1901,4,0)</f>
        <v>1131.7433600000002</v>
      </c>
      <c r="G1889" s="54"/>
      <c r="H1889" s="54">
        <f>+VLOOKUP(C1889,'Anexo_GL '!$B$9:$O$1901,5,0)</f>
        <v>13403.9652575</v>
      </c>
      <c r="I1889" s="54">
        <f>+VLOOKUP(C1889,'Anexo_GL '!$B$9:$O$1901,6,0)</f>
        <v>6139.4547800000009</v>
      </c>
      <c r="J1889" s="54">
        <f>+VLOOKUP(C1889,'Anexo_GL '!$B$9:$O$1901,7,0)</f>
        <v>0</v>
      </c>
      <c r="K1889" s="54"/>
      <c r="L1889" s="56">
        <f>+VLOOKUP(C1889,'Anexo_GL '!$B$9:$O$1901,8,0)</f>
        <v>8.4433474591912194</v>
      </c>
      <c r="M1889" s="54"/>
      <c r="N1889" s="56" t="str">
        <f>+VLOOKUP(C1889,'Anexo_GL '!$B$9:$O$1901,9,0)</f>
        <v>Si Cumple</v>
      </c>
      <c r="O1889" s="54"/>
      <c r="P1889" s="54">
        <f>+VLOOKUP(C1889,'Anexo_GL '!$B$9:$O$1901,11,0)</f>
        <v>7519.1160700000009</v>
      </c>
      <c r="Q1889" s="54">
        <f>+VLOOKUP(C1889,'Anexo_GL '!$B$9:$O$1901,12,0)</f>
        <v>8372.6596799999988</v>
      </c>
      <c r="R1889" s="54">
        <f>+VLOOKUP(C1889,'Anexo_GL '!$B$9:$O$1901,13,0)</f>
        <v>-853.54360999999847</v>
      </c>
      <c r="S1889" s="54" t="str">
        <f>+VLOOKUP(C1889,'Anexo_GL '!$B$9:$O$1901,14,0)</f>
        <v>No Cumple</v>
      </c>
    </row>
    <row r="1890" spans="1:19" x14ac:dyDescent="0.25">
      <c r="A1890" s="54" t="s">
        <v>5982</v>
      </c>
      <c r="B1890" s="54">
        <v>1863</v>
      </c>
      <c r="C1890" s="55" t="s">
        <v>4033</v>
      </c>
      <c r="D1890" s="55" t="s">
        <v>78</v>
      </c>
      <c r="E1890" s="55" t="s">
        <v>4034</v>
      </c>
      <c r="F1890" s="54">
        <f>+VLOOKUP(C1890,'Anexo_GL '!$B$9:$O$1901,4,0)</f>
        <v>36418.551399999997</v>
      </c>
      <c r="G1890" s="54"/>
      <c r="H1890" s="54">
        <f>+VLOOKUP(C1890,'Anexo_GL '!$B$9:$O$1901,5,0)</f>
        <v>48685.988284999999</v>
      </c>
      <c r="I1890" s="54">
        <f>+VLOOKUP(C1890,'Anexo_GL '!$B$9:$O$1901,6,0)</f>
        <v>6724.43415</v>
      </c>
      <c r="J1890" s="54">
        <f>+VLOOKUP(C1890,'Anexo_GL '!$B$9:$O$1901,7,0)</f>
        <v>0</v>
      </c>
      <c r="K1890" s="54"/>
      <c r="L1890" s="56">
        <f>+VLOOKUP(C1890,'Anexo_GL '!$B$9:$O$1901,8,0)</f>
        <v>74.80294163242948</v>
      </c>
      <c r="M1890" s="54"/>
      <c r="N1890" s="56" t="str">
        <f>+VLOOKUP(C1890,'Anexo_GL '!$B$9:$O$1901,9,0)</f>
        <v>Si Cumple</v>
      </c>
      <c r="O1890" s="54"/>
      <c r="P1890" s="54">
        <f>+VLOOKUP(C1890,'Anexo_GL '!$B$9:$O$1901,11,0)</f>
        <v>40569.397269999994</v>
      </c>
      <c r="Q1890" s="54">
        <f>+VLOOKUP(C1890,'Anexo_GL '!$B$9:$O$1901,12,0)</f>
        <v>33360.940819999996</v>
      </c>
      <c r="R1890" s="54">
        <f>+VLOOKUP(C1890,'Anexo_GL '!$B$9:$O$1901,13,0)</f>
        <v>7208.4564499999997</v>
      </c>
      <c r="S1890" s="54" t="str">
        <f>+VLOOKUP(C1890,'Anexo_GL '!$B$9:$O$1901,14,0)</f>
        <v>Si Cumple</v>
      </c>
    </row>
    <row r="1891" spans="1:19" x14ac:dyDescent="0.25">
      <c r="A1891" s="54" t="s">
        <v>5983</v>
      </c>
      <c r="B1891" s="54">
        <v>1864</v>
      </c>
      <c r="C1891" s="55" t="s">
        <v>4035</v>
      </c>
      <c r="D1891" s="55" t="s">
        <v>78</v>
      </c>
      <c r="E1891" s="55" t="s">
        <v>4036</v>
      </c>
      <c r="F1891" s="54">
        <f>+VLOOKUP(C1891,'Anexo_GL '!$B$9:$O$1901,4,0)</f>
        <v>1233.6963700000001</v>
      </c>
      <c r="G1891" s="54"/>
      <c r="H1891" s="54">
        <f>+VLOOKUP(C1891,'Anexo_GL '!$B$9:$O$1901,5,0)</f>
        <v>6373.3653199999999</v>
      </c>
      <c r="I1891" s="54">
        <f>+VLOOKUP(C1891,'Anexo_GL '!$B$9:$O$1901,6,0)</f>
        <v>1252.8403000000001</v>
      </c>
      <c r="J1891" s="54">
        <f>+VLOOKUP(C1891,'Anexo_GL '!$B$9:$O$1901,7,0)</f>
        <v>0</v>
      </c>
      <c r="K1891" s="54"/>
      <c r="L1891" s="56">
        <f>+VLOOKUP(C1891,'Anexo_GL '!$B$9:$O$1901,8,0)</f>
        <v>19.357063467373941</v>
      </c>
      <c r="M1891" s="54"/>
      <c r="N1891" s="56" t="str">
        <f>+VLOOKUP(C1891,'Anexo_GL '!$B$9:$O$1901,9,0)</f>
        <v>Si Cumple</v>
      </c>
      <c r="O1891" s="54"/>
      <c r="P1891" s="54">
        <f>+VLOOKUP(C1891,'Anexo_GL '!$B$9:$O$1901,11,0)</f>
        <v>6713.9772199999998</v>
      </c>
      <c r="Q1891" s="54">
        <f>+VLOOKUP(C1891,'Anexo_GL '!$B$9:$O$1901,12,0)</f>
        <v>5062.1691199999996</v>
      </c>
      <c r="R1891" s="54">
        <f>+VLOOKUP(C1891,'Anexo_GL '!$B$9:$O$1901,13,0)</f>
        <v>1651.8081000000006</v>
      </c>
      <c r="S1891" s="54" t="str">
        <f>+VLOOKUP(C1891,'Anexo_GL '!$B$9:$O$1901,14,0)</f>
        <v>Si Cumple</v>
      </c>
    </row>
    <row r="1892" spans="1:19" x14ac:dyDescent="0.25">
      <c r="A1892" s="54" t="s">
        <v>5984</v>
      </c>
      <c r="B1892" s="54">
        <v>1865</v>
      </c>
      <c r="C1892" s="55" t="s">
        <v>4037</v>
      </c>
      <c r="D1892" s="55" t="s">
        <v>78</v>
      </c>
      <c r="E1892" s="55" t="s">
        <v>4038</v>
      </c>
      <c r="F1892" s="54">
        <f>+VLOOKUP(C1892,'Anexo_GL '!$B$9:$O$1901,4,0)</f>
        <v>5343.2727799999993</v>
      </c>
      <c r="G1892" s="54"/>
      <c r="H1892" s="54">
        <f>+VLOOKUP(C1892,'Anexo_GL '!$B$9:$O$1901,5,0)</f>
        <v>38400.455740000005</v>
      </c>
      <c r="I1892" s="54">
        <f>+VLOOKUP(C1892,'Anexo_GL '!$B$9:$O$1901,6,0)</f>
        <v>10087.333949999998</v>
      </c>
      <c r="J1892" s="54">
        <f>+VLOOKUP(C1892,'Anexo_GL '!$B$9:$O$1901,7,0)</f>
        <v>0</v>
      </c>
      <c r="K1892" s="54"/>
      <c r="L1892" s="56">
        <f>+VLOOKUP(C1892,'Anexo_GL '!$B$9:$O$1901,8,0)</f>
        <v>13.914607722830111</v>
      </c>
      <c r="M1892" s="54"/>
      <c r="N1892" s="56" t="str">
        <f>+VLOOKUP(C1892,'Anexo_GL '!$B$9:$O$1901,9,0)</f>
        <v>Si Cumple</v>
      </c>
      <c r="O1892" s="54"/>
      <c r="P1892" s="54">
        <f>+VLOOKUP(C1892,'Anexo_GL '!$B$9:$O$1901,11,0)</f>
        <v>32638.705070000004</v>
      </c>
      <c r="Q1892" s="54">
        <f>+VLOOKUP(C1892,'Anexo_GL '!$B$9:$O$1901,12,0)</f>
        <v>23504.381560000002</v>
      </c>
      <c r="R1892" s="54">
        <f>+VLOOKUP(C1892,'Anexo_GL '!$B$9:$O$1901,13,0)</f>
        <v>9134.323510000002</v>
      </c>
      <c r="S1892" s="54" t="str">
        <f>+VLOOKUP(C1892,'Anexo_GL '!$B$9:$O$1901,14,0)</f>
        <v>Si Cumple</v>
      </c>
    </row>
    <row r="1893" spans="1:19" x14ac:dyDescent="0.25">
      <c r="A1893" s="54" t="s">
        <v>5985</v>
      </c>
      <c r="B1893" s="54">
        <v>1866</v>
      </c>
      <c r="C1893" s="55" t="s">
        <v>4039</v>
      </c>
      <c r="D1893" s="55" t="s">
        <v>78</v>
      </c>
      <c r="E1893" s="55" t="s">
        <v>4040</v>
      </c>
      <c r="F1893" s="54">
        <f>+VLOOKUP(C1893,'Anexo_GL '!$B$9:$O$1901,4,0)</f>
        <v>1575.79513</v>
      </c>
      <c r="G1893" s="54"/>
      <c r="H1893" s="54">
        <f>+VLOOKUP(C1893,'Anexo_GL '!$B$9:$O$1901,5,0)</f>
        <v>69235.878417500004</v>
      </c>
      <c r="I1893" s="54">
        <f>+VLOOKUP(C1893,'Anexo_GL '!$B$9:$O$1901,6,0)</f>
        <v>68233.129610000004</v>
      </c>
      <c r="J1893" s="54">
        <f>+VLOOKUP(C1893,'Anexo_GL '!$B$9:$O$1901,7,0)</f>
        <v>0</v>
      </c>
      <c r="K1893" s="54"/>
      <c r="L1893" s="56">
        <f>+VLOOKUP(C1893,'Anexo_GL '!$B$9:$O$1901,8,0)</f>
        <v>2.2759805551939141</v>
      </c>
      <c r="M1893" s="54"/>
      <c r="N1893" s="56" t="str">
        <f>+VLOOKUP(C1893,'Anexo_GL '!$B$9:$O$1901,9,0)</f>
        <v>Si Cumple</v>
      </c>
      <c r="O1893" s="54"/>
      <c r="P1893" s="54">
        <f>+VLOOKUP(C1893,'Anexo_GL '!$B$9:$O$1901,11,0)</f>
        <v>49674.412349999991</v>
      </c>
      <c r="Q1893" s="54">
        <f>+VLOOKUP(C1893,'Anexo_GL '!$B$9:$O$1901,12,0)</f>
        <v>23587.727150000002</v>
      </c>
      <c r="R1893" s="54">
        <f>+VLOOKUP(C1893,'Anexo_GL '!$B$9:$O$1901,13,0)</f>
        <v>26086.685199999993</v>
      </c>
      <c r="S1893" s="54" t="str">
        <f>+VLOOKUP(C1893,'Anexo_GL '!$B$9:$O$1901,14,0)</f>
        <v>Si Cumple</v>
      </c>
    </row>
    <row r="1894" spans="1:19" x14ac:dyDescent="0.25">
      <c r="A1894" s="54" t="s">
        <v>5986</v>
      </c>
      <c r="B1894" s="54">
        <v>1867</v>
      </c>
      <c r="C1894" s="55" t="s">
        <v>4041</v>
      </c>
      <c r="D1894" s="55" t="s">
        <v>78</v>
      </c>
      <c r="E1894" s="55" t="s">
        <v>4042</v>
      </c>
      <c r="F1894" s="54">
        <f>+VLOOKUP(C1894,'Anexo_GL '!$B$9:$O$1901,4,0)</f>
        <v>1051.27658</v>
      </c>
      <c r="G1894" s="54"/>
      <c r="H1894" s="54">
        <f>+VLOOKUP(C1894,'Anexo_GL '!$B$9:$O$1901,5,0)</f>
        <v>16074.218339999998</v>
      </c>
      <c r="I1894" s="54">
        <f>+VLOOKUP(C1894,'Anexo_GL '!$B$9:$O$1901,6,0)</f>
        <v>22697.613599999997</v>
      </c>
      <c r="J1894" s="54">
        <f>+VLOOKUP(C1894,'Anexo_GL '!$B$9:$O$1901,7,0)</f>
        <v>0</v>
      </c>
      <c r="K1894" s="54"/>
      <c r="L1894" s="56">
        <f>+VLOOKUP(C1894,'Anexo_GL '!$B$9:$O$1901,8,0)</f>
        <v>4.6316612773776367</v>
      </c>
      <c r="M1894" s="54"/>
      <c r="N1894" s="56" t="str">
        <f>+VLOOKUP(C1894,'Anexo_GL '!$B$9:$O$1901,9,0)</f>
        <v>Si Cumple</v>
      </c>
      <c r="O1894" s="54"/>
      <c r="P1894" s="54">
        <f>+VLOOKUP(C1894,'Anexo_GL '!$B$9:$O$1901,11,0)</f>
        <v>8647.8511899999994</v>
      </c>
      <c r="Q1894" s="54">
        <f>+VLOOKUP(C1894,'Anexo_GL '!$B$9:$O$1901,12,0)</f>
        <v>5269.3326500000003</v>
      </c>
      <c r="R1894" s="54">
        <f>+VLOOKUP(C1894,'Anexo_GL '!$B$9:$O$1901,13,0)</f>
        <v>3378.5185399999991</v>
      </c>
      <c r="S1894" s="54" t="str">
        <f>+VLOOKUP(C1894,'Anexo_GL '!$B$9:$O$1901,14,0)</f>
        <v>Si Cumple</v>
      </c>
    </row>
    <row r="1895" spans="1:19" x14ac:dyDescent="0.25">
      <c r="A1895" s="54" t="s">
        <v>5987</v>
      </c>
      <c r="B1895" s="54">
        <v>1868</v>
      </c>
      <c r="C1895" s="55" t="s">
        <v>4043</v>
      </c>
      <c r="D1895" s="55" t="s">
        <v>78</v>
      </c>
      <c r="E1895" s="55" t="s">
        <v>4044</v>
      </c>
      <c r="F1895" s="54">
        <f>+VLOOKUP(C1895,'Anexo_GL '!$B$9:$O$1901,4,0)</f>
        <v>603.3111100000001</v>
      </c>
      <c r="G1895" s="54"/>
      <c r="H1895" s="54">
        <f>+VLOOKUP(C1895,'Anexo_GL '!$B$9:$O$1901,5,0)</f>
        <v>18834.579655000005</v>
      </c>
      <c r="I1895" s="54">
        <f>+VLOOKUP(C1895,'Anexo_GL '!$B$9:$O$1901,6,0)</f>
        <v>26336.728230000004</v>
      </c>
      <c r="J1895" s="54">
        <f>+VLOOKUP(C1895,'Anexo_GL '!$B$9:$O$1901,7,0)</f>
        <v>0</v>
      </c>
      <c r="K1895" s="54"/>
      <c r="L1895" s="56">
        <f>+VLOOKUP(C1895,'Anexo_GL '!$B$9:$O$1901,8,0)</f>
        <v>2.2907595230935791</v>
      </c>
      <c r="M1895" s="54"/>
      <c r="N1895" s="56" t="str">
        <f>+VLOOKUP(C1895,'Anexo_GL '!$B$9:$O$1901,9,0)</f>
        <v>Si Cumple</v>
      </c>
      <c r="O1895" s="54"/>
      <c r="P1895" s="54">
        <f>+VLOOKUP(C1895,'Anexo_GL '!$B$9:$O$1901,11,0)</f>
        <v>13241.057740000002</v>
      </c>
      <c r="Q1895" s="54">
        <f>+VLOOKUP(C1895,'Anexo_GL '!$B$9:$O$1901,12,0)</f>
        <v>7223.2661399999997</v>
      </c>
      <c r="R1895" s="54">
        <f>+VLOOKUP(C1895,'Anexo_GL '!$B$9:$O$1901,13,0)</f>
        <v>6017.7916000000023</v>
      </c>
      <c r="S1895" s="54" t="str">
        <f>+VLOOKUP(C1895,'Anexo_GL '!$B$9:$O$1901,14,0)</f>
        <v>Si Cumple</v>
      </c>
    </row>
    <row r="1896" spans="1:19" x14ac:dyDescent="0.25">
      <c r="A1896" s="54" t="s">
        <v>5988</v>
      </c>
      <c r="B1896" s="54">
        <v>1869</v>
      </c>
      <c r="C1896" s="55" t="s">
        <v>4045</v>
      </c>
      <c r="D1896" s="55" t="s">
        <v>78</v>
      </c>
      <c r="E1896" s="55" t="s">
        <v>4046</v>
      </c>
      <c r="F1896" s="54">
        <f>+VLOOKUP(C1896,'Anexo_GL '!$B$9:$O$1901,4,0)</f>
        <v>387.15069</v>
      </c>
      <c r="G1896" s="54"/>
      <c r="H1896" s="54">
        <f>+VLOOKUP(C1896,'Anexo_GL '!$B$9:$O$1901,5,0)</f>
        <v>11883.021909999996</v>
      </c>
      <c r="I1896" s="54">
        <f>+VLOOKUP(C1896,'Anexo_GL '!$B$9:$O$1901,6,0)</f>
        <v>19632.783799999997</v>
      </c>
      <c r="J1896" s="54">
        <f>+VLOOKUP(C1896,'Anexo_GL '!$B$9:$O$1901,7,0)</f>
        <v>0</v>
      </c>
      <c r="K1896" s="54"/>
      <c r="L1896" s="56">
        <f>+VLOOKUP(C1896,'Anexo_GL '!$B$9:$O$1901,8,0)</f>
        <v>1.9719602372435845</v>
      </c>
      <c r="M1896" s="54"/>
      <c r="N1896" s="56" t="str">
        <f>+VLOOKUP(C1896,'Anexo_GL '!$B$9:$O$1901,9,0)</f>
        <v>Si Cumple</v>
      </c>
      <c r="O1896" s="54"/>
      <c r="P1896" s="54">
        <f>+VLOOKUP(C1896,'Anexo_GL '!$B$9:$O$1901,11,0)</f>
        <v>7450.6722499999996</v>
      </c>
      <c r="Q1896" s="54">
        <f>+VLOOKUP(C1896,'Anexo_GL '!$B$9:$O$1901,12,0)</f>
        <v>3443.54342</v>
      </c>
      <c r="R1896" s="54">
        <f>+VLOOKUP(C1896,'Anexo_GL '!$B$9:$O$1901,13,0)</f>
        <v>4007.1288300000001</v>
      </c>
      <c r="S1896" s="54" t="str">
        <f>+VLOOKUP(C1896,'Anexo_GL '!$B$9:$O$1901,14,0)</f>
        <v>Si Cumple</v>
      </c>
    </row>
    <row r="1897" spans="1:19" x14ac:dyDescent="0.25">
      <c r="A1897" s="54" t="s">
        <v>5989</v>
      </c>
      <c r="B1897" s="54">
        <v>1870</v>
      </c>
      <c r="C1897" s="55" t="s">
        <v>4047</v>
      </c>
      <c r="D1897" s="55" t="s">
        <v>78</v>
      </c>
      <c r="E1897" s="55" t="s">
        <v>4048</v>
      </c>
      <c r="F1897" s="54">
        <f>+VLOOKUP(C1897,'Anexo_GL '!$B$9:$O$1901,4,0)</f>
        <v>4065.98162</v>
      </c>
      <c r="G1897" s="54"/>
      <c r="H1897" s="54">
        <f>+VLOOKUP(C1897,'Anexo_GL '!$B$9:$O$1901,5,0)</f>
        <v>17308.3286525</v>
      </c>
      <c r="I1897" s="54">
        <f>+VLOOKUP(C1897,'Anexo_GL '!$B$9:$O$1901,6,0)</f>
        <v>12295.63946</v>
      </c>
      <c r="J1897" s="54">
        <f>+VLOOKUP(C1897,'Anexo_GL '!$B$9:$O$1901,7,0)</f>
        <v>0</v>
      </c>
      <c r="K1897" s="54"/>
      <c r="L1897" s="56">
        <f>+VLOOKUP(C1897,'Anexo_GL '!$B$9:$O$1901,8,0)</f>
        <v>23.491474547501809</v>
      </c>
      <c r="M1897" s="54"/>
      <c r="N1897" s="56" t="str">
        <f>+VLOOKUP(C1897,'Anexo_GL '!$B$9:$O$1901,9,0)</f>
        <v>Si Cumple</v>
      </c>
      <c r="O1897" s="54"/>
      <c r="P1897" s="54">
        <f>+VLOOKUP(C1897,'Anexo_GL '!$B$9:$O$1901,11,0)</f>
        <v>19524.962439999999</v>
      </c>
      <c r="Q1897" s="54">
        <f>+VLOOKUP(C1897,'Anexo_GL '!$B$9:$O$1901,12,0)</f>
        <v>16315.148419999998</v>
      </c>
      <c r="R1897" s="54">
        <f>+VLOOKUP(C1897,'Anexo_GL '!$B$9:$O$1901,13,0)</f>
        <v>3209.8140199999993</v>
      </c>
      <c r="S1897" s="54" t="str">
        <f>+VLOOKUP(C1897,'Anexo_GL '!$B$9:$O$1901,14,0)</f>
        <v>Si Cumple</v>
      </c>
    </row>
    <row r="1898" spans="1:19" x14ac:dyDescent="0.25">
      <c r="A1898" s="54" t="s">
        <v>5990</v>
      </c>
      <c r="B1898" s="54">
        <v>1871</v>
      </c>
      <c r="C1898" s="55" t="s">
        <v>4049</v>
      </c>
      <c r="D1898" s="55" t="s">
        <v>78</v>
      </c>
      <c r="E1898" s="55" t="s">
        <v>4050</v>
      </c>
      <c r="F1898" s="54">
        <f>+VLOOKUP(C1898,'Anexo_GL '!$B$9:$O$1901,4,0)</f>
        <v>4698.2393300000003</v>
      </c>
      <c r="G1898" s="54"/>
      <c r="H1898" s="54">
        <f>+VLOOKUP(C1898,'Anexo_GL '!$B$9:$O$1901,5,0)</f>
        <v>8453.6489424999982</v>
      </c>
      <c r="I1898" s="54">
        <f>+VLOOKUP(C1898,'Anexo_GL '!$B$9:$O$1901,6,0)</f>
        <v>4472.0589600000003</v>
      </c>
      <c r="J1898" s="54">
        <f>+VLOOKUP(C1898,'Anexo_GL '!$B$9:$O$1901,7,0)</f>
        <v>0</v>
      </c>
      <c r="K1898" s="54"/>
      <c r="L1898" s="56">
        <f>+VLOOKUP(C1898,'Anexo_GL '!$B$9:$O$1901,8,0)</f>
        <v>55.576465996594706</v>
      </c>
      <c r="M1898" s="54"/>
      <c r="N1898" s="56" t="str">
        <f>+VLOOKUP(C1898,'Anexo_GL '!$B$9:$O$1901,9,0)</f>
        <v>Si Cumple</v>
      </c>
      <c r="O1898" s="54"/>
      <c r="P1898" s="54">
        <f>+VLOOKUP(C1898,'Anexo_GL '!$B$9:$O$1901,11,0)</f>
        <v>6094.9501300000002</v>
      </c>
      <c r="Q1898" s="54">
        <f>+VLOOKUP(C1898,'Anexo_GL '!$B$9:$O$1901,12,0)</f>
        <v>4762.467779999999</v>
      </c>
      <c r="R1898" s="54">
        <f>+VLOOKUP(C1898,'Anexo_GL '!$B$9:$O$1901,13,0)</f>
        <v>1332.4823500000005</v>
      </c>
      <c r="S1898" s="54" t="str">
        <f>+VLOOKUP(C1898,'Anexo_GL '!$B$9:$O$1901,14,0)</f>
        <v>Si Cumple</v>
      </c>
    </row>
    <row r="1899" spans="1:19" x14ac:dyDescent="0.25">
      <c r="A1899" s="54" t="s">
        <v>5991</v>
      </c>
      <c r="B1899" s="54">
        <v>1872</v>
      </c>
      <c r="C1899" s="55" t="s">
        <v>4051</v>
      </c>
      <c r="D1899" s="55" t="s">
        <v>78</v>
      </c>
      <c r="E1899" s="55" t="s">
        <v>4052</v>
      </c>
      <c r="F1899" s="54">
        <f>+VLOOKUP(C1899,'Anexo_GL '!$B$9:$O$1901,4,0)</f>
        <v>1052.6470899999999</v>
      </c>
      <c r="G1899" s="54"/>
      <c r="H1899" s="54">
        <f>+VLOOKUP(C1899,'Anexo_GL '!$B$9:$O$1901,5,0)</f>
        <v>9822.840400000001</v>
      </c>
      <c r="I1899" s="54">
        <f>+VLOOKUP(C1899,'Anexo_GL '!$B$9:$O$1901,6,0)</f>
        <v>7230.2033500000016</v>
      </c>
      <c r="J1899" s="54">
        <f>+VLOOKUP(C1899,'Anexo_GL '!$B$9:$O$1901,7,0)</f>
        <v>0</v>
      </c>
      <c r="K1899" s="54"/>
      <c r="L1899" s="56">
        <f>+VLOOKUP(C1899,'Anexo_GL '!$B$9:$O$1901,8,0)</f>
        <v>10.716320810831863</v>
      </c>
      <c r="M1899" s="54"/>
      <c r="N1899" s="56" t="str">
        <f>+VLOOKUP(C1899,'Anexo_GL '!$B$9:$O$1901,9,0)</f>
        <v>Si Cumple</v>
      </c>
      <c r="O1899" s="54"/>
      <c r="P1899" s="54">
        <f>+VLOOKUP(C1899,'Anexo_GL '!$B$9:$O$1901,11,0)</f>
        <v>5770.9429199999995</v>
      </c>
      <c r="Q1899" s="54">
        <f>+VLOOKUP(C1899,'Anexo_GL '!$B$9:$O$1901,12,0)</f>
        <v>5459.0285599999997</v>
      </c>
      <c r="R1899" s="54">
        <f>+VLOOKUP(C1899,'Anexo_GL '!$B$9:$O$1901,13,0)</f>
        <v>311.91436000000033</v>
      </c>
      <c r="S1899" s="54" t="str">
        <f>+VLOOKUP(C1899,'Anexo_GL '!$B$9:$O$1901,14,0)</f>
        <v>Si Cumple</v>
      </c>
    </row>
    <row r="1900" spans="1:19" x14ac:dyDescent="0.25">
      <c r="A1900" s="54" t="s">
        <v>6010</v>
      </c>
      <c r="B1900" s="54">
        <v>1873</v>
      </c>
      <c r="C1900" s="57" t="s">
        <v>4089</v>
      </c>
      <c r="D1900" s="57" t="s">
        <v>78</v>
      </c>
      <c r="E1900" s="57" t="s">
        <v>4090</v>
      </c>
      <c r="F1900" s="54">
        <f>+VLOOKUP(C1900,'Anexo_GL '!$B$9:$O$1901,4,0)</f>
        <v>2847.6219599999999</v>
      </c>
      <c r="G1900" s="54"/>
      <c r="H1900" s="54">
        <f>+VLOOKUP(C1900,'Anexo_GL '!$B$9:$O$1901,5,0)</f>
        <v>6318.9168150000005</v>
      </c>
      <c r="I1900" s="54">
        <f>+VLOOKUP(C1900,'Anexo_GL '!$B$9:$O$1901,6,0)</f>
        <v>3615.1114299999999</v>
      </c>
      <c r="J1900" s="54">
        <f>+VLOOKUP(C1900,'Anexo_GL '!$B$9:$O$1901,7,0)</f>
        <v>0</v>
      </c>
      <c r="K1900" s="54"/>
      <c r="L1900" s="56">
        <f>+VLOOKUP(C1900,'Anexo_GL '!$B$9:$O$1901,8,0)</f>
        <v>45.065033191135619</v>
      </c>
      <c r="M1900" s="54"/>
      <c r="N1900" s="56" t="str">
        <f>+VLOOKUP(C1900,'Anexo_GL '!$B$9:$O$1901,9,0)</f>
        <v>Si Cumple</v>
      </c>
      <c r="O1900" s="54"/>
      <c r="P1900" s="54">
        <f>+VLOOKUP(C1900,'Anexo_GL '!$B$9:$O$1901,11,0)</f>
        <v>2115.8728200000005</v>
      </c>
      <c r="Q1900" s="54">
        <f>+VLOOKUP(C1900,'Anexo_GL '!$B$9:$O$1901,12,0)</f>
        <v>3739.9986400000003</v>
      </c>
      <c r="R1900" s="54">
        <f>+VLOOKUP(C1900,'Anexo_GL '!$B$9:$O$1901,13,0)</f>
        <v>-1624.1258199999997</v>
      </c>
      <c r="S1900" s="54" t="str">
        <f>+VLOOKUP(C1900,'Anexo_GL '!$B$9:$O$1901,14,0)</f>
        <v>No Cumple</v>
      </c>
    </row>
    <row r="1901" spans="1:19" x14ac:dyDescent="0.25">
      <c r="A1901" s="54" t="s">
        <v>6011</v>
      </c>
      <c r="B1901" s="54">
        <v>1874</v>
      </c>
      <c r="C1901" s="57" t="s">
        <v>4091</v>
      </c>
      <c r="D1901" s="57" t="s">
        <v>78</v>
      </c>
      <c r="E1901" s="57" t="s">
        <v>4092</v>
      </c>
      <c r="F1901" s="54">
        <f>+VLOOKUP(C1901,'Anexo_GL '!$B$9:$O$1901,4,0)</f>
        <v>401.65595999999994</v>
      </c>
      <c r="G1901" s="54"/>
      <c r="H1901" s="54">
        <f>+VLOOKUP(C1901,'Anexo_GL '!$B$9:$O$1901,5,0)</f>
        <v>4284.3845849999989</v>
      </c>
      <c r="I1901" s="54">
        <f>+VLOOKUP(C1901,'Anexo_GL '!$B$9:$O$1901,6,0)</f>
        <v>1777.70544</v>
      </c>
      <c r="J1901" s="54">
        <f>+VLOOKUP(C1901,'Anexo_GL '!$B$9:$O$1901,7,0)</f>
        <v>0</v>
      </c>
      <c r="K1901" s="54"/>
      <c r="L1901" s="56">
        <f>+VLOOKUP(C1901,'Anexo_GL '!$B$9:$O$1901,8,0)</f>
        <v>9.3748810834170264</v>
      </c>
      <c r="M1901" s="54"/>
      <c r="N1901" s="56" t="str">
        <f>+VLOOKUP(C1901,'Anexo_GL '!$B$9:$O$1901,9,0)</f>
        <v>Si Cumple</v>
      </c>
      <c r="O1901" s="54"/>
      <c r="P1901" s="54">
        <f>+VLOOKUP(C1901,'Anexo_GL '!$B$9:$O$1901,11,0)</f>
        <v>2056.6966000000002</v>
      </c>
      <c r="Q1901" s="54">
        <f>+VLOOKUP(C1901,'Anexo_GL '!$B$9:$O$1901,12,0)</f>
        <v>2081.6346599999997</v>
      </c>
      <c r="R1901" s="54">
        <f>+VLOOKUP(C1901,'Anexo_GL '!$B$9:$O$1901,13,0)</f>
        <v>-24.938059999999822</v>
      </c>
      <c r="S1901" s="54" t="str">
        <f>+VLOOKUP(C1901,'Anexo_GL '!$B$9:$O$1901,14,0)</f>
        <v>No Cumple</v>
      </c>
    </row>
    <row r="1902" spans="1:19" x14ac:dyDescent="0.25">
      <c r="A1902" s="54" t="s">
        <v>5992</v>
      </c>
      <c r="B1902" s="54">
        <v>1875</v>
      </c>
      <c r="C1902" s="55" t="s">
        <v>4053</v>
      </c>
      <c r="D1902" s="55" t="s">
        <v>78</v>
      </c>
      <c r="E1902" s="55" t="s">
        <v>4054</v>
      </c>
      <c r="F1902" s="54">
        <f>+VLOOKUP(C1902,'Anexo_GL '!$B$9:$O$1901,4,0)</f>
        <v>4744.334859999999</v>
      </c>
      <c r="G1902" s="54"/>
      <c r="H1902" s="54">
        <f>+VLOOKUP(C1902,'Anexo_GL '!$B$9:$O$1901,5,0)</f>
        <v>8723.9270574999991</v>
      </c>
      <c r="I1902" s="54">
        <f>+VLOOKUP(C1902,'Anexo_GL '!$B$9:$O$1901,6,0)</f>
        <v>13086.29162</v>
      </c>
      <c r="J1902" s="54">
        <f>+VLOOKUP(C1902,'Anexo_GL '!$B$9:$O$1901,7,0)</f>
        <v>0</v>
      </c>
      <c r="K1902" s="54"/>
      <c r="L1902" s="56">
        <f>+VLOOKUP(C1902,'Anexo_GL '!$B$9:$O$1901,8,0)</f>
        <v>36.254234566721358</v>
      </c>
      <c r="M1902" s="54"/>
      <c r="N1902" s="56" t="str">
        <f>+VLOOKUP(C1902,'Anexo_GL '!$B$9:$O$1901,9,0)</f>
        <v>Si Cumple</v>
      </c>
      <c r="O1902" s="54"/>
      <c r="P1902" s="54">
        <f>+VLOOKUP(C1902,'Anexo_GL '!$B$9:$O$1901,11,0)</f>
        <v>5122.9673000000012</v>
      </c>
      <c r="Q1902" s="54">
        <f>+VLOOKUP(C1902,'Anexo_GL '!$B$9:$O$1901,12,0)</f>
        <v>2980.5307299999999</v>
      </c>
      <c r="R1902" s="54">
        <f>+VLOOKUP(C1902,'Anexo_GL '!$B$9:$O$1901,13,0)</f>
        <v>2142.4365700000008</v>
      </c>
      <c r="S1902" s="54" t="str">
        <f>+VLOOKUP(C1902,'Anexo_GL '!$B$9:$O$1901,14,0)</f>
        <v>Si Cumple</v>
      </c>
    </row>
    <row r="1903" spans="1:19" x14ac:dyDescent="0.25">
      <c r="A1903" s="54" t="s">
        <v>7878</v>
      </c>
      <c r="B1903" s="54">
        <v>1876</v>
      </c>
      <c r="C1903" s="108" t="s">
        <v>7851</v>
      </c>
      <c r="D1903" s="107" t="s">
        <v>1000</v>
      </c>
      <c r="E1903" t="s">
        <v>7894</v>
      </c>
      <c r="F1903" s="54">
        <f>+VLOOKUP(C1903,'Anexo_GL '!$B$9:$O$1901,4,0)</f>
        <v>132.33679999999998</v>
      </c>
      <c r="H1903" s="54">
        <f>+VLOOKUP(C1903,'Anexo_GL '!$B$9:$O$1901,5,0)</f>
        <v>1352.59978</v>
      </c>
      <c r="I1903" s="54">
        <f>+VLOOKUP(C1903,'Anexo_GL '!$B$9:$O$1901,6,0)</f>
        <v>729.33506000000011</v>
      </c>
      <c r="J1903" s="54">
        <f>+VLOOKUP(C1903,'Anexo_GL '!$B$9:$O$1901,7,0)</f>
        <v>0</v>
      </c>
      <c r="L1903" s="56">
        <f>+VLOOKUP(C1903,'Anexo_GL '!$B$9:$O$1901,8,0)</f>
        <v>9.7838844835535905</v>
      </c>
      <c r="N1903" s="56" t="str">
        <f>+VLOOKUP(C1903,'Anexo_GL '!$B$9:$O$1901,9,0)</f>
        <v>Si Cumple</v>
      </c>
      <c r="P1903" s="54">
        <f>+VLOOKUP(C1903,'Anexo_GL '!$B$9:$O$1901,11,0)</f>
        <v>944.66883000000007</v>
      </c>
      <c r="Q1903" s="54">
        <f>+VLOOKUP(C1903,'Anexo_GL '!$B$9:$O$1901,12,0)</f>
        <v>611.58360000000005</v>
      </c>
      <c r="R1903" s="54">
        <f>+VLOOKUP(C1903,'Anexo_GL '!$B$9:$O$1901,13,0)</f>
        <v>333.08522999999997</v>
      </c>
      <c r="S1903" s="54" t="str">
        <f>+VLOOKUP(C1903,'Anexo_GL '!$B$9:$O$1901,14,0)</f>
        <v>Si Cumple</v>
      </c>
    </row>
    <row r="1904" spans="1:19" x14ac:dyDescent="0.25">
      <c r="A1904" s="54" t="s">
        <v>7879</v>
      </c>
      <c r="B1904" s="54">
        <v>1877</v>
      </c>
      <c r="C1904" s="108" t="s">
        <v>7852</v>
      </c>
      <c r="D1904" s="107" t="s">
        <v>18</v>
      </c>
      <c r="E1904" t="s">
        <v>7895</v>
      </c>
      <c r="F1904" s="54">
        <f>+VLOOKUP(C1904,'Anexo_GL '!$B$9:$O$1901,4,0)</f>
        <v>2.27108</v>
      </c>
      <c r="H1904" s="54">
        <f>+VLOOKUP(C1904,'Anexo_GL '!$B$9:$O$1901,5,0)</f>
        <v>702.52850000000001</v>
      </c>
      <c r="I1904" s="54">
        <f>+VLOOKUP(C1904,'Anexo_GL '!$B$9:$O$1901,6,0)</f>
        <v>98.696649999999991</v>
      </c>
      <c r="J1904" s="54">
        <f>+VLOOKUP(C1904,'Anexo_GL '!$B$9:$O$1901,7,0)</f>
        <v>0</v>
      </c>
      <c r="L1904" s="56">
        <f>+VLOOKUP(C1904,'Anexo_GL '!$B$9:$O$1901,8,0)</f>
        <v>0.32327229429126364</v>
      </c>
      <c r="N1904" s="56" t="str">
        <f>+VLOOKUP(C1904,'Anexo_GL '!$B$9:$O$1901,9,0)</f>
        <v>Si Cumple</v>
      </c>
      <c r="P1904" s="54">
        <f>+VLOOKUP(C1904,'Anexo_GL '!$B$9:$O$1901,11,0)</f>
        <v>543.83867999999995</v>
      </c>
      <c r="Q1904" s="54">
        <f>+VLOOKUP(C1904,'Anexo_GL '!$B$9:$O$1901,12,0)</f>
        <v>431.43475000000001</v>
      </c>
      <c r="R1904" s="54">
        <f>+VLOOKUP(C1904,'Anexo_GL '!$B$9:$O$1901,13,0)</f>
        <v>112.40392999999993</v>
      </c>
      <c r="S1904" s="54" t="str">
        <f>+VLOOKUP(C1904,'Anexo_GL '!$B$9:$O$1901,14,0)</f>
        <v>Si Cumple</v>
      </c>
    </row>
    <row r="1905" spans="1:19" x14ac:dyDescent="0.25">
      <c r="A1905" s="54" t="s">
        <v>7880</v>
      </c>
      <c r="B1905" s="54">
        <v>1878</v>
      </c>
      <c r="C1905" s="108" t="s">
        <v>7853</v>
      </c>
      <c r="D1905" s="107" t="s">
        <v>18</v>
      </c>
      <c r="E1905" t="s">
        <v>7896</v>
      </c>
      <c r="F1905" s="54">
        <f>+VLOOKUP(C1905,'Anexo_GL '!$B$9:$O$1901,4,0)</f>
        <v>347.00042999999999</v>
      </c>
      <c r="H1905" s="54">
        <f>+VLOOKUP(C1905,'Anexo_GL '!$B$9:$O$1901,5,0)</f>
        <v>1527.8250800000001</v>
      </c>
      <c r="I1905" s="54">
        <f>+VLOOKUP(C1905,'Anexo_GL '!$B$9:$O$1901,6,0)</f>
        <v>1829.2582299999999</v>
      </c>
      <c r="J1905" s="54">
        <f>+VLOOKUP(C1905,'Anexo_GL '!$B$9:$O$1901,7,0)</f>
        <v>0</v>
      </c>
      <c r="L1905" s="56">
        <f>+VLOOKUP(C1905,'Anexo_GL '!$B$9:$O$1901,8,0)</f>
        <v>22.712052220009372</v>
      </c>
      <c r="N1905" s="56" t="str">
        <f>+VLOOKUP(C1905,'Anexo_GL '!$B$9:$O$1901,9,0)</f>
        <v>Si Cumple</v>
      </c>
      <c r="P1905" s="54">
        <f>+VLOOKUP(C1905,'Anexo_GL '!$B$9:$O$1901,11,0)</f>
        <v>1091.4339000000002</v>
      </c>
      <c r="Q1905" s="54">
        <f>+VLOOKUP(C1905,'Anexo_GL '!$B$9:$O$1901,12,0)</f>
        <v>540.92505000000006</v>
      </c>
      <c r="R1905" s="54">
        <f>+VLOOKUP(C1905,'Anexo_GL '!$B$9:$O$1901,13,0)</f>
        <v>550.50885000000005</v>
      </c>
      <c r="S1905" s="54" t="str">
        <f>+VLOOKUP(C1905,'Anexo_GL '!$B$9:$O$1901,14,0)</f>
        <v>Si Cumple</v>
      </c>
    </row>
    <row r="1906" spans="1:19" x14ac:dyDescent="0.25">
      <c r="A1906" s="54" t="s">
        <v>7881</v>
      </c>
      <c r="B1906" s="54">
        <v>1879</v>
      </c>
      <c r="C1906" s="109" t="s">
        <v>7854</v>
      </c>
      <c r="D1906" s="110" t="s">
        <v>18</v>
      </c>
      <c r="E1906" t="s">
        <v>7897</v>
      </c>
      <c r="F1906" s="54">
        <f>+VLOOKUP(C1906,'Anexo_GL '!$B$9:$O$1901,4,0)</f>
        <v>101.84904</v>
      </c>
      <c r="H1906" s="54">
        <f>+VLOOKUP(C1906,'Anexo_GL '!$B$9:$O$1901,5,0)</f>
        <v>1140.3891599999999</v>
      </c>
      <c r="I1906" s="54">
        <f>+VLOOKUP(C1906,'Anexo_GL '!$B$9:$O$1901,6,0)</f>
        <v>1083.0351499999999</v>
      </c>
      <c r="J1906" s="54">
        <f>+VLOOKUP(C1906,'Anexo_GL '!$B$9:$O$1901,7,0)</f>
        <v>0</v>
      </c>
      <c r="L1906" s="56">
        <f>+VLOOKUP(C1906,'Anexo_GL '!$B$9:$O$1901,8,0)</f>
        <v>8.9310775279554591</v>
      </c>
      <c r="N1906" s="56" t="str">
        <f>+VLOOKUP(C1906,'Anexo_GL '!$B$9:$O$1901,9,0)</f>
        <v>Si Cumple</v>
      </c>
      <c r="P1906" s="54">
        <f>+VLOOKUP(C1906,'Anexo_GL '!$B$9:$O$1901,11,0)</f>
        <v>867.96757999999988</v>
      </c>
      <c r="Q1906" s="54">
        <f>+VLOOKUP(C1906,'Anexo_GL '!$B$9:$O$1901,12,0)</f>
        <v>720.21533999999997</v>
      </c>
      <c r="R1906" s="54">
        <f>+VLOOKUP(C1906,'Anexo_GL '!$B$9:$O$1901,13,0)</f>
        <v>147.75223999999989</v>
      </c>
      <c r="S1906" s="54" t="str">
        <f>+VLOOKUP(C1906,'Anexo_GL '!$B$9:$O$1901,14,0)</f>
        <v>Si Cumple</v>
      </c>
    </row>
    <row r="1907" spans="1:19" x14ac:dyDescent="0.25">
      <c r="A1907" s="54" t="s">
        <v>7882</v>
      </c>
      <c r="B1907" s="54">
        <v>1880</v>
      </c>
      <c r="C1907" s="108" t="s">
        <v>7855</v>
      </c>
      <c r="D1907" s="107" t="s">
        <v>18</v>
      </c>
      <c r="E1907" t="s">
        <v>1827</v>
      </c>
      <c r="F1907" s="54">
        <f>+VLOOKUP(C1907,'Anexo_GL '!$B$9:$O$1901,4,0)</f>
        <v>77.895160000000004</v>
      </c>
      <c r="H1907" s="54">
        <f>+VLOOKUP(C1907,'Anexo_GL '!$B$9:$O$1901,5,0)</f>
        <v>1451.8755200000001</v>
      </c>
      <c r="I1907" s="54">
        <f>+VLOOKUP(C1907,'Anexo_GL '!$B$9:$O$1901,6,0)</f>
        <v>1622.8628700000002</v>
      </c>
      <c r="J1907" s="54">
        <f>+VLOOKUP(C1907,'Anexo_GL '!$B$9:$O$1901,7,0)</f>
        <v>0</v>
      </c>
      <c r="L1907" s="56">
        <f>+VLOOKUP(C1907,'Anexo_GL '!$B$9:$O$1901,8,0)</f>
        <v>5.3651403944051621</v>
      </c>
      <c r="N1907" s="56" t="str">
        <f>+VLOOKUP(C1907,'Anexo_GL '!$B$9:$O$1901,9,0)</f>
        <v>Si Cumple</v>
      </c>
      <c r="P1907" s="54">
        <f>+VLOOKUP(C1907,'Anexo_GL '!$B$9:$O$1901,11,0)</f>
        <v>1092.88408</v>
      </c>
      <c r="Q1907" s="54">
        <f>+VLOOKUP(C1907,'Anexo_GL '!$B$9:$O$1901,12,0)</f>
        <v>1087.6746900000001</v>
      </c>
      <c r="R1907" s="54">
        <f>+VLOOKUP(C1907,'Anexo_GL '!$B$9:$O$1901,13,0)</f>
        <v>5.2093900000001305</v>
      </c>
      <c r="S1907" s="54" t="str">
        <f>+VLOOKUP(C1907,'Anexo_GL '!$B$9:$O$1901,14,0)</f>
        <v>Si Cumple</v>
      </c>
    </row>
    <row r="1908" spans="1:19" x14ac:dyDescent="0.25">
      <c r="A1908" s="54" t="s">
        <v>7883</v>
      </c>
      <c r="B1908" s="54">
        <v>1881</v>
      </c>
      <c r="C1908" s="109" t="s">
        <v>7856</v>
      </c>
      <c r="D1908" s="110" t="s">
        <v>18</v>
      </c>
      <c r="E1908" t="s">
        <v>7898</v>
      </c>
      <c r="F1908" s="54">
        <f>+VLOOKUP(C1908,'Anexo_GL '!$B$9:$O$1901,4,0)</f>
        <v>138.76179000000002</v>
      </c>
      <c r="H1908" s="54">
        <f>+VLOOKUP(C1908,'Anexo_GL '!$B$9:$O$1901,5,0)</f>
        <v>1681.5509500000001</v>
      </c>
      <c r="I1908" s="54">
        <f>+VLOOKUP(C1908,'Anexo_GL '!$B$9:$O$1901,6,0)</f>
        <v>1665.5049199999999</v>
      </c>
      <c r="J1908" s="54">
        <f>+VLOOKUP(C1908,'Anexo_GL '!$B$9:$O$1901,7,0)</f>
        <v>0</v>
      </c>
      <c r="L1908" s="56">
        <f>+VLOOKUP(C1908,'Anexo_GL '!$B$9:$O$1901,8,0)</f>
        <v>8.2520122271644532</v>
      </c>
      <c r="N1908" s="56" t="str">
        <f>+VLOOKUP(C1908,'Anexo_GL '!$B$9:$O$1901,9,0)</f>
        <v>Si Cumple</v>
      </c>
      <c r="P1908" s="54">
        <f>+VLOOKUP(C1908,'Anexo_GL '!$B$9:$O$1901,11,0)</f>
        <v>1331.1797900000001</v>
      </c>
      <c r="Q1908" s="54">
        <f>+VLOOKUP(C1908,'Anexo_GL '!$B$9:$O$1901,12,0)</f>
        <v>736.53289999999993</v>
      </c>
      <c r="R1908" s="54">
        <f>+VLOOKUP(C1908,'Anexo_GL '!$B$9:$O$1901,13,0)</f>
        <v>594.6468900000001</v>
      </c>
      <c r="S1908" s="54" t="str">
        <f>+VLOOKUP(C1908,'Anexo_GL '!$B$9:$O$1901,14,0)</f>
        <v>Si Cumple</v>
      </c>
    </row>
    <row r="1909" spans="1:19" x14ac:dyDescent="0.25">
      <c r="A1909" s="54" t="s">
        <v>7884</v>
      </c>
      <c r="B1909" s="54">
        <v>1882</v>
      </c>
      <c r="C1909" s="108" t="s">
        <v>7857</v>
      </c>
      <c r="D1909" s="107" t="s">
        <v>27</v>
      </c>
      <c r="E1909" t="s">
        <v>7899</v>
      </c>
      <c r="F1909" s="54">
        <f>+VLOOKUP(C1909,'Anexo_GL '!$B$9:$O$1901,4,0)</f>
        <v>4633.6578399999999</v>
      </c>
      <c r="H1909" s="54">
        <f>+VLOOKUP(C1909,'Anexo_GL '!$B$9:$O$1901,5,0)</f>
        <v>65413.629479999996</v>
      </c>
      <c r="I1909" s="54">
        <f>+VLOOKUP(C1909,'Anexo_GL '!$B$9:$O$1901,6,0)</f>
        <v>130367.94546</v>
      </c>
      <c r="J1909" s="54">
        <f>+VLOOKUP(C1909,'Anexo_GL '!$B$9:$O$1901,7,0)</f>
        <v>0</v>
      </c>
      <c r="L1909" s="56">
        <f>+VLOOKUP(C1909,'Anexo_GL '!$B$9:$O$1901,8,0)</f>
        <v>7.0836274899204685</v>
      </c>
      <c r="N1909" s="56" t="str">
        <f>+VLOOKUP(C1909,'Anexo_GL '!$B$9:$O$1901,9,0)</f>
        <v>Si Cumple</v>
      </c>
      <c r="P1909" s="54">
        <f>+VLOOKUP(C1909,'Anexo_GL '!$B$9:$O$1901,11,0)</f>
        <v>46382.892670000001</v>
      </c>
      <c r="Q1909" s="54">
        <f>+VLOOKUP(C1909,'Anexo_GL '!$B$9:$O$1901,12,0)</f>
        <v>6659.3307799999993</v>
      </c>
      <c r="R1909" s="54">
        <f>+VLOOKUP(C1909,'Anexo_GL '!$B$9:$O$1901,13,0)</f>
        <v>39723.561889999997</v>
      </c>
      <c r="S1909" s="54" t="str">
        <f>+VLOOKUP(C1909,'Anexo_GL '!$B$9:$O$1901,14,0)</f>
        <v>Si Cumple</v>
      </c>
    </row>
    <row r="1910" spans="1:19" x14ac:dyDescent="0.25">
      <c r="A1910" s="54" t="s">
        <v>7885</v>
      </c>
      <c r="B1910" s="54">
        <v>1883</v>
      </c>
      <c r="C1910" s="109" t="s">
        <v>7858</v>
      </c>
      <c r="D1910" s="110" t="s">
        <v>27</v>
      </c>
      <c r="E1910" t="s">
        <v>7900</v>
      </c>
      <c r="F1910" s="54">
        <f>+VLOOKUP(C1910,'Anexo_GL '!$B$9:$O$1901,4,0)</f>
        <v>391.38827999999995</v>
      </c>
      <c r="H1910" s="54">
        <f>+VLOOKUP(C1910,'Anexo_GL '!$B$9:$O$1901,5,0)</f>
        <v>21524.769519999998</v>
      </c>
      <c r="I1910" s="54">
        <f>+VLOOKUP(C1910,'Anexo_GL '!$B$9:$O$1901,6,0)</f>
        <v>42426.132810000003</v>
      </c>
      <c r="J1910" s="54">
        <f>+VLOOKUP(C1910,'Anexo_GL '!$B$9:$O$1901,7,0)</f>
        <v>0</v>
      </c>
      <c r="L1910" s="56">
        <f>+VLOOKUP(C1910,'Anexo_GL '!$B$9:$O$1901,8,0)</f>
        <v>1.8183157763261384</v>
      </c>
      <c r="N1910" s="56" t="str">
        <f>+VLOOKUP(C1910,'Anexo_GL '!$B$9:$O$1901,9,0)</f>
        <v>Si Cumple</v>
      </c>
      <c r="P1910" s="54">
        <f>+VLOOKUP(C1910,'Anexo_GL '!$B$9:$O$1901,11,0)</f>
        <v>15470.373760000002</v>
      </c>
      <c r="Q1910" s="54">
        <f>+VLOOKUP(C1910,'Anexo_GL '!$B$9:$O$1901,12,0)</f>
        <v>4258.4758200000006</v>
      </c>
      <c r="R1910" s="54">
        <f>+VLOOKUP(C1910,'Anexo_GL '!$B$9:$O$1901,13,0)</f>
        <v>11211.897940000001</v>
      </c>
      <c r="S1910" s="54" t="str">
        <f>+VLOOKUP(C1910,'Anexo_GL '!$B$9:$O$1901,14,0)</f>
        <v>Si Cumple</v>
      </c>
    </row>
    <row r="1911" spans="1:19" x14ac:dyDescent="0.25">
      <c r="A1911" s="54" t="s">
        <v>7886</v>
      </c>
      <c r="B1911" s="54">
        <v>1884</v>
      </c>
      <c r="C1911" s="108" t="s">
        <v>7859</v>
      </c>
      <c r="D1911" s="107" t="s">
        <v>27</v>
      </c>
      <c r="E1911" t="s">
        <v>7901</v>
      </c>
      <c r="F1911" s="54">
        <f>+VLOOKUP(C1911,'Anexo_GL '!$B$9:$O$1901,4,0)</f>
        <v>764.25305000000003</v>
      </c>
      <c r="H1911" s="54">
        <f>+VLOOKUP(C1911,'Anexo_GL '!$B$9:$O$1901,5,0)</f>
        <v>37134.185910000007</v>
      </c>
      <c r="I1911" s="54">
        <f>+VLOOKUP(C1911,'Anexo_GL '!$B$9:$O$1901,6,0)</f>
        <v>72767.152770000015</v>
      </c>
      <c r="J1911" s="54">
        <f>+VLOOKUP(C1911,'Anexo_GL '!$B$9:$O$1901,7,0)</f>
        <v>0</v>
      </c>
      <c r="L1911" s="56">
        <f>+VLOOKUP(C1911,'Anexo_GL '!$B$9:$O$1901,8,0)</f>
        <v>2.0580848381927002</v>
      </c>
      <c r="N1911" s="56" t="str">
        <f>+VLOOKUP(C1911,'Anexo_GL '!$B$9:$O$1901,9,0)</f>
        <v>Si Cumple</v>
      </c>
      <c r="P1911" s="54">
        <f>+VLOOKUP(C1911,'Anexo_GL '!$B$9:$O$1901,11,0)</f>
        <v>26855.789929999999</v>
      </c>
      <c r="Q1911" s="54">
        <f>+VLOOKUP(C1911,'Anexo_GL '!$B$9:$O$1901,12,0)</f>
        <v>5790.6481199999989</v>
      </c>
      <c r="R1911" s="54">
        <f>+VLOOKUP(C1911,'Anexo_GL '!$B$9:$O$1901,13,0)</f>
        <v>21065.141810000001</v>
      </c>
      <c r="S1911" s="54" t="str">
        <f>+VLOOKUP(C1911,'Anexo_GL '!$B$9:$O$1901,14,0)</f>
        <v>Si Cumple</v>
      </c>
    </row>
    <row r="1912" spans="1:19" x14ac:dyDescent="0.25">
      <c r="A1912" s="54" t="s">
        <v>7887</v>
      </c>
      <c r="B1912" s="54">
        <v>1885</v>
      </c>
      <c r="C1912" s="109" t="s">
        <v>7860</v>
      </c>
      <c r="D1912" s="110" t="s">
        <v>27</v>
      </c>
      <c r="E1912" t="s">
        <v>7902</v>
      </c>
      <c r="F1912" s="54">
        <f>+VLOOKUP(C1912,'Anexo_GL '!$B$9:$O$1901,4,0)</f>
        <v>3118.7669100000007</v>
      </c>
      <c r="H1912" s="54">
        <f>+VLOOKUP(C1912,'Anexo_GL '!$B$9:$O$1901,5,0)</f>
        <v>60659.684430000008</v>
      </c>
      <c r="I1912" s="54">
        <f>+VLOOKUP(C1912,'Anexo_GL '!$B$9:$O$1901,6,0)</f>
        <v>121961.78596000001</v>
      </c>
      <c r="J1912" s="54">
        <f>+VLOOKUP(C1912,'Anexo_GL '!$B$9:$O$1901,7,0)</f>
        <v>0</v>
      </c>
      <c r="L1912" s="56">
        <f>+VLOOKUP(C1912,'Anexo_GL '!$B$9:$O$1901,8,0)</f>
        <v>5.1414163118487561</v>
      </c>
      <c r="N1912" s="56" t="str">
        <f>+VLOOKUP(C1912,'Anexo_GL '!$B$9:$O$1901,9,0)</f>
        <v>Si Cumple</v>
      </c>
      <c r="P1912" s="54">
        <f>+VLOOKUP(C1912,'Anexo_GL '!$B$9:$O$1901,11,0)</f>
        <v>43353.103050000005</v>
      </c>
      <c r="Q1912" s="54">
        <f>+VLOOKUP(C1912,'Anexo_GL '!$B$9:$O$1901,12,0)</f>
        <v>16387.848889999997</v>
      </c>
      <c r="R1912" s="54">
        <f>+VLOOKUP(C1912,'Anexo_GL '!$B$9:$O$1901,13,0)</f>
        <v>26965.254160000004</v>
      </c>
      <c r="S1912" s="54" t="str">
        <f>+VLOOKUP(C1912,'Anexo_GL '!$B$9:$O$1901,14,0)</f>
        <v>Si Cumple</v>
      </c>
    </row>
    <row r="1913" spans="1:19" x14ac:dyDescent="0.25">
      <c r="A1913" s="54" t="s">
        <v>7888</v>
      </c>
      <c r="B1913" s="54">
        <v>1886</v>
      </c>
      <c r="C1913" s="108" t="s">
        <v>7850</v>
      </c>
      <c r="D1913" s="107" t="s">
        <v>30</v>
      </c>
      <c r="E1913" t="s">
        <v>7903</v>
      </c>
      <c r="F1913" s="54">
        <f>+VLOOKUP(C1913,'Anexo_GL '!$B$9:$O$1901,4,0)</f>
        <v>150.50214000000003</v>
      </c>
      <c r="H1913" s="54">
        <f>+VLOOKUP(C1913,'Anexo_GL '!$B$9:$O$1901,5,0)</f>
        <v>1961.9116900000001</v>
      </c>
      <c r="I1913" s="54">
        <f>+VLOOKUP(C1913,'Anexo_GL '!$B$9:$O$1901,6,0)</f>
        <v>1687.2400600000001</v>
      </c>
      <c r="J1913" s="54">
        <f>+VLOOKUP(C1913,'Anexo_GL '!$B$9:$O$1901,7,0)</f>
        <v>0</v>
      </c>
      <c r="L1913" s="56">
        <f>+VLOOKUP(C1913,'Anexo_GL '!$B$9:$O$1901,8,0)</f>
        <v>7.6711984931391068</v>
      </c>
      <c r="N1913" s="56" t="str">
        <f>+VLOOKUP(C1913,'Anexo_GL '!$B$9:$O$1901,9,0)</f>
        <v>Si Cumple</v>
      </c>
      <c r="P1913" s="54">
        <f>+VLOOKUP(C1913,'Anexo_GL '!$B$9:$O$1901,11,0)</f>
        <v>1474.85096</v>
      </c>
      <c r="Q1913" s="54">
        <f>+VLOOKUP(C1913,'Anexo_GL '!$B$9:$O$1901,12,0)</f>
        <v>1150.5738700000002</v>
      </c>
      <c r="R1913" s="54">
        <f>+VLOOKUP(C1913,'Anexo_GL '!$B$9:$O$1901,13,0)</f>
        <v>324.27708999999987</v>
      </c>
      <c r="S1913" s="54" t="str">
        <f>+VLOOKUP(C1913,'Anexo_GL '!$B$9:$O$1901,14,0)</f>
        <v>Si Cumple</v>
      </c>
    </row>
    <row r="1914" spans="1:19" x14ac:dyDescent="0.25">
      <c r="A1914" s="54" t="s">
        <v>7889</v>
      </c>
      <c r="B1914" s="54">
        <v>1887</v>
      </c>
      <c r="C1914" s="109" t="s">
        <v>7861</v>
      </c>
      <c r="D1914" s="110" t="s">
        <v>30</v>
      </c>
      <c r="E1914" t="s">
        <v>674</v>
      </c>
      <c r="F1914" s="54">
        <f>+VLOOKUP(C1914,'Anexo_GL '!$B$9:$O$1901,4,0)</f>
        <v>25.421520000000001</v>
      </c>
      <c r="H1914" s="54">
        <f>+VLOOKUP(C1914,'Anexo_GL '!$B$9:$O$1901,5,0)</f>
        <v>1609.0319199999999</v>
      </c>
      <c r="I1914" s="54">
        <f>+VLOOKUP(C1914,'Anexo_GL '!$B$9:$O$1901,6,0)</f>
        <v>1434.7514099999999</v>
      </c>
      <c r="J1914" s="54">
        <f>+VLOOKUP(C1914,'Anexo_GL '!$B$9:$O$1901,7,0)</f>
        <v>0</v>
      </c>
      <c r="L1914" s="56">
        <f>+VLOOKUP(C1914,'Anexo_GL '!$B$9:$O$1901,8,0)</f>
        <v>1.5799263944993709</v>
      </c>
      <c r="N1914" s="56" t="str">
        <f>+VLOOKUP(C1914,'Anexo_GL '!$B$9:$O$1901,9,0)</f>
        <v>Si Cumple</v>
      </c>
      <c r="P1914" s="54">
        <f>+VLOOKUP(C1914,'Anexo_GL '!$B$9:$O$1901,11,0)</f>
        <v>1149.3000099999997</v>
      </c>
      <c r="Q1914" s="54">
        <f>+VLOOKUP(C1914,'Anexo_GL '!$B$9:$O$1901,12,0)</f>
        <v>538.82591000000002</v>
      </c>
      <c r="R1914" s="54">
        <f>+VLOOKUP(C1914,'Anexo_GL '!$B$9:$O$1901,13,0)</f>
        <v>610.47409999999979</v>
      </c>
      <c r="S1914" s="54" t="str">
        <f>+VLOOKUP(C1914,'Anexo_GL '!$B$9:$O$1901,14,0)</f>
        <v>Si Cumple</v>
      </c>
    </row>
    <row r="1915" spans="1:19" x14ac:dyDescent="0.25">
      <c r="A1915" s="54" t="s">
        <v>7890</v>
      </c>
      <c r="B1915" s="54">
        <v>1888</v>
      </c>
      <c r="C1915" s="109" t="s">
        <v>7862</v>
      </c>
      <c r="D1915" s="110" t="s">
        <v>57</v>
      </c>
      <c r="E1915" t="s">
        <v>1148</v>
      </c>
      <c r="F1915" s="54">
        <f>+VLOOKUP(C1915,'Anexo_GL '!$B$9:$O$1901,4,0)</f>
        <v>9889.4385000000002</v>
      </c>
      <c r="H1915" s="54">
        <f>+VLOOKUP(C1915,'Anexo_GL '!$B$9:$O$1901,5,0)</f>
        <v>197246.15035000001</v>
      </c>
      <c r="I1915" s="54">
        <f>+VLOOKUP(C1915,'Anexo_GL '!$B$9:$O$1901,6,0)</f>
        <v>206983.20866</v>
      </c>
      <c r="J1915" s="54">
        <f>+VLOOKUP(C1915,'Anexo_GL '!$B$9:$O$1901,7,0)</f>
        <v>0</v>
      </c>
      <c r="L1915" s="56">
        <f>+VLOOKUP(C1915,'Anexo_GL '!$B$9:$O$1901,8,0)</f>
        <v>5.0137548856856551</v>
      </c>
      <c r="N1915" s="56" t="str">
        <f>+VLOOKUP(C1915,'Anexo_GL '!$B$9:$O$1901,9,0)</f>
        <v>Si Cumple</v>
      </c>
      <c r="P1915" s="54">
        <f>+VLOOKUP(C1915,'Anexo_GL '!$B$9:$O$1901,11,0)</f>
        <v>174905.83256000001</v>
      </c>
      <c r="Q1915" s="54">
        <f>+VLOOKUP(C1915,'Anexo_GL '!$B$9:$O$1901,12,0)</f>
        <v>17844.954870000005</v>
      </c>
      <c r="R1915" s="54">
        <f>+VLOOKUP(C1915,'Anexo_GL '!$B$9:$O$1901,13,0)</f>
        <v>157060.87768999999</v>
      </c>
      <c r="S1915" s="54" t="str">
        <f>+VLOOKUP(C1915,'Anexo_GL '!$B$9:$O$1901,14,0)</f>
        <v>Si Cumple</v>
      </c>
    </row>
    <row r="1916" spans="1:19" x14ac:dyDescent="0.25">
      <c r="A1916" s="54" t="s">
        <v>7891</v>
      </c>
      <c r="B1916" s="54">
        <v>1889</v>
      </c>
      <c r="C1916" s="109" t="s">
        <v>7863</v>
      </c>
      <c r="D1916" s="110" t="s">
        <v>3799</v>
      </c>
      <c r="E1916" t="s">
        <v>1494</v>
      </c>
      <c r="F1916" s="54">
        <f>+VLOOKUP(C1916,'Anexo_GL '!$B$9:$O$1901,4,0)</f>
        <v>26.588450000000002</v>
      </c>
      <c r="H1916" s="54">
        <f>+VLOOKUP(C1916,'Anexo_GL '!$B$9:$O$1901,5,0)</f>
        <v>2742.6389800000006</v>
      </c>
      <c r="I1916" s="54">
        <f>+VLOOKUP(C1916,'Anexo_GL '!$B$9:$O$1901,6,0)</f>
        <v>9.3520900000000005</v>
      </c>
      <c r="J1916" s="54">
        <f>+VLOOKUP(C1916,'Anexo_GL '!$B$9:$O$1901,7,0)</f>
        <v>0</v>
      </c>
      <c r="L1916" s="56">
        <f>+VLOOKUP(C1916,'Anexo_GL '!$B$9:$O$1901,8,0)</f>
        <v>0.96944768137146498</v>
      </c>
      <c r="N1916" s="56" t="str">
        <f>+VLOOKUP(C1916,'Anexo_GL '!$B$9:$O$1901,9,0)</f>
        <v>Si Cumple</v>
      </c>
      <c r="P1916" s="54">
        <f>+VLOOKUP(C1916,'Anexo_GL '!$B$9:$O$1901,11,0)</f>
        <v>1999.5463300000001</v>
      </c>
      <c r="Q1916" s="54">
        <f>+VLOOKUP(C1916,'Anexo_GL '!$B$9:$O$1901,12,0)</f>
        <v>1443.8724399999999</v>
      </c>
      <c r="R1916" s="54">
        <f>+VLOOKUP(C1916,'Anexo_GL '!$B$9:$O$1901,13,0)</f>
        <v>555.67389000000014</v>
      </c>
      <c r="S1916" s="54" t="str">
        <f>+VLOOKUP(C1916,'Anexo_GL '!$B$9:$O$1901,14,0)</f>
        <v>Si Cumple</v>
      </c>
    </row>
    <row r="1917" spans="1:19" x14ac:dyDescent="0.25">
      <c r="A1917" s="54" t="s">
        <v>7892</v>
      </c>
      <c r="B1917" s="54">
        <v>1890</v>
      </c>
      <c r="C1917" s="109" t="s">
        <v>7864</v>
      </c>
      <c r="D1917" s="110" t="s">
        <v>78</v>
      </c>
      <c r="E1917" t="s">
        <v>7904</v>
      </c>
      <c r="F1917" s="54">
        <f>+VLOOKUP(C1917,'Anexo_GL '!$B$9:$O$1901,4,0)</f>
        <v>97.081319999999991</v>
      </c>
      <c r="H1917" s="54">
        <f>+VLOOKUP(C1917,'Anexo_GL '!$B$9:$O$1901,5,0)</f>
        <v>2471.55933</v>
      </c>
      <c r="I1917" s="54">
        <f>+VLOOKUP(C1917,'Anexo_GL '!$B$9:$O$1901,6,0)</f>
        <v>2431.2192800000003</v>
      </c>
      <c r="J1917" s="54">
        <f>+VLOOKUP(C1917,'Anexo_GL '!$B$9:$O$1901,7,0)</f>
        <v>0</v>
      </c>
      <c r="L1917" s="56">
        <f>+VLOOKUP(C1917,'Anexo_GL '!$B$9:$O$1901,8,0)</f>
        <v>3.9279380762427416</v>
      </c>
      <c r="N1917" s="56" t="str">
        <f>+VLOOKUP(C1917,'Anexo_GL '!$B$9:$O$1901,9,0)</f>
        <v>Si Cumple</v>
      </c>
      <c r="P1917" s="54">
        <f>+VLOOKUP(C1917,'Anexo_GL '!$B$9:$O$1901,11,0)</f>
        <v>1865.1804100000002</v>
      </c>
      <c r="Q1917" s="54">
        <f>+VLOOKUP(C1917,'Anexo_GL '!$B$9:$O$1901,12,0)</f>
        <v>1448.3103999999998</v>
      </c>
      <c r="R1917" s="54">
        <f>+VLOOKUP(C1917,'Anexo_GL '!$B$9:$O$1901,13,0)</f>
        <v>416.87001000000026</v>
      </c>
      <c r="S1917" s="54" t="str">
        <f>+VLOOKUP(C1917,'Anexo_GL '!$B$9:$O$1901,14,0)</f>
        <v>Si Cumple</v>
      </c>
    </row>
    <row r="1918" spans="1:19" x14ac:dyDescent="0.25">
      <c r="A1918" s="54" t="s">
        <v>7893</v>
      </c>
      <c r="B1918" s="54">
        <v>1891</v>
      </c>
      <c r="C1918" s="108" t="s">
        <v>7865</v>
      </c>
      <c r="D1918" s="107" t="s">
        <v>78</v>
      </c>
      <c r="E1918" t="s">
        <v>7905</v>
      </c>
      <c r="F1918" s="54">
        <f>+VLOOKUP(C1918,'Anexo_GL '!$B$9:$O$1901,4,0)</f>
        <v>270.68971999999997</v>
      </c>
      <c r="H1918" s="54">
        <f>+VLOOKUP(C1918,'Anexo_GL '!$B$9:$O$1901,5,0)</f>
        <v>2628.6943700000002</v>
      </c>
      <c r="I1918" s="54">
        <f>+VLOOKUP(C1918,'Anexo_GL '!$B$9:$O$1901,6,0)</f>
        <v>2324.6473200000005</v>
      </c>
      <c r="J1918" s="54">
        <f>+VLOOKUP(C1918,'Anexo_GL '!$B$9:$O$1901,7,0)</f>
        <v>0</v>
      </c>
      <c r="L1918" s="56">
        <f>+VLOOKUP(C1918,'Anexo_GL '!$B$9:$O$1901,8,0)</f>
        <v>10.297496852020876</v>
      </c>
      <c r="N1918" s="56" t="str">
        <f>+VLOOKUP(C1918,'Anexo_GL '!$B$9:$O$1901,9,0)</f>
        <v>Si Cumple</v>
      </c>
      <c r="P1918" s="54">
        <f>+VLOOKUP(C1918,'Anexo_GL '!$B$9:$O$1901,11,0)</f>
        <v>1978.0489300000002</v>
      </c>
      <c r="Q1918" s="54">
        <f>+VLOOKUP(C1918,'Anexo_GL '!$B$9:$O$1901,12,0)</f>
        <v>1748.9954499999999</v>
      </c>
      <c r="R1918" s="54">
        <f>+VLOOKUP(C1918,'Anexo_GL '!$B$9:$O$1901,13,0)</f>
        <v>229.05348000000021</v>
      </c>
      <c r="S1918" s="54" t="str">
        <f>+VLOOKUP(C1918,'Anexo_GL '!$B$9:$O$1901,14,0)</f>
        <v>Si Cumple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6A1D-88AF-4378-A8F1-3D744A3A31C0}">
  <sheetPr codeName="Hoja3"/>
  <dimension ref="B1:P48"/>
  <sheetViews>
    <sheetView showGridLines="0" view="pageBreakPreview" zoomScaleNormal="85" zoomScaleSheetLayoutView="100" workbookViewId="0">
      <pane ySplit="7" topLeftCell="A37" activePane="bottomLeft" state="frozen"/>
      <selection pane="bottomLeft" activeCell="B39" sqref="B39:O39"/>
    </sheetView>
  </sheetViews>
  <sheetFormatPr baseColWidth="10" defaultColWidth="11.5703125" defaultRowHeight="12.75" x14ac:dyDescent="0.2"/>
  <cols>
    <col min="1" max="1" width="1.42578125" style="39" customWidth="1"/>
    <col min="2" max="2" width="4" style="40" customWidth="1"/>
    <col min="3" max="3" width="10.42578125" style="40" customWidth="1"/>
    <col min="4" max="4" width="32.85546875" style="39" bestFit="1" customWidth="1"/>
    <col min="5" max="6" width="15.28515625" style="39" bestFit="1" customWidth="1"/>
    <col min="7" max="7" width="14.140625" style="39" bestFit="1" customWidth="1"/>
    <col min="8" max="8" width="17.42578125" style="39" hidden="1" customWidth="1"/>
    <col min="9" max="9" width="10.140625" style="40" customWidth="1"/>
    <col min="10" max="10" width="12.7109375" style="40" customWidth="1"/>
    <col min="11" max="11" width="0.5703125" style="80" customWidth="1"/>
    <col min="12" max="13" width="15.28515625" style="39" bestFit="1" customWidth="1"/>
    <col min="14" max="14" width="14.140625" style="39" bestFit="1" customWidth="1"/>
    <col min="15" max="15" width="15" style="40" customWidth="1"/>
    <col min="16" max="16" width="0.7109375" style="38" customWidth="1"/>
    <col min="17" max="17" width="10.140625" style="39" bestFit="1" customWidth="1"/>
    <col min="18" max="18" width="12.7109375" style="39" bestFit="1" customWidth="1"/>
    <col min="19" max="16384" width="11.5703125" style="39"/>
  </cols>
  <sheetData>
    <row r="1" spans="2:16" x14ac:dyDescent="0.2">
      <c r="B1" s="129" t="s">
        <v>7932</v>
      </c>
    </row>
    <row r="2" spans="2:16" x14ac:dyDescent="0.2">
      <c r="B2" s="129" t="s">
        <v>6039</v>
      </c>
      <c r="C2" s="37"/>
      <c r="D2" s="38"/>
      <c r="E2" s="163" t="s">
        <v>7940</v>
      </c>
      <c r="F2" s="38"/>
      <c r="G2" s="38"/>
      <c r="H2" s="38"/>
      <c r="I2" s="37"/>
      <c r="J2" s="37"/>
      <c r="L2" s="38"/>
    </row>
    <row r="3" spans="2:16" ht="7.5" customHeight="1" x14ac:dyDescent="0.2">
      <c r="B3" s="36"/>
      <c r="C3" s="37"/>
      <c r="D3" s="38"/>
      <c r="E3" s="38"/>
      <c r="F3" s="38"/>
      <c r="G3" s="38"/>
      <c r="H3" s="38"/>
      <c r="I3" s="37"/>
      <c r="J3" s="37"/>
    </row>
    <row r="4" spans="2:16" x14ac:dyDescent="0.2">
      <c r="B4" s="182" t="s">
        <v>6081</v>
      </c>
      <c r="C4" s="182" t="s">
        <v>6082</v>
      </c>
      <c r="D4" s="182" t="s">
        <v>7841</v>
      </c>
      <c r="E4" s="185" t="s">
        <v>7838</v>
      </c>
      <c r="F4" s="185"/>
      <c r="G4" s="185"/>
      <c r="H4" s="185"/>
      <c r="I4" s="185"/>
      <c r="J4" s="185"/>
      <c r="L4" s="185" t="s">
        <v>6036</v>
      </c>
      <c r="M4" s="185"/>
      <c r="N4" s="185"/>
      <c r="O4" s="185"/>
    </row>
    <row r="5" spans="2:16" s="130" customFormat="1" ht="15.75" customHeight="1" x14ac:dyDescent="0.25">
      <c r="B5" s="183"/>
      <c r="C5" s="183"/>
      <c r="D5" s="183"/>
      <c r="E5" s="179" t="s">
        <v>7931</v>
      </c>
      <c r="F5" s="179"/>
      <c r="G5" s="179"/>
      <c r="H5" s="179"/>
      <c r="I5" s="179"/>
      <c r="J5" s="179"/>
      <c r="K5" s="79"/>
      <c r="L5" s="179" t="s">
        <v>7931</v>
      </c>
      <c r="M5" s="179"/>
      <c r="N5" s="179"/>
      <c r="O5" s="179"/>
      <c r="P5" s="81"/>
    </row>
    <row r="6" spans="2:16" ht="14.25" customHeight="1" x14ac:dyDescent="0.2">
      <c r="B6" s="183"/>
      <c r="C6" s="183"/>
      <c r="D6" s="183"/>
      <c r="E6" s="179" t="s">
        <v>6083</v>
      </c>
      <c r="F6" s="179"/>
      <c r="G6" s="179"/>
      <c r="H6" s="124"/>
      <c r="I6" s="180" t="s">
        <v>7913</v>
      </c>
      <c r="J6" s="180" t="s">
        <v>6084</v>
      </c>
      <c r="L6" s="179" t="s">
        <v>6083</v>
      </c>
      <c r="M6" s="179"/>
      <c r="N6" s="179"/>
      <c r="O6" s="180" t="s">
        <v>6085</v>
      </c>
    </row>
    <row r="7" spans="2:16" ht="41.25" customHeight="1" x14ac:dyDescent="0.2">
      <c r="B7" s="184"/>
      <c r="C7" s="184"/>
      <c r="D7" s="184"/>
      <c r="E7" s="42" t="s">
        <v>7836</v>
      </c>
      <c r="F7" s="68" t="s">
        <v>7911</v>
      </c>
      <c r="G7" s="68" t="s">
        <v>7912</v>
      </c>
      <c r="H7" s="68"/>
      <c r="I7" s="181"/>
      <c r="J7" s="181"/>
      <c r="L7" s="42" t="s">
        <v>6086</v>
      </c>
      <c r="M7" s="42" t="s">
        <v>6087</v>
      </c>
      <c r="N7" s="42" t="s">
        <v>6088</v>
      </c>
      <c r="O7" s="181"/>
    </row>
    <row r="8" spans="2:16" ht="18" customHeight="1" x14ac:dyDescent="0.2">
      <c r="B8" s="131">
        <v>1</v>
      </c>
      <c r="C8" s="131" t="s">
        <v>475</v>
      </c>
      <c r="D8" s="81" t="s">
        <v>6049</v>
      </c>
      <c r="E8" s="67">
        <v>354318.21345000016</v>
      </c>
      <c r="F8" s="67">
        <v>1109265.0615925</v>
      </c>
      <c r="G8" s="67">
        <v>385633.07564</v>
      </c>
      <c r="H8" s="132"/>
      <c r="I8" s="133">
        <v>31.941708588687401</v>
      </c>
      <c r="J8" s="134" t="s">
        <v>6041</v>
      </c>
      <c r="K8" s="87"/>
      <c r="L8" s="67">
        <v>947802.80137000012</v>
      </c>
      <c r="M8" s="67">
        <v>784752.66165000002</v>
      </c>
      <c r="N8" s="67">
        <v>163050.13972000015</v>
      </c>
      <c r="O8" s="135" t="s">
        <v>6041</v>
      </c>
      <c r="P8" s="92"/>
    </row>
    <row r="9" spans="2:16" ht="18" customHeight="1" x14ac:dyDescent="0.2">
      <c r="B9" s="136">
        <v>2</v>
      </c>
      <c r="C9" s="136" t="s">
        <v>476</v>
      </c>
      <c r="D9" s="137" t="s">
        <v>6051</v>
      </c>
      <c r="E9" s="141">
        <v>581870.06936999969</v>
      </c>
      <c r="F9" s="141">
        <v>2404206.8328199987</v>
      </c>
      <c r="G9" s="141">
        <v>969784.67849999992</v>
      </c>
      <c r="H9" s="138"/>
      <c r="I9" s="139">
        <v>24.202163533804573</v>
      </c>
      <c r="J9" s="140" t="s">
        <v>6041</v>
      </c>
      <c r="K9" s="87"/>
      <c r="L9" s="141">
        <v>2004455.4262799998</v>
      </c>
      <c r="M9" s="141">
        <v>1566546.1158699999</v>
      </c>
      <c r="N9" s="141">
        <v>437909.31040999986</v>
      </c>
      <c r="O9" s="142" t="s">
        <v>6041</v>
      </c>
      <c r="P9" s="92"/>
    </row>
    <row r="10" spans="2:16" ht="18" customHeight="1" x14ac:dyDescent="0.2">
      <c r="B10" s="131">
        <v>3</v>
      </c>
      <c r="C10" s="131" t="s">
        <v>478</v>
      </c>
      <c r="D10" s="81" t="s">
        <v>6053</v>
      </c>
      <c r="E10" s="67">
        <v>901276.63526000211</v>
      </c>
      <c r="F10" s="67">
        <v>2311791.2709924993</v>
      </c>
      <c r="G10" s="67">
        <v>1165275.3009000001</v>
      </c>
      <c r="H10" s="132"/>
      <c r="I10" s="133">
        <v>38.986073118662901</v>
      </c>
      <c r="J10" s="134" t="s">
        <v>6041</v>
      </c>
      <c r="K10" s="87"/>
      <c r="L10" s="67">
        <v>1994008.3539300002</v>
      </c>
      <c r="M10" s="67">
        <v>1542291.65809</v>
      </c>
      <c r="N10" s="67">
        <v>451716.69584000017</v>
      </c>
      <c r="O10" s="135" t="s">
        <v>6041</v>
      </c>
      <c r="P10" s="92"/>
    </row>
    <row r="11" spans="2:16" ht="18" customHeight="1" x14ac:dyDescent="0.2">
      <c r="B11" s="136">
        <v>4</v>
      </c>
      <c r="C11" s="136" t="s">
        <v>479</v>
      </c>
      <c r="D11" s="137" t="s">
        <v>6054</v>
      </c>
      <c r="E11" s="141">
        <v>669451.85024999978</v>
      </c>
      <c r="F11" s="141">
        <v>1692522.1501624989</v>
      </c>
      <c r="G11" s="141">
        <v>598966.08319999999</v>
      </c>
      <c r="H11" s="138"/>
      <c r="I11" s="139">
        <v>39.553506002017507</v>
      </c>
      <c r="J11" s="140" t="s">
        <v>6041</v>
      </c>
      <c r="K11" s="87"/>
      <c r="L11" s="141">
        <v>1412699.3359100004</v>
      </c>
      <c r="M11" s="141">
        <v>1199679.0900299998</v>
      </c>
      <c r="N11" s="141">
        <v>213020.24588000058</v>
      </c>
      <c r="O11" s="142" t="s">
        <v>6041</v>
      </c>
      <c r="P11" s="92"/>
    </row>
    <row r="12" spans="2:16" ht="18" customHeight="1" x14ac:dyDescent="0.2">
      <c r="B12" s="131">
        <v>5</v>
      </c>
      <c r="C12" s="131" t="s">
        <v>480</v>
      </c>
      <c r="D12" s="81" t="s">
        <v>6055</v>
      </c>
      <c r="E12" s="67">
        <v>1610907.3941300034</v>
      </c>
      <c r="F12" s="67">
        <v>2988469.382492499</v>
      </c>
      <c r="G12" s="67">
        <v>1318761.0826399999</v>
      </c>
      <c r="H12" s="132"/>
      <c r="I12" s="133">
        <v>53.904095640640101</v>
      </c>
      <c r="J12" s="134" t="s">
        <v>6041</v>
      </c>
      <c r="K12" s="87"/>
      <c r="L12" s="67">
        <v>2738300.9402000001</v>
      </c>
      <c r="M12" s="67">
        <v>2119363.7259800001</v>
      </c>
      <c r="N12" s="67">
        <v>618937.21422000031</v>
      </c>
      <c r="O12" s="135" t="s">
        <v>6041</v>
      </c>
      <c r="P12" s="92"/>
    </row>
    <row r="13" spans="2:16" ht="18" customHeight="1" x14ac:dyDescent="0.2">
      <c r="B13" s="136">
        <v>6</v>
      </c>
      <c r="C13" s="136" t="s">
        <v>483</v>
      </c>
      <c r="D13" s="137" t="s">
        <v>6057</v>
      </c>
      <c r="E13" s="141">
        <v>651631.49734999298</v>
      </c>
      <c r="F13" s="141">
        <v>2858632.9539099997</v>
      </c>
      <c r="G13" s="141">
        <v>1481435.49756</v>
      </c>
      <c r="H13" s="138"/>
      <c r="I13" s="139">
        <v>22.795213931144961</v>
      </c>
      <c r="J13" s="140" t="s">
        <v>6041</v>
      </c>
      <c r="K13" s="87"/>
      <c r="L13" s="141">
        <v>2286982.5780700003</v>
      </c>
      <c r="M13" s="141">
        <v>1677166.6118699999</v>
      </c>
      <c r="N13" s="141">
        <v>609815.96620000026</v>
      </c>
      <c r="O13" s="142" t="s">
        <v>6041</v>
      </c>
      <c r="P13" s="92"/>
    </row>
    <row r="14" spans="2:16" ht="18" customHeight="1" x14ac:dyDescent="0.2">
      <c r="B14" s="131">
        <v>7</v>
      </c>
      <c r="C14" s="131" t="s">
        <v>486</v>
      </c>
      <c r="D14" s="81" t="s">
        <v>6060</v>
      </c>
      <c r="E14" s="67">
        <v>116079.42212000061</v>
      </c>
      <c r="F14" s="67">
        <v>1244326.9356849995</v>
      </c>
      <c r="G14" s="67">
        <v>797482.33321000007</v>
      </c>
      <c r="H14" s="132"/>
      <c r="I14" s="133">
        <v>9.3286915834622768</v>
      </c>
      <c r="J14" s="134" t="s">
        <v>6041</v>
      </c>
      <c r="K14" s="87"/>
      <c r="L14" s="67">
        <v>958918.10308999987</v>
      </c>
      <c r="M14" s="67">
        <v>839092.66752000002</v>
      </c>
      <c r="N14" s="67">
        <v>119825.43556999993</v>
      </c>
      <c r="O14" s="135" t="s">
        <v>6041</v>
      </c>
      <c r="P14" s="92"/>
    </row>
    <row r="15" spans="2:16" ht="18" customHeight="1" x14ac:dyDescent="0.2">
      <c r="B15" s="136">
        <v>8</v>
      </c>
      <c r="C15" s="136" t="s">
        <v>484</v>
      </c>
      <c r="D15" s="137" t="s">
        <v>6058</v>
      </c>
      <c r="E15" s="141">
        <v>274600.81517000019</v>
      </c>
      <c r="F15" s="141">
        <v>1486044.3561474995</v>
      </c>
      <c r="G15" s="141">
        <v>331015.66267000005</v>
      </c>
      <c r="H15" s="138"/>
      <c r="I15" s="139">
        <v>18.478641908232802</v>
      </c>
      <c r="J15" s="140" t="s">
        <v>6041</v>
      </c>
      <c r="K15" s="87"/>
      <c r="L15" s="141">
        <v>1424699.6621400001</v>
      </c>
      <c r="M15" s="141">
        <v>1172868.2941599998</v>
      </c>
      <c r="N15" s="141">
        <v>251831.36798000027</v>
      </c>
      <c r="O15" s="142" t="s">
        <v>6041</v>
      </c>
      <c r="P15" s="92"/>
    </row>
    <row r="16" spans="2:16" ht="18" customHeight="1" x14ac:dyDescent="0.2">
      <c r="B16" s="131">
        <v>9</v>
      </c>
      <c r="C16" s="131" t="s">
        <v>485</v>
      </c>
      <c r="D16" s="81" t="s">
        <v>6059</v>
      </c>
      <c r="E16" s="67">
        <v>119599.1731400001</v>
      </c>
      <c r="F16" s="67">
        <v>1626104.5541874997</v>
      </c>
      <c r="G16" s="67">
        <v>842165.62580999988</v>
      </c>
      <c r="H16" s="132"/>
      <c r="I16" s="133">
        <v>7.3549497682674589</v>
      </c>
      <c r="J16" s="134" t="s">
        <v>6041</v>
      </c>
      <c r="K16" s="87"/>
      <c r="L16" s="67">
        <v>1350849.9949</v>
      </c>
      <c r="M16" s="67">
        <v>1260230.8582400002</v>
      </c>
      <c r="N16" s="67">
        <v>90619.136659999844</v>
      </c>
      <c r="O16" s="135" t="s">
        <v>6041</v>
      </c>
      <c r="P16" s="92"/>
    </row>
    <row r="17" spans="2:16" ht="18" customHeight="1" x14ac:dyDescent="0.2">
      <c r="B17" s="136">
        <v>10</v>
      </c>
      <c r="C17" s="136" t="s">
        <v>487</v>
      </c>
      <c r="D17" s="137" t="s">
        <v>6061</v>
      </c>
      <c r="E17" s="141">
        <v>359961.19538000249</v>
      </c>
      <c r="F17" s="141">
        <v>2511515.0712774997</v>
      </c>
      <c r="G17" s="141">
        <v>1165816.8402399998</v>
      </c>
      <c r="H17" s="138"/>
      <c r="I17" s="139">
        <v>14.332432223745556</v>
      </c>
      <c r="J17" s="140" t="s">
        <v>6041</v>
      </c>
      <c r="K17" s="87"/>
      <c r="L17" s="141">
        <v>2183223.6723500006</v>
      </c>
      <c r="M17" s="141">
        <v>1741132.1409500006</v>
      </c>
      <c r="N17" s="141">
        <v>442091.53139999986</v>
      </c>
      <c r="O17" s="142" t="s">
        <v>6041</v>
      </c>
      <c r="P17" s="92"/>
    </row>
    <row r="18" spans="2:16" ht="18" customHeight="1" x14ac:dyDescent="0.2">
      <c r="B18" s="131">
        <v>11</v>
      </c>
      <c r="C18" s="131" t="s">
        <v>488</v>
      </c>
      <c r="D18" s="81" t="s">
        <v>6062</v>
      </c>
      <c r="E18" s="67">
        <v>1160702.5647399984</v>
      </c>
      <c r="F18" s="67">
        <v>2846470.1272899979</v>
      </c>
      <c r="G18" s="67">
        <v>1456244.6079299999</v>
      </c>
      <c r="H18" s="132"/>
      <c r="I18" s="133">
        <v>40.776910096894412</v>
      </c>
      <c r="J18" s="134" t="s">
        <v>6041</v>
      </c>
      <c r="K18" s="87"/>
      <c r="L18" s="67">
        <v>2498748.99327</v>
      </c>
      <c r="M18" s="67">
        <v>1944917.2173799998</v>
      </c>
      <c r="N18" s="67">
        <v>553831.77589000005</v>
      </c>
      <c r="O18" s="135" t="s">
        <v>6041</v>
      </c>
      <c r="P18" s="92"/>
    </row>
    <row r="19" spans="2:16" ht="18" customHeight="1" x14ac:dyDescent="0.2">
      <c r="B19" s="136">
        <v>12</v>
      </c>
      <c r="C19" s="136" t="s">
        <v>489</v>
      </c>
      <c r="D19" s="137" t="s">
        <v>6063</v>
      </c>
      <c r="E19" s="141">
        <v>688334.84414999827</v>
      </c>
      <c r="F19" s="141">
        <v>1690359.0507400001</v>
      </c>
      <c r="G19" s="141">
        <v>1021762.1808500001</v>
      </c>
      <c r="H19" s="138"/>
      <c r="I19" s="139">
        <v>40.721220964780308</v>
      </c>
      <c r="J19" s="140" t="s">
        <v>6041</v>
      </c>
      <c r="K19" s="87"/>
      <c r="L19" s="141">
        <v>1493364.1681200003</v>
      </c>
      <c r="M19" s="141">
        <v>1164919.0543199999</v>
      </c>
      <c r="N19" s="141">
        <v>328445.11380000046</v>
      </c>
      <c r="O19" s="142" t="s">
        <v>6041</v>
      </c>
      <c r="P19" s="92"/>
    </row>
    <row r="20" spans="2:16" ht="18" customHeight="1" x14ac:dyDescent="0.2">
      <c r="B20" s="131">
        <v>13</v>
      </c>
      <c r="C20" s="131" t="s">
        <v>491</v>
      </c>
      <c r="D20" s="81" t="s">
        <v>6065</v>
      </c>
      <c r="E20" s="67">
        <v>619907.95731000078</v>
      </c>
      <c r="F20" s="67">
        <v>2721528.0591224995</v>
      </c>
      <c r="G20" s="67">
        <v>1016544.4114700001</v>
      </c>
      <c r="H20" s="132"/>
      <c r="I20" s="133">
        <v>22.777937388228779</v>
      </c>
      <c r="J20" s="134" t="s">
        <v>6041</v>
      </c>
      <c r="K20" s="87"/>
      <c r="L20" s="67">
        <v>2548817.3741000006</v>
      </c>
      <c r="M20" s="67">
        <v>1873284.4062299998</v>
      </c>
      <c r="N20" s="67">
        <v>675532.96787000063</v>
      </c>
      <c r="O20" s="135" t="s">
        <v>6041</v>
      </c>
      <c r="P20" s="92"/>
    </row>
    <row r="21" spans="2:16" ht="18" customHeight="1" x14ac:dyDescent="0.2">
      <c r="B21" s="136">
        <v>14</v>
      </c>
      <c r="C21" s="136" t="s">
        <v>492</v>
      </c>
      <c r="D21" s="137" t="s">
        <v>6066</v>
      </c>
      <c r="E21" s="141">
        <v>51659.09081000014</v>
      </c>
      <c r="F21" s="141">
        <v>437374.44764750003</v>
      </c>
      <c r="G21" s="141">
        <v>230225.22346000001</v>
      </c>
      <c r="H21" s="138"/>
      <c r="I21" s="139">
        <v>11.811181720344702</v>
      </c>
      <c r="J21" s="140" t="s">
        <v>6041</v>
      </c>
      <c r="K21" s="87"/>
      <c r="L21" s="141">
        <v>395607.72876999999</v>
      </c>
      <c r="M21" s="141">
        <v>273595.94498999999</v>
      </c>
      <c r="N21" s="141">
        <v>122011.78377999997</v>
      </c>
      <c r="O21" s="142" t="s">
        <v>6041</v>
      </c>
      <c r="P21" s="92"/>
    </row>
    <row r="22" spans="2:16" ht="18" customHeight="1" x14ac:dyDescent="0.2">
      <c r="B22" s="131">
        <v>15</v>
      </c>
      <c r="C22" s="131" t="s">
        <v>493</v>
      </c>
      <c r="D22" s="81" t="s">
        <v>6067</v>
      </c>
      <c r="E22" s="67">
        <v>305068.62606000004</v>
      </c>
      <c r="F22" s="67">
        <v>599912.06426000001</v>
      </c>
      <c r="G22" s="67">
        <v>208373.08831999998</v>
      </c>
      <c r="H22" s="132"/>
      <c r="I22" s="133">
        <v>50.852223889897353</v>
      </c>
      <c r="J22" s="134" t="s">
        <v>6041</v>
      </c>
      <c r="K22" s="87"/>
      <c r="L22" s="67">
        <v>536827.44264000014</v>
      </c>
      <c r="M22" s="67">
        <v>390945.94052000006</v>
      </c>
      <c r="N22" s="67">
        <v>145881.50212000008</v>
      </c>
      <c r="O22" s="135" t="s">
        <v>6041</v>
      </c>
      <c r="P22" s="92"/>
    </row>
    <row r="23" spans="2:16" ht="18" customHeight="1" x14ac:dyDescent="0.2">
      <c r="B23" s="136">
        <v>16</v>
      </c>
      <c r="C23" s="136" t="s">
        <v>494</v>
      </c>
      <c r="D23" s="137" t="s">
        <v>6068</v>
      </c>
      <c r="E23" s="141">
        <v>286709.02451000025</v>
      </c>
      <c r="F23" s="141">
        <v>691357.82404999994</v>
      </c>
      <c r="G23" s="141">
        <v>320584.39023999986</v>
      </c>
      <c r="H23" s="138"/>
      <c r="I23" s="139">
        <v>41.470424509040491</v>
      </c>
      <c r="J23" s="140" t="s">
        <v>6041</v>
      </c>
      <c r="K23" s="87"/>
      <c r="L23" s="141">
        <v>563729.77916999999</v>
      </c>
      <c r="M23" s="141">
        <v>473916.37073000002</v>
      </c>
      <c r="N23" s="141">
        <v>89813.408439999941</v>
      </c>
      <c r="O23" s="142" t="s">
        <v>6041</v>
      </c>
      <c r="P23" s="92"/>
    </row>
    <row r="24" spans="2:16" ht="18" customHeight="1" x14ac:dyDescent="0.2">
      <c r="B24" s="131">
        <v>17</v>
      </c>
      <c r="C24" s="131" t="s">
        <v>495</v>
      </c>
      <c r="D24" s="81" t="s">
        <v>6069</v>
      </c>
      <c r="E24" s="67">
        <v>2040723.4869600004</v>
      </c>
      <c r="F24" s="67">
        <v>3017497.6175100002</v>
      </c>
      <c r="G24" s="67">
        <v>1929845.63806</v>
      </c>
      <c r="H24" s="132"/>
      <c r="I24" s="133">
        <v>67.629663570173051</v>
      </c>
      <c r="J24" s="134" t="s">
        <v>6041</v>
      </c>
      <c r="K24" s="87"/>
      <c r="L24" s="67">
        <v>2721004.2586000003</v>
      </c>
      <c r="M24" s="67">
        <v>2103447.0591099998</v>
      </c>
      <c r="N24" s="67">
        <v>617557.19949000049</v>
      </c>
      <c r="O24" s="135" t="s">
        <v>6041</v>
      </c>
      <c r="P24" s="92"/>
    </row>
    <row r="25" spans="2:16" ht="18" customHeight="1" x14ac:dyDescent="0.2">
      <c r="B25" s="136">
        <v>18</v>
      </c>
      <c r="C25" s="136" t="s">
        <v>496</v>
      </c>
      <c r="D25" s="137" t="s">
        <v>6070</v>
      </c>
      <c r="E25" s="141">
        <v>1221802.7172200007</v>
      </c>
      <c r="F25" s="141">
        <v>2567237.0819399999</v>
      </c>
      <c r="G25" s="141">
        <v>1220974.2905599999</v>
      </c>
      <c r="H25" s="138"/>
      <c r="I25" s="139">
        <v>47.592126407613023</v>
      </c>
      <c r="J25" s="140" t="s">
        <v>6041</v>
      </c>
      <c r="K25" s="87"/>
      <c r="L25" s="141">
        <v>2235732.9809299996</v>
      </c>
      <c r="M25" s="141">
        <v>1682611.6565800002</v>
      </c>
      <c r="N25" s="141">
        <v>553121.32434999966</v>
      </c>
      <c r="O25" s="142" t="s">
        <v>6041</v>
      </c>
      <c r="P25" s="92"/>
    </row>
    <row r="26" spans="2:16" ht="18" customHeight="1" x14ac:dyDescent="0.2">
      <c r="B26" s="131">
        <v>19</v>
      </c>
      <c r="C26" s="131" t="s">
        <v>497</v>
      </c>
      <c r="D26" s="81" t="s">
        <v>6071</v>
      </c>
      <c r="E26" s="67">
        <v>319387.55257999944</v>
      </c>
      <c r="F26" s="67">
        <v>1912573.3116924993</v>
      </c>
      <c r="G26" s="67">
        <v>734180.26003</v>
      </c>
      <c r="H26" s="132"/>
      <c r="I26" s="133">
        <v>16.699362614098323</v>
      </c>
      <c r="J26" s="134" t="s">
        <v>6041</v>
      </c>
      <c r="K26" s="87"/>
      <c r="L26" s="67">
        <v>1657135.4275399996</v>
      </c>
      <c r="M26" s="67">
        <v>1300508.6695999999</v>
      </c>
      <c r="N26" s="67">
        <v>356626.75793999957</v>
      </c>
      <c r="O26" s="135" t="s">
        <v>6041</v>
      </c>
      <c r="P26" s="92"/>
    </row>
    <row r="27" spans="2:16" ht="18" customHeight="1" x14ac:dyDescent="0.2">
      <c r="B27" s="136">
        <v>20</v>
      </c>
      <c r="C27" s="136" t="s">
        <v>498</v>
      </c>
      <c r="D27" s="137" t="s">
        <v>6072</v>
      </c>
      <c r="E27" s="141">
        <v>95243.338640000191</v>
      </c>
      <c r="F27" s="141">
        <v>820169.49837499973</v>
      </c>
      <c r="G27" s="141">
        <v>321723.51746999996</v>
      </c>
      <c r="H27" s="138"/>
      <c r="I27" s="139">
        <v>11.612640902728721</v>
      </c>
      <c r="J27" s="140" t="s">
        <v>6041</v>
      </c>
      <c r="K27" s="87"/>
      <c r="L27" s="141">
        <v>671809.8333099999</v>
      </c>
      <c r="M27" s="141">
        <v>526444.0414300001</v>
      </c>
      <c r="N27" s="141">
        <v>145365.79187999989</v>
      </c>
      <c r="O27" s="142" t="s">
        <v>6041</v>
      </c>
      <c r="P27" s="92"/>
    </row>
    <row r="28" spans="2:16" ht="18" customHeight="1" x14ac:dyDescent="0.2">
      <c r="B28" s="131">
        <v>21</v>
      </c>
      <c r="C28" s="131" t="s">
        <v>499</v>
      </c>
      <c r="D28" s="81" t="s">
        <v>6073</v>
      </c>
      <c r="E28" s="67">
        <v>254005.46826000005</v>
      </c>
      <c r="F28" s="67">
        <v>577873.4679424999</v>
      </c>
      <c r="G28" s="67">
        <v>284352.86172000022</v>
      </c>
      <c r="H28" s="132"/>
      <c r="I28" s="133">
        <v>43.95520513588874</v>
      </c>
      <c r="J28" s="134" t="s">
        <v>6041</v>
      </c>
      <c r="K28" s="87"/>
      <c r="L28" s="67">
        <v>508369.02995</v>
      </c>
      <c r="M28" s="67">
        <v>406370.26223000005</v>
      </c>
      <c r="N28" s="67">
        <v>101998.76771999992</v>
      </c>
      <c r="O28" s="135" t="s">
        <v>6041</v>
      </c>
      <c r="P28" s="92"/>
    </row>
    <row r="29" spans="2:16" ht="18" customHeight="1" x14ac:dyDescent="0.2">
      <c r="B29" s="136">
        <v>22</v>
      </c>
      <c r="C29" s="136" t="s">
        <v>500</v>
      </c>
      <c r="D29" s="137" t="s">
        <v>6074</v>
      </c>
      <c r="E29" s="141">
        <v>406814.38989999983</v>
      </c>
      <c r="F29" s="141">
        <v>1250897.4165749999</v>
      </c>
      <c r="G29" s="141">
        <v>791998.59346</v>
      </c>
      <c r="H29" s="138"/>
      <c r="I29" s="139">
        <v>32.521802708160649</v>
      </c>
      <c r="J29" s="140" t="s">
        <v>6041</v>
      </c>
      <c r="K29" s="87"/>
      <c r="L29" s="141">
        <v>1167317.7953300001</v>
      </c>
      <c r="M29" s="141">
        <v>845240.49438999989</v>
      </c>
      <c r="N29" s="141">
        <v>322077.30094000028</v>
      </c>
      <c r="O29" s="142" t="s">
        <v>6041</v>
      </c>
      <c r="P29" s="92"/>
    </row>
    <row r="30" spans="2:16" ht="18" customHeight="1" x14ac:dyDescent="0.2">
      <c r="B30" s="131">
        <v>23</v>
      </c>
      <c r="C30" s="131" t="s">
        <v>477</v>
      </c>
      <c r="D30" s="81" t="s">
        <v>6052</v>
      </c>
      <c r="E30" s="67">
        <v>657887.53605000034</v>
      </c>
      <c r="F30" s="67">
        <v>1224188.6867824995</v>
      </c>
      <c r="G30" s="67">
        <v>341277.87303000008</v>
      </c>
      <c r="H30" s="132"/>
      <c r="I30" s="133">
        <v>53.74069725959545</v>
      </c>
      <c r="J30" s="134" t="s">
        <v>6041</v>
      </c>
      <c r="K30" s="87"/>
      <c r="L30" s="67">
        <v>1008990.6081</v>
      </c>
      <c r="M30" s="67">
        <v>856850.40892999992</v>
      </c>
      <c r="N30" s="67">
        <v>152140.19916999995</v>
      </c>
      <c r="O30" s="135" t="s">
        <v>6041</v>
      </c>
      <c r="P30" s="92"/>
    </row>
    <row r="31" spans="2:16" ht="18" customHeight="1" x14ac:dyDescent="0.2">
      <c r="B31" s="136">
        <v>24</v>
      </c>
      <c r="C31" s="136" t="s">
        <v>490</v>
      </c>
      <c r="D31" s="137" t="s">
        <v>6064</v>
      </c>
      <c r="E31" s="141">
        <v>158229.42674</v>
      </c>
      <c r="F31" s="141">
        <v>1749399.1009374999</v>
      </c>
      <c r="G31" s="141">
        <v>774639.94070999976</v>
      </c>
      <c r="H31" s="138"/>
      <c r="I31" s="139">
        <v>9.0447872446719071</v>
      </c>
      <c r="J31" s="140" t="s">
        <v>6041</v>
      </c>
      <c r="K31" s="87"/>
      <c r="L31" s="141">
        <v>1501071.6463400002</v>
      </c>
      <c r="M31" s="141">
        <v>1201885.33158</v>
      </c>
      <c r="N31" s="141">
        <v>299186.31476000021</v>
      </c>
      <c r="O31" s="142" t="s">
        <v>6041</v>
      </c>
      <c r="P31" s="92"/>
    </row>
    <row r="32" spans="2:16" ht="18" customHeight="1" x14ac:dyDescent="0.2">
      <c r="B32" s="131">
        <v>25</v>
      </c>
      <c r="C32" s="131" t="s">
        <v>481</v>
      </c>
      <c r="D32" s="81" t="s">
        <v>6056</v>
      </c>
      <c r="E32" s="67">
        <v>544539.77486</v>
      </c>
      <c r="F32" s="67">
        <v>1381782.0381374997</v>
      </c>
      <c r="G32" s="67">
        <v>842768.70792999992</v>
      </c>
      <c r="H32" s="132"/>
      <c r="I32" s="133">
        <v>39.40851450015834</v>
      </c>
      <c r="J32" s="134" t="s">
        <v>6041</v>
      </c>
      <c r="K32" s="87"/>
      <c r="L32" s="67">
        <v>1168332.6723100003</v>
      </c>
      <c r="M32" s="67">
        <v>964707.45130000019</v>
      </c>
      <c r="N32" s="67">
        <v>203625.22100999998</v>
      </c>
      <c r="O32" s="135" t="s">
        <v>6041</v>
      </c>
      <c r="P32" s="92"/>
    </row>
    <row r="33" spans="2:16" ht="18" customHeight="1" x14ac:dyDescent="0.2">
      <c r="B33" s="136">
        <v>26</v>
      </c>
      <c r="C33" s="136" t="s">
        <v>501</v>
      </c>
      <c r="D33" s="137" t="s">
        <v>503</v>
      </c>
      <c r="E33" s="141">
        <v>1540.7393800000002</v>
      </c>
      <c r="F33" s="141">
        <v>26452.105887500002</v>
      </c>
      <c r="G33" s="141">
        <v>5881.9035199999998</v>
      </c>
      <c r="H33" s="138"/>
      <c r="I33" s="139">
        <v>5.8246378815838611</v>
      </c>
      <c r="J33" s="140" t="s">
        <v>6041</v>
      </c>
      <c r="K33" s="87"/>
      <c r="L33" s="141">
        <v>20434.806510000002</v>
      </c>
      <c r="M33" s="141">
        <v>17737.282360000001</v>
      </c>
      <c r="N33" s="141">
        <v>2697.524150000002</v>
      </c>
      <c r="O33" s="142" t="s">
        <v>6041</v>
      </c>
      <c r="P33" s="92"/>
    </row>
    <row r="34" spans="2:16" ht="6" customHeight="1" x14ac:dyDescent="0.2">
      <c r="B34" s="38"/>
      <c r="C34" s="38"/>
      <c r="D34" s="38"/>
      <c r="E34" s="38"/>
      <c r="F34" s="38"/>
      <c r="G34" s="38"/>
      <c r="H34" s="38"/>
      <c r="I34" s="46"/>
      <c r="J34" s="37"/>
      <c r="K34" s="88"/>
      <c r="L34" s="143"/>
      <c r="M34" s="143"/>
      <c r="N34" s="143"/>
      <c r="O34" s="135"/>
    </row>
    <row r="35" spans="2:16" ht="17.25" customHeight="1" x14ac:dyDescent="0.2">
      <c r="B35" s="123" t="s">
        <v>6089</v>
      </c>
      <c r="C35" s="125"/>
      <c r="D35" s="144"/>
      <c r="E35" s="145">
        <f>+SUM(E8:E33)</f>
        <v>14452252.803790003</v>
      </c>
      <c r="F35" s="145">
        <f>+SUM(F8:F33)</f>
        <v>43747950.468157493</v>
      </c>
      <c r="G35" s="145">
        <f>+SUM(G8:G33)</f>
        <v>20557713.669129997</v>
      </c>
      <c r="H35" s="145"/>
      <c r="I35" s="146"/>
      <c r="J35" s="125"/>
      <c r="K35" s="147"/>
      <c r="L35" s="145">
        <f>+SUM(L8:L33)</f>
        <v>37999235.413229994</v>
      </c>
      <c r="M35" s="145">
        <f>+SUM(M8:M33)</f>
        <v>29930505.416040003</v>
      </c>
      <c r="N35" s="145">
        <f>+SUM(N8:N33)</f>
        <v>8068729.9971900033</v>
      </c>
      <c r="O35" s="148"/>
    </row>
    <row r="36" spans="2:16" ht="3.75" customHeight="1" x14ac:dyDescent="0.2">
      <c r="B36" s="47"/>
      <c r="C36" s="48"/>
      <c r="D36" s="149"/>
      <c r="E36" s="49"/>
      <c r="F36" s="49"/>
      <c r="G36" s="49"/>
      <c r="H36" s="49"/>
      <c r="I36" s="50"/>
    </row>
    <row r="37" spans="2:16" ht="88.5" customHeight="1" x14ac:dyDescent="0.2">
      <c r="B37" s="178" t="s">
        <v>7935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spans="2:16" ht="14.25" customHeight="1" x14ac:dyDescent="0.2">
      <c r="B38" s="178" t="s">
        <v>7936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06"/>
    </row>
    <row r="39" spans="2:16" ht="48" customHeight="1" x14ac:dyDescent="0.2">
      <c r="B39" s="196" t="s">
        <v>7942</v>
      </c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06"/>
    </row>
    <row r="40" spans="2:16" ht="14.25" customHeight="1" x14ac:dyDescent="0.2">
      <c r="B40" s="90" t="s">
        <v>7910</v>
      </c>
      <c r="C40" s="103"/>
      <c r="D40" s="103"/>
      <c r="E40" s="111"/>
      <c r="F40" s="111"/>
      <c r="G40" s="111"/>
      <c r="H40" s="103"/>
      <c r="I40" s="103"/>
      <c r="J40" s="118"/>
      <c r="K40" s="104"/>
      <c r="L40" s="111"/>
      <c r="M40" s="111"/>
      <c r="N40" s="111"/>
      <c r="O40" s="118"/>
    </row>
    <row r="41" spans="2:16" x14ac:dyDescent="0.2">
      <c r="E41" s="84"/>
      <c r="I41" s="85"/>
    </row>
    <row r="42" spans="2:16" x14ac:dyDescent="0.2">
      <c r="F42" s="67"/>
      <c r="I42" s="86"/>
      <c r="L42" s="84"/>
      <c r="M42" s="84"/>
      <c r="N42" s="84"/>
    </row>
    <row r="43" spans="2:16" x14ac:dyDescent="0.2">
      <c r="I43" s="39"/>
      <c r="K43" s="38"/>
    </row>
    <row r="44" spans="2:16" x14ac:dyDescent="0.2">
      <c r="I44" s="39"/>
      <c r="K44" s="38"/>
    </row>
    <row r="45" spans="2:16" ht="18" customHeight="1" x14ac:dyDescent="0.2">
      <c r="I45" s="39"/>
      <c r="K45" s="38"/>
    </row>
    <row r="46" spans="2:16" ht="18" customHeight="1" x14ac:dyDescent="0.2">
      <c r="I46" s="39"/>
      <c r="K46" s="38"/>
    </row>
    <row r="47" spans="2:16" ht="18" customHeight="1" x14ac:dyDescent="0.2">
      <c r="I47" s="39"/>
      <c r="K47" s="38"/>
    </row>
    <row r="48" spans="2:16" ht="19.5" customHeight="1" x14ac:dyDescent="0.2">
      <c r="I48" s="39"/>
      <c r="K48" s="38"/>
    </row>
  </sheetData>
  <mergeCells count="15">
    <mergeCell ref="B39:O39"/>
    <mergeCell ref="B38:O38"/>
    <mergeCell ref="B37:O37"/>
    <mergeCell ref="L6:N6"/>
    <mergeCell ref="O6:O7"/>
    <mergeCell ref="B4:B7"/>
    <mergeCell ref="C4:C7"/>
    <mergeCell ref="D4:D7"/>
    <mergeCell ref="E4:J4"/>
    <mergeCell ref="L4:O4"/>
    <mergeCell ref="E5:J5"/>
    <mergeCell ref="L5:O5"/>
    <mergeCell ref="I6:I7"/>
    <mergeCell ref="J6:J7"/>
    <mergeCell ref="E6:G6"/>
  </mergeCells>
  <printOptions horizontalCentered="1" verticalCentered="1"/>
  <pageMargins left="0.43307086614173229" right="0.43307086614173229" top="0.59055118110236227" bottom="0.55118110236220474" header="0.31496062992125984" footer="0.31496062992125984"/>
  <pageSetup paperSize="9" scale="64" orientation="landscape" horizontalDpi="200" verticalDpi="200" r:id="rId1"/>
  <headerFooter>
    <oddFooter>&amp;R18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2276-5DCA-45F7-8DA3-F8E202ABF481}">
  <sheetPr codeName="Hoja9" filterMode="1"/>
  <dimension ref="A1:P1916"/>
  <sheetViews>
    <sheetView showGridLines="0" view="pageBreakPreview" zoomScale="70" zoomScaleNormal="70" zoomScaleSheetLayoutView="70" workbookViewId="0">
      <pane ySplit="8" topLeftCell="A1902" activePane="bottomLeft" state="frozen"/>
      <selection pane="bottomLeft" activeCell="A1904" sqref="A1904:O1904"/>
    </sheetView>
  </sheetViews>
  <sheetFormatPr baseColWidth="10" defaultColWidth="11.5703125" defaultRowHeight="12.75" x14ac:dyDescent="0.2"/>
  <cols>
    <col min="1" max="1" width="6.85546875" style="40" customWidth="1"/>
    <col min="2" max="2" width="8.42578125" style="150" customWidth="1"/>
    <col min="3" max="3" width="17" style="40" customWidth="1"/>
    <col min="4" max="4" width="44.5703125" style="40" customWidth="1"/>
    <col min="5" max="7" width="16.5703125" style="39" bestFit="1" customWidth="1"/>
    <col min="8" max="8" width="11.85546875" style="39" hidden="1" customWidth="1"/>
    <col min="9" max="9" width="15" style="40" customWidth="1"/>
    <col min="10" max="10" width="13" style="40" customWidth="1"/>
    <col min="11" max="11" width="0.5703125" style="38" customWidth="1"/>
    <col min="12" max="14" width="16.5703125" style="39" bestFit="1" customWidth="1"/>
    <col min="15" max="15" width="14.140625" style="40" customWidth="1"/>
    <col min="16" max="16" width="12.7109375" style="38" bestFit="1" customWidth="1"/>
    <col min="17" max="17" width="49.7109375" style="38" customWidth="1"/>
    <col min="18" max="18" width="12.7109375" style="38" bestFit="1" customWidth="1"/>
    <col min="19" max="16384" width="11.5703125" style="38"/>
  </cols>
  <sheetData>
    <row r="1" spans="1:15" ht="15" x14ac:dyDescent="0.2">
      <c r="A1" s="31" t="s">
        <v>7932</v>
      </c>
    </row>
    <row r="2" spans="1:15" s="33" customFormat="1" ht="15" x14ac:dyDescent="0.2">
      <c r="A2" s="31" t="s">
        <v>6038</v>
      </c>
      <c r="B2" s="151"/>
      <c r="C2" s="31"/>
      <c r="D2" s="31"/>
      <c r="I2" s="32"/>
      <c r="J2" s="32"/>
      <c r="M2" s="34"/>
      <c r="N2" s="34"/>
      <c r="O2" s="35"/>
    </row>
    <row r="3" spans="1:15" s="33" customFormat="1" ht="8.25" customHeight="1" x14ac:dyDescent="0.2">
      <c r="A3" s="31"/>
      <c r="B3" s="151"/>
      <c r="C3" s="31"/>
      <c r="D3" s="31"/>
      <c r="I3" s="32"/>
      <c r="J3" s="32"/>
      <c r="L3" s="34"/>
      <c r="M3" s="34"/>
      <c r="N3" s="34"/>
      <c r="O3" s="35"/>
    </row>
    <row r="4" spans="1:15" x14ac:dyDescent="0.2">
      <c r="A4" s="51"/>
      <c r="B4" s="152"/>
      <c r="C4" s="51"/>
      <c r="D4" s="51"/>
      <c r="E4" s="38"/>
      <c r="F4" s="38"/>
      <c r="G4" s="38"/>
      <c r="H4" s="38"/>
      <c r="I4" s="37"/>
      <c r="J4" s="37"/>
      <c r="M4" s="67"/>
    </row>
    <row r="5" spans="1:15" x14ac:dyDescent="0.2">
      <c r="A5" s="182" t="s">
        <v>6081</v>
      </c>
      <c r="B5" s="186" t="s">
        <v>460</v>
      </c>
      <c r="C5" s="182" t="s">
        <v>0</v>
      </c>
      <c r="D5" s="182" t="s">
        <v>7914</v>
      </c>
      <c r="E5" s="190" t="s">
        <v>7838</v>
      </c>
      <c r="F5" s="190"/>
      <c r="G5" s="190"/>
      <c r="H5" s="190"/>
      <c r="I5" s="190"/>
      <c r="J5" s="190"/>
      <c r="K5" s="91"/>
      <c r="L5" s="185" t="s">
        <v>6036</v>
      </c>
      <c r="M5" s="185"/>
      <c r="N5" s="185"/>
      <c r="O5" s="185"/>
    </row>
    <row r="6" spans="1:15" s="81" customFormat="1" ht="13.5" customHeight="1" x14ac:dyDescent="0.25">
      <c r="A6" s="183"/>
      <c r="B6" s="187"/>
      <c r="C6" s="183"/>
      <c r="D6" s="183"/>
      <c r="E6" s="191" t="s">
        <v>7931</v>
      </c>
      <c r="F6" s="191"/>
      <c r="G6" s="191"/>
      <c r="H6" s="191"/>
      <c r="I6" s="191"/>
      <c r="J6" s="191"/>
      <c r="K6" s="41"/>
      <c r="L6" s="192" t="s">
        <v>7931</v>
      </c>
      <c r="M6" s="192"/>
      <c r="N6" s="192"/>
      <c r="O6" s="192"/>
    </row>
    <row r="7" spans="1:15" ht="18" customHeight="1" x14ac:dyDescent="0.2">
      <c r="A7" s="183"/>
      <c r="B7" s="187"/>
      <c r="C7" s="183"/>
      <c r="D7" s="183"/>
      <c r="E7" s="179" t="s">
        <v>6083</v>
      </c>
      <c r="F7" s="179"/>
      <c r="G7" s="179"/>
      <c r="H7" s="179"/>
      <c r="I7" s="193" t="s">
        <v>7908</v>
      </c>
      <c r="J7" s="180" t="s">
        <v>6084</v>
      </c>
      <c r="K7" s="69"/>
      <c r="L7" s="179" t="s">
        <v>6083</v>
      </c>
      <c r="M7" s="179"/>
      <c r="N7" s="179"/>
      <c r="O7" s="180" t="s">
        <v>7835</v>
      </c>
    </row>
    <row r="8" spans="1:15" ht="48" customHeight="1" x14ac:dyDescent="0.2">
      <c r="A8" s="184"/>
      <c r="B8" s="188"/>
      <c r="C8" s="184"/>
      <c r="D8" s="184"/>
      <c r="E8" s="42" t="s">
        <v>7836</v>
      </c>
      <c r="F8" s="43" t="s">
        <v>7915</v>
      </c>
      <c r="G8" s="44" t="s">
        <v>7912</v>
      </c>
      <c r="H8" s="68"/>
      <c r="I8" s="194"/>
      <c r="J8" s="181"/>
      <c r="K8" s="45"/>
      <c r="L8" s="42" t="s">
        <v>6086</v>
      </c>
      <c r="M8" s="42" t="s">
        <v>6087</v>
      </c>
      <c r="N8" s="42" t="s">
        <v>6088</v>
      </c>
      <c r="O8" s="181"/>
    </row>
    <row r="9" spans="1:15" ht="15.95" hidden="1" customHeight="1" x14ac:dyDescent="0.2">
      <c r="A9" s="156">
        <v>1</v>
      </c>
      <c r="B9" s="156" t="s">
        <v>504</v>
      </c>
      <c r="C9" s="157" t="s">
        <v>6</v>
      </c>
      <c r="D9" s="157" t="s">
        <v>6090</v>
      </c>
      <c r="E9" s="82">
        <v>8115.4178800000009</v>
      </c>
      <c r="F9" s="82">
        <v>22286.163199999999</v>
      </c>
      <c r="G9" s="82">
        <v>0.93016999999999994</v>
      </c>
      <c r="H9" s="82"/>
      <c r="I9" s="158">
        <v>36.414603120199715</v>
      </c>
      <c r="J9" s="135" t="s">
        <v>6041</v>
      </c>
      <c r="K9" s="162"/>
      <c r="L9" s="82">
        <v>14464.338179999999</v>
      </c>
      <c r="M9" s="82">
        <v>13395.1245</v>
      </c>
      <c r="N9" s="82">
        <v>1069.2136799999996</v>
      </c>
      <c r="O9" s="135" t="s">
        <v>6041</v>
      </c>
    </row>
    <row r="10" spans="1:15" ht="15.95" customHeight="1" x14ac:dyDescent="0.2">
      <c r="A10" s="159">
        <v>2</v>
      </c>
      <c r="B10" s="159" t="s">
        <v>506</v>
      </c>
      <c r="C10" s="160" t="s">
        <v>6</v>
      </c>
      <c r="D10" s="160" t="s">
        <v>6091</v>
      </c>
      <c r="E10" s="141">
        <v>51.768809999999995</v>
      </c>
      <c r="F10" s="141">
        <v>805.26317500000005</v>
      </c>
      <c r="G10" s="141">
        <v>5.1000000000000004E-4</v>
      </c>
      <c r="H10" s="141"/>
      <c r="I10" s="161">
        <v>6.4288063340286232</v>
      </c>
      <c r="J10" s="142" t="s">
        <v>6041</v>
      </c>
      <c r="K10" s="162"/>
      <c r="L10" s="141">
        <v>356.44963000000007</v>
      </c>
      <c r="M10" s="141">
        <v>375.98554000000001</v>
      </c>
      <c r="N10" s="141">
        <v>-19.535909999999973</v>
      </c>
      <c r="O10" s="142" t="s">
        <v>6042</v>
      </c>
    </row>
    <row r="11" spans="1:15" ht="15.95" hidden="1" customHeight="1" x14ac:dyDescent="0.2">
      <c r="A11" s="156">
        <v>3</v>
      </c>
      <c r="B11" s="156" t="s">
        <v>508</v>
      </c>
      <c r="C11" s="157" t="s">
        <v>6</v>
      </c>
      <c r="D11" s="157" t="s">
        <v>6092</v>
      </c>
      <c r="E11" s="82">
        <v>12.555</v>
      </c>
      <c r="F11" s="82">
        <v>1073.1903225000001</v>
      </c>
      <c r="G11" s="82">
        <v>1.0200000000000001E-3</v>
      </c>
      <c r="H11" s="82"/>
      <c r="I11" s="158">
        <v>1.1698763711131024</v>
      </c>
      <c r="J11" s="135" t="s">
        <v>6041</v>
      </c>
      <c r="K11" s="162"/>
      <c r="L11" s="82">
        <v>579.73388999999986</v>
      </c>
      <c r="M11" s="82">
        <v>529.85230000000001</v>
      </c>
      <c r="N11" s="82">
        <v>49.881589999999854</v>
      </c>
      <c r="O11" s="135" t="s">
        <v>6041</v>
      </c>
    </row>
    <row r="12" spans="1:15" ht="15.95" hidden="1" customHeight="1" x14ac:dyDescent="0.2">
      <c r="A12" s="159">
        <v>4</v>
      </c>
      <c r="B12" s="159" t="s">
        <v>510</v>
      </c>
      <c r="C12" s="160" t="s">
        <v>6</v>
      </c>
      <c r="D12" s="160" t="s">
        <v>6093</v>
      </c>
      <c r="E12" s="141">
        <v>135.52568000000002</v>
      </c>
      <c r="F12" s="141">
        <v>965.12514749999991</v>
      </c>
      <c r="G12" s="141">
        <v>5.1000000000000004E-4</v>
      </c>
      <c r="H12" s="141"/>
      <c r="I12" s="161">
        <v>14.042290821149702</v>
      </c>
      <c r="J12" s="142" t="s">
        <v>6041</v>
      </c>
      <c r="K12" s="162"/>
      <c r="L12" s="141">
        <v>586.10559000000001</v>
      </c>
      <c r="M12" s="141">
        <v>357.22454999999997</v>
      </c>
      <c r="N12" s="141">
        <v>228.88103999999998</v>
      </c>
      <c r="O12" s="142" t="s">
        <v>6041</v>
      </c>
    </row>
    <row r="13" spans="1:15" ht="15.95" customHeight="1" x14ac:dyDescent="0.2">
      <c r="A13" s="156">
        <v>5</v>
      </c>
      <c r="B13" s="156" t="s">
        <v>512</v>
      </c>
      <c r="C13" s="157" t="s">
        <v>6</v>
      </c>
      <c r="D13" s="157" t="s">
        <v>6094</v>
      </c>
      <c r="E13" s="82">
        <v>25.464160000000003</v>
      </c>
      <c r="F13" s="82">
        <v>894.32576000000006</v>
      </c>
      <c r="G13" s="82">
        <v>5.1000000000000004E-4</v>
      </c>
      <c r="H13" s="82"/>
      <c r="I13" s="158">
        <v>2.8473025310150968</v>
      </c>
      <c r="J13" s="135" t="s">
        <v>6041</v>
      </c>
      <c r="K13" s="162"/>
      <c r="L13" s="82">
        <v>385.99056999999993</v>
      </c>
      <c r="M13" s="82">
        <v>459.37545999999998</v>
      </c>
      <c r="N13" s="82">
        <v>-73.384890000000013</v>
      </c>
      <c r="O13" s="135" t="s">
        <v>6042</v>
      </c>
    </row>
    <row r="14" spans="1:15" ht="15.95" customHeight="1" x14ac:dyDescent="0.2">
      <c r="A14" s="159">
        <v>6</v>
      </c>
      <c r="B14" s="159" t="s">
        <v>514</v>
      </c>
      <c r="C14" s="160" t="s">
        <v>6</v>
      </c>
      <c r="D14" s="160" t="s">
        <v>6095</v>
      </c>
      <c r="E14" s="141">
        <v>65.145179999999996</v>
      </c>
      <c r="F14" s="141">
        <v>1163.8789999999999</v>
      </c>
      <c r="G14" s="141">
        <v>1.5200000000000001E-3</v>
      </c>
      <c r="H14" s="141"/>
      <c r="I14" s="161">
        <v>5.597246792836712</v>
      </c>
      <c r="J14" s="142" t="s">
        <v>6041</v>
      </c>
      <c r="K14" s="162"/>
      <c r="L14" s="141">
        <v>397.67086999999992</v>
      </c>
      <c r="M14" s="141">
        <v>417.88877000000002</v>
      </c>
      <c r="N14" s="141">
        <v>-20.217900000000082</v>
      </c>
      <c r="O14" s="142" t="s">
        <v>6042</v>
      </c>
    </row>
    <row r="15" spans="1:15" ht="15.95" hidden="1" customHeight="1" x14ac:dyDescent="0.2">
      <c r="A15" s="156">
        <v>7</v>
      </c>
      <c r="B15" s="156" t="s">
        <v>516</v>
      </c>
      <c r="C15" s="157" t="s">
        <v>6</v>
      </c>
      <c r="D15" s="157" t="s">
        <v>6096</v>
      </c>
      <c r="E15" s="82">
        <v>139.97154</v>
      </c>
      <c r="F15" s="82">
        <v>895.00328249999995</v>
      </c>
      <c r="G15" s="82">
        <v>5.1000000000000004E-4</v>
      </c>
      <c r="H15" s="82"/>
      <c r="I15" s="158">
        <v>15.639220853919047</v>
      </c>
      <c r="J15" s="135" t="s">
        <v>6041</v>
      </c>
      <c r="K15" s="162"/>
      <c r="L15" s="82">
        <v>395.56615999999997</v>
      </c>
      <c r="M15" s="82">
        <v>356.24030999999997</v>
      </c>
      <c r="N15" s="82">
        <v>39.325850000000038</v>
      </c>
      <c r="O15" s="135" t="s">
        <v>6041</v>
      </c>
    </row>
    <row r="16" spans="1:15" ht="15.95" customHeight="1" x14ac:dyDescent="0.2">
      <c r="A16" s="159">
        <v>8</v>
      </c>
      <c r="B16" s="159" t="s">
        <v>518</v>
      </c>
      <c r="C16" s="160" t="s">
        <v>6</v>
      </c>
      <c r="D16" s="160" t="s">
        <v>6097</v>
      </c>
      <c r="E16" s="141">
        <v>103.54607</v>
      </c>
      <c r="F16" s="141">
        <v>1080.5017275</v>
      </c>
      <c r="G16" s="141">
        <v>5.1000000000000004E-4</v>
      </c>
      <c r="H16" s="141"/>
      <c r="I16" s="161">
        <v>9.5831471032978985</v>
      </c>
      <c r="J16" s="142" t="s">
        <v>6041</v>
      </c>
      <c r="K16" s="162"/>
      <c r="L16" s="141">
        <v>563.32173</v>
      </c>
      <c r="M16" s="141">
        <v>632.44157999999993</v>
      </c>
      <c r="N16" s="141">
        <v>-69.119849999999971</v>
      </c>
      <c r="O16" s="142" t="s">
        <v>6042</v>
      </c>
    </row>
    <row r="17" spans="1:15" ht="15.95" customHeight="1" x14ac:dyDescent="0.2">
      <c r="A17" s="156">
        <v>9</v>
      </c>
      <c r="B17" s="156" t="s">
        <v>520</v>
      </c>
      <c r="C17" s="157" t="s">
        <v>6</v>
      </c>
      <c r="D17" s="157" t="s">
        <v>6098</v>
      </c>
      <c r="E17" s="82">
        <v>232.81717000000003</v>
      </c>
      <c r="F17" s="82">
        <v>2005.9477875</v>
      </c>
      <c r="G17" s="82">
        <v>0.97504999999999997</v>
      </c>
      <c r="H17" s="82"/>
      <c r="I17" s="158">
        <v>11.606342470666128</v>
      </c>
      <c r="J17" s="135" t="s">
        <v>6041</v>
      </c>
      <c r="K17" s="162"/>
      <c r="L17" s="82">
        <v>706.18439000000001</v>
      </c>
      <c r="M17" s="82">
        <v>1334.0005100000001</v>
      </c>
      <c r="N17" s="82">
        <v>-627.81611999999996</v>
      </c>
      <c r="O17" s="135" t="s">
        <v>6042</v>
      </c>
    </row>
    <row r="18" spans="1:15" ht="15.95" hidden="1" customHeight="1" x14ac:dyDescent="0.2">
      <c r="A18" s="159">
        <v>10</v>
      </c>
      <c r="B18" s="159" t="s">
        <v>522</v>
      </c>
      <c r="C18" s="160" t="s">
        <v>6</v>
      </c>
      <c r="D18" s="160" t="s">
        <v>6099</v>
      </c>
      <c r="E18" s="141">
        <v>112.34439000000002</v>
      </c>
      <c r="F18" s="141">
        <v>1813.0766525000001</v>
      </c>
      <c r="G18" s="141">
        <v>2.5400000000000002E-3</v>
      </c>
      <c r="H18" s="141"/>
      <c r="I18" s="161">
        <v>6.1963397876803228</v>
      </c>
      <c r="J18" s="142" t="s">
        <v>6041</v>
      </c>
      <c r="K18" s="162"/>
      <c r="L18" s="141">
        <v>695.30383000000006</v>
      </c>
      <c r="M18" s="141">
        <v>557.69372999999996</v>
      </c>
      <c r="N18" s="141">
        <v>137.6101000000001</v>
      </c>
      <c r="O18" s="142" t="s">
        <v>6041</v>
      </c>
    </row>
    <row r="19" spans="1:15" ht="15.95" customHeight="1" x14ac:dyDescent="0.2">
      <c r="A19" s="156">
        <v>11</v>
      </c>
      <c r="B19" s="156" t="s">
        <v>524</v>
      </c>
      <c r="C19" s="157" t="s">
        <v>6</v>
      </c>
      <c r="D19" s="157" t="s">
        <v>6100</v>
      </c>
      <c r="E19" s="82">
        <v>17.380830000000003</v>
      </c>
      <c r="F19" s="82">
        <v>970.17346749999979</v>
      </c>
      <c r="G19" s="82">
        <v>6.0999999999999995E-3</v>
      </c>
      <c r="H19" s="82"/>
      <c r="I19" s="158">
        <v>1.791517762775759</v>
      </c>
      <c r="J19" s="135" t="s">
        <v>6041</v>
      </c>
      <c r="K19" s="162"/>
      <c r="L19" s="82">
        <v>330.28064000000001</v>
      </c>
      <c r="M19" s="82">
        <v>330.87961000000001</v>
      </c>
      <c r="N19" s="82">
        <v>-0.59896999999997202</v>
      </c>
      <c r="O19" s="135" t="s">
        <v>6042</v>
      </c>
    </row>
    <row r="20" spans="1:15" ht="15.95" hidden="1" customHeight="1" x14ac:dyDescent="0.2">
      <c r="A20" s="159">
        <v>12</v>
      </c>
      <c r="B20" s="159" t="s">
        <v>526</v>
      </c>
      <c r="C20" s="160" t="s">
        <v>6</v>
      </c>
      <c r="D20" s="160" t="s">
        <v>6101</v>
      </c>
      <c r="E20" s="141">
        <v>122.44220999999999</v>
      </c>
      <c r="F20" s="141">
        <v>961.74922249999986</v>
      </c>
      <c r="G20" s="141">
        <v>5.1000000000000004E-4</v>
      </c>
      <c r="H20" s="141"/>
      <c r="I20" s="161">
        <v>12.731199270608196</v>
      </c>
      <c r="J20" s="142" t="s">
        <v>6041</v>
      </c>
      <c r="K20" s="162"/>
      <c r="L20" s="141">
        <v>565.43657999999994</v>
      </c>
      <c r="M20" s="141">
        <v>341.14610999999996</v>
      </c>
      <c r="N20" s="141">
        <v>224.29046999999997</v>
      </c>
      <c r="O20" s="142" t="s">
        <v>6041</v>
      </c>
    </row>
    <row r="21" spans="1:15" ht="15.95" hidden="1" customHeight="1" x14ac:dyDescent="0.2">
      <c r="A21" s="156">
        <v>13</v>
      </c>
      <c r="B21" s="156" t="s">
        <v>528</v>
      </c>
      <c r="C21" s="157" t="s">
        <v>6</v>
      </c>
      <c r="D21" s="157" t="s">
        <v>6102</v>
      </c>
      <c r="E21" s="82">
        <v>940.05441000000008</v>
      </c>
      <c r="F21" s="82">
        <v>879.77065249999987</v>
      </c>
      <c r="G21" s="82">
        <v>1.0200000000000001E-3</v>
      </c>
      <c r="H21" s="82"/>
      <c r="I21" s="158">
        <v>106.85221282713795</v>
      </c>
      <c r="J21" s="135" t="s">
        <v>6042</v>
      </c>
      <c r="K21" s="162"/>
      <c r="L21" s="82">
        <v>291.18498999999997</v>
      </c>
      <c r="M21" s="82">
        <v>214.12394</v>
      </c>
      <c r="N21" s="82">
        <v>77.061049999999994</v>
      </c>
      <c r="O21" s="135" t="s">
        <v>6041</v>
      </c>
    </row>
    <row r="22" spans="1:15" ht="15.95" hidden="1" customHeight="1" x14ac:dyDescent="0.2">
      <c r="A22" s="159">
        <v>14</v>
      </c>
      <c r="B22" s="159" t="s">
        <v>530</v>
      </c>
      <c r="C22" s="160" t="s">
        <v>6</v>
      </c>
      <c r="D22" s="160" t="s">
        <v>6103</v>
      </c>
      <c r="E22" s="141">
        <v>671.81203000000005</v>
      </c>
      <c r="F22" s="141">
        <v>1107.5126949999999</v>
      </c>
      <c r="G22" s="141">
        <v>2.0299999999999997E-3</v>
      </c>
      <c r="H22" s="141"/>
      <c r="I22" s="161">
        <v>60.659533117135069</v>
      </c>
      <c r="J22" s="142" t="s">
        <v>6041</v>
      </c>
      <c r="K22" s="162"/>
      <c r="L22" s="141">
        <v>716.54307000000006</v>
      </c>
      <c r="M22" s="141">
        <v>507.35940000000005</v>
      </c>
      <c r="N22" s="141">
        <v>209.18367000000003</v>
      </c>
      <c r="O22" s="142" t="s">
        <v>6041</v>
      </c>
    </row>
    <row r="23" spans="1:15" ht="15.95" hidden="1" customHeight="1" x14ac:dyDescent="0.2">
      <c r="A23" s="156">
        <v>15</v>
      </c>
      <c r="B23" s="156" t="s">
        <v>532</v>
      </c>
      <c r="C23" s="157" t="s">
        <v>6</v>
      </c>
      <c r="D23" s="157" t="s">
        <v>6104</v>
      </c>
      <c r="E23" s="82">
        <v>176.42955000000001</v>
      </c>
      <c r="F23" s="82">
        <v>909.34523750000017</v>
      </c>
      <c r="G23" s="82">
        <v>0</v>
      </c>
      <c r="H23" s="82"/>
      <c r="I23" s="158">
        <v>19.401822621851032</v>
      </c>
      <c r="J23" s="135" t="s">
        <v>6041</v>
      </c>
      <c r="K23" s="162"/>
      <c r="L23" s="82">
        <v>620.30550000000005</v>
      </c>
      <c r="M23" s="82">
        <v>331.49273999999997</v>
      </c>
      <c r="N23" s="82">
        <v>288.81276000000003</v>
      </c>
      <c r="O23" s="135" t="s">
        <v>6041</v>
      </c>
    </row>
    <row r="24" spans="1:15" ht="15.95" hidden="1" customHeight="1" x14ac:dyDescent="0.2">
      <c r="A24" s="159">
        <v>16</v>
      </c>
      <c r="B24" s="159" t="s">
        <v>534</v>
      </c>
      <c r="C24" s="160" t="s">
        <v>6</v>
      </c>
      <c r="D24" s="160" t="s">
        <v>6105</v>
      </c>
      <c r="E24" s="141">
        <v>73.088549999999998</v>
      </c>
      <c r="F24" s="141">
        <v>827.70150499999988</v>
      </c>
      <c r="G24" s="141">
        <v>1.0200000000000001E-3</v>
      </c>
      <c r="H24" s="141"/>
      <c r="I24" s="161">
        <v>8.8303029000774877</v>
      </c>
      <c r="J24" s="142" t="s">
        <v>6041</v>
      </c>
      <c r="K24" s="162"/>
      <c r="L24" s="141">
        <v>557.89323999999999</v>
      </c>
      <c r="M24" s="141">
        <v>395.91298</v>
      </c>
      <c r="N24" s="141">
        <v>161.98026000000002</v>
      </c>
      <c r="O24" s="142" t="s">
        <v>6041</v>
      </c>
    </row>
    <row r="25" spans="1:15" ht="15.95" hidden="1" customHeight="1" x14ac:dyDescent="0.2">
      <c r="A25" s="156">
        <v>17</v>
      </c>
      <c r="B25" s="156" t="s">
        <v>536</v>
      </c>
      <c r="C25" s="157" t="s">
        <v>6</v>
      </c>
      <c r="D25" s="157" t="s">
        <v>6106</v>
      </c>
      <c r="E25" s="82">
        <v>11.338189999999999</v>
      </c>
      <c r="F25" s="82">
        <v>771.28916749999996</v>
      </c>
      <c r="G25" s="82">
        <v>1.5200000000000001E-3</v>
      </c>
      <c r="H25" s="82"/>
      <c r="I25" s="158">
        <v>1.4700310179061344</v>
      </c>
      <c r="J25" s="135" t="s">
        <v>6041</v>
      </c>
      <c r="K25" s="162"/>
      <c r="L25" s="82">
        <v>534.42721999999992</v>
      </c>
      <c r="M25" s="82">
        <v>425.91807</v>
      </c>
      <c r="N25" s="82">
        <v>108.50914999999996</v>
      </c>
      <c r="O25" s="135" t="s">
        <v>6041</v>
      </c>
    </row>
    <row r="26" spans="1:15" ht="15.95" hidden="1" customHeight="1" x14ac:dyDescent="0.2">
      <c r="A26" s="159">
        <v>18</v>
      </c>
      <c r="B26" s="159" t="s">
        <v>538</v>
      </c>
      <c r="C26" s="160" t="s">
        <v>6</v>
      </c>
      <c r="D26" s="160" t="s">
        <v>6107</v>
      </c>
      <c r="E26" s="141">
        <v>67.127630000000011</v>
      </c>
      <c r="F26" s="141">
        <v>738.73178750000011</v>
      </c>
      <c r="G26" s="141">
        <v>0</v>
      </c>
      <c r="H26" s="141"/>
      <c r="I26" s="161">
        <v>9.0868744429113928</v>
      </c>
      <c r="J26" s="142" t="s">
        <v>6041</v>
      </c>
      <c r="K26" s="162"/>
      <c r="L26" s="141">
        <v>431.34495000000004</v>
      </c>
      <c r="M26" s="141">
        <v>323.82929000000001</v>
      </c>
      <c r="N26" s="141">
        <v>107.51565999999997</v>
      </c>
      <c r="O26" s="142" t="s">
        <v>6041</v>
      </c>
    </row>
    <row r="27" spans="1:15" ht="15.95" hidden="1" customHeight="1" x14ac:dyDescent="0.2">
      <c r="A27" s="156">
        <v>19</v>
      </c>
      <c r="B27" s="156" t="s">
        <v>540</v>
      </c>
      <c r="C27" s="157" t="s">
        <v>6</v>
      </c>
      <c r="D27" s="157" t="s">
        <v>6108</v>
      </c>
      <c r="E27" s="82">
        <v>103.89469</v>
      </c>
      <c r="F27" s="82">
        <v>835.18754499999989</v>
      </c>
      <c r="G27" s="82">
        <v>5.1000000000000004E-4</v>
      </c>
      <c r="H27" s="82"/>
      <c r="I27" s="158">
        <v>12.439683831731472</v>
      </c>
      <c r="J27" s="135" t="s">
        <v>6041</v>
      </c>
      <c r="K27" s="162"/>
      <c r="L27" s="82">
        <v>537.46050000000014</v>
      </c>
      <c r="M27" s="82">
        <v>431.26552000000004</v>
      </c>
      <c r="N27" s="82">
        <v>106.1949800000001</v>
      </c>
      <c r="O27" s="135" t="s">
        <v>6041</v>
      </c>
    </row>
    <row r="28" spans="1:15" ht="15.95" hidden="1" customHeight="1" x14ac:dyDescent="0.2">
      <c r="A28" s="159">
        <v>20</v>
      </c>
      <c r="B28" s="159" t="s">
        <v>542</v>
      </c>
      <c r="C28" s="160" t="s">
        <v>6</v>
      </c>
      <c r="D28" s="160" t="s">
        <v>6109</v>
      </c>
      <c r="E28" s="141">
        <v>985.58907000000011</v>
      </c>
      <c r="F28" s="141">
        <v>909.28696749999995</v>
      </c>
      <c r="G28" s="141">
        <v>1.0200000000000001E-3</v>
      </c>
      <c r="H28" s="141"/>
      <c r="I28" s="161">
        <v>108.391421545366</v>
      </c>
      <c r="J28" s="142" t="s">
        <v>6042</v>
      </c>
      <c r="K28" s="162"/>
      <c r="L28" s="141">
        <v>633.33833000000004</v>
      </c>
      <c r="M28" s="141">
        <v>532.94663000000014</v>
      </c>
      <c r="N28" s="141">
        <v>100.39169999999996</v>
      </c>
      <c r="O28" s="142" t="s">
        <v>6041</v>
      </c>
    </row>
    <row r="29" spans="1:15" ht="15.95" hidden="1" customHeight="1" x14ac:dyDescent="0.2">
      <c r="A29" s="156">
        <v>21</v>
      </c>
      <c r="B29" s="156" t="s">
        <v>544</v>
      </c>
      <c r="C29" s="157" t="s">
        <v>6</v>
      </c>
      <c r="D29" s="157" t="s">
        <v>6110</v>
      </c>
      <c r="E29" s="82">
        <v>19.383779999999998</v>
      </c>
      <c r="F29" s="82">
        <v>988.5102425</v>
      </c>
      <c r="G29" s="82">
        <v>5.1000000000000004E-4</v>
      </c>
      <c r="H29" s="82"/>
      <c r="I29" s="158">
        <v>1.9609083615539775</v>
      </c>
      <c r="J29" s="135" t="s">
        <v>6041</v>
      </c>
      <c r="K29" s="162"/>
      <c r="L29" s="82">
        <v>702.50933000000009</v>
      </c>
      <c r="M29" s="82">
        <v>321.24513000000002</v>
      </c>
      <c r="N29" s="82">
        <v>381.26420000000007</v>
      </c>
      <c r="O29" s="135" t="s">
        <v>6041</v>
      </c>
    </row>
    <row r="30" spans="1:15" ht="15.95" hidden="1" customHeight="1" x14ac:dyDescent="0.2">
      <c r="A30" s="159">
        <v>22</v>
      </c>
      <c r="B30" s="159" t="s">
        <v>546</v>
      </c>
      <c r="C30" s="160" t="s">
        <v>6</v>
      </c>
      <c r="D30" s="160" t="s">
        <v>6111</v>
      </c>
      <c r="E30" s="141">
        <v>1970.0865200000001</v>
      </c>
      <c r="F30" s="141">
        <v>24459.989899999997</v>
      </c>
      <c r="G30" s="141">
        <v>0.80564000000000002</v>
      </c>
      <c r="H30" s="141"/>
      <c r="I30" s="161">
        <v>8.0543227043605619</v>
      </c>
      <c r="J30" s="142" t="s">
        <v>6041</v>
      </c>
      <c r="K30" s="162"/>
      <c r="L30" s="141">
        <v>16015.742799999996</v>
      </c>
      <c r="M30" s="141">
        <v>13429.142699999999</v>
      </c>
      <c r="N30" s="141">
        <v>2586.6000999999978</v>
      </c>
      <c r="O30" s="142" t="s">
        <v>6041</v>
      </c>
    </row>
    <row r="31" spans="1:15" ht="15.95" hidden="1" customHeight="1" x14ac:dyDescent="0.2">
      <c r="A31" s="156">
        <v>23</v>
      </c>
      <c r="B31" s="156" t="s">
        <v>548</v>
      </c>
      <c r="C31" s="157" t="s">
        <v>6</v>
      </c>
      <c r="D31" s="157" t="s">
        <v>6112</v>
      </c>
      <c r="E31" s="82">
        <v>1117.9239599999999</v>
      </c>
      <c r="F31" s="82">
        <v>6098.2733124999995</v>
      </c>
      <c r="G31" s="82">
        <v>1.1111199999999999</v>
      </c>
      <c r="H31" s="82"/>
      <c r="I31" s="158">
        <v>18.331811362218282</v>
      </c>
      <c r="J31" s="135" t="s">
        <v>6041</v>
      </c>
      <c r="K31" s="162"/>
      <c r="L31" s="82">
        <v>3852.7049099999995</v>
      </c>
      <c r="M31" s="82">
        <v>3114.8844599999998</v>
      </c>
      <c r="N31" s="82">
        <v>737.82044999999971</v>
      </c>
      <c r="O31" s="135" t="s">
        <v>6041</v>
      </c>
    </row>
    <row r="32" spans="1:15" ht="15.95" customHeight="1" x14ac:dyDescent="0.2">
      <c r="A32" s="159">
        <v>24</v>
      </c>
      <c r="B32" s="159" t="s">
        <v>550</v>
      </c>
      <c r="C32" s="160" t="s">
        <v>6</v>
      </c>
      <c r="D32" s="160" t="s">
        <v>6113</v>
      </c>
      <c r="E32" s="141">
        <v>675.85228000000006</v>
      </c>
      <c r="F32" s="141">
        <v>2566.0196299999993</v>
      </c>
      <c r="G32" s="141">
        <v>2.0299999999999997E-3</v>
      </c>
      <c r="H32" s="141"/>
      <c r="I32" s="161">
        <v>26.338546755388627</v>
      </c>
      <c r="J32" s="142" t="s">
        <v>6041</v>
      </c>
      <c r="K32" s="162"/>
      <c r="L32" s="141">
        <v>1382.8766900000003</v>
      </c>
      <c r="M32" s="141">
        <v>1988.3679399999999</v>
      </c>
      <c r="N32" s="141">
        <v>-605.49124999999981</v>
      </c>
      <c r="O32" s="142" t="s">
        <v>6042</v>
      </c>
    </row>
    <row r="33" spans="1:15" ht="15.95" hidden="1" customHeight="1" x14ac:dyDescent="0.2">
      <c r="A33" s="156">
        <v>25</v>
      </c>
      <c r="B33" s="156" t="s">
        <v>552</v>
      </c>
      <c r="C33" s="157" t="s">
        <v>6</v>
      </c>
      <c r="D33" s="157" t="s">
        <v>6114</v>
      </c>
      <c r="E33" s="82">
        <v>163.47943000000004</v>
      </c>
      <c r="F33" s="82">
        <v>2502.8582525000002</v>
      </c>
      <c r="G33" s="82">
        <v>1.0200000000000001E-3</v>
      </c>
      <c r="H33" s="82"/>
      <c r="I33" s="158">
        <v>6.5317094900083656</v>
      </c>
      <c r="J33" s="135" t="s">
        <v>6041</v>
      </c>
      <c r="K33" s="162"/>
      <c r="L33" s="82">
        <v>840.19154000000003</v>
      </c>
      <c r="M33" s="82">
        <v>726.94498999999996</v>
      </c>
      <c r="N33" s="82">
        <v>113.24655000000004</v>
      </c>
      <c r="O33" s="135" t="s">
        <v>6041</v>
      </c>
    </row>
    <row r="34" spans="1:15" ht="15.95" hidden="1" customHeight="1" x14ac:dyDescent="0.2">
      <c r="A34" s="159">
        <v>26</v>
      </c>
      <c r="B34" s="159" t="s">
        <v>554</v>
      </c>
      <c r="C34" s="160" t="s">
        <v>6</v>
      </c>
      <c r="D34" s="160" t="s">
        <v>6115</v>
      </c>
      <c r="E34" s="141">
        <v>9514.8561799999989</v>
      </c>
      <c r="F34" s="141">
        <v>14255.674494999997</v>
      </c>
      <c r="G34" s="141">
        <v>2.2220399999999998</v>
      </c>
      <c r="H34" s="141"/>
      <c r="I34" s="161">
        <v>66.744342285152612</v>
      </c>
      <c r="J34" s="142" t="s">
        <v>6041</v>
      </c>
      <c r="K34" s="162"/>
      <c r="L34" s="141">
        <v>11750.033349999998</v>
      </c>
      <c r="M34" s="141">
        <v>7783.0609799999993</v>
      </c>
      <c r="N34" s="141">
        <v>3966.9723699999981</v>
      </c>
      <c r="O34" s="142" t="s">
        <v>6041</v>
      </c>
    </row>
    <row r="35" spans="1:15" ht="15.95" hidden="1" customHeight="1" x14ac:dyDescent="0.2">
      <c r="A35" s="156">
        <v>27</v>
      </c>
      <c r="B35" s="156" t="s">
        <v>556</v>
      </c>
      <c r="C35" s="157" t="s">
        <v>6</v>
      </c>
      <c r="D35" s="157" t="s">
        <v>6116</v>
      </c>
      <c r="E35" s="82">
        <v>338.61243000000007</v>
      </c>
      <c r="F35" s="82">
        <v>3568.6175475000005</v>
      </c>
      <c r="G35" s="82">
        <v>3.0499999999999998E-3</v>
      </c>
      <c r="H35" s="82"/>
      <c r="I35" s="158">
        <v>9.4886164037728129</v>
      </c>
      <c r="J35" s="135" t="s">
        <v>6041</v>
      </c>
      <c r="K35" s="162"/>
      <c r="L35" s="82">
        <v>2521.7599599999999</v>
      </c>
      <c r="M35" s="82">
        <v>2103.7577200000001</v>
      </c>
      <c r="N35" s="82">
        <v>418.00223999999974</v>
      </c>
      <c r="O35" s="135" t="s">
        <v>6041</v>
      </c>
    </row>
    <row r="36" spans="1:15" ht="15.95" hidden="1" customHeight="1" x14ac:dyDescent="0.2">
      <c r="A36" s="159">
        <v>28</v>
      </c>
      <c r="B36" s="159" t="s">
        <v>558</v>
      </c>
      <c r="C36" s="160" t="s">
        <v>6</v>
      </c>
      <c r="D36" s="160" t="s">
        <v>6117</v>
      </c>
      <c r="E36" s="141">
        <v>2058.9668000000001</v>
      </c>
      <c r="F36" s="141">
        <v>5009.0306099999998</v>
      </c>
      <c r="G36" s="141">
        <v>2.0299999999999997E-3</v>
      </c>
      <c r="H36" s="141"/>
      <c r="I36" s="161">
        <v>41.105095183277399</v>
      </c>
      <c r="J36" s="142" t="s">
        <v>6041</v>
      </c>
      <c r="K36" s="162"/>
      <c r="L36" s="141">
        <v>2732.5037199999997</v>
      </c>
      <c r="M36" s="141">
        <v>2425.0189699999996</v>
      </c>
      <c r="N36" s="141">
        <v>307.48475000000002</v>
      </c>
      <c r="O36" s="142" t="s">
        <v>6041</v>
      </c>
    </row>
    <row r="37" spans="1:15" ht="15.95" customHeight="1" x14ac:dyDescent="0.2">
      <c r="A37" s="156">
        <v>29</v>
      </c>
      <c r="B37" s="156" t="s">
        <v>560</v>
      </c>
      <c r="C37" s="157" t="s">
        <v>6</v>
      </c>
      <c r="D37" s="157" t="s">
        <v>6118</v>
      </c>
      <c r="E37" s="82">
        <v>37.779150000000001</v>
      </c>
      <c r="F37" s="82">
        <v>861.22356249999996</v>
      </c>
      <c r="G37" s="82">
        <v>1.5200000000000001E-3</v>
      </c>
      <c r="H37" s="82"/>
      <c r="I37" s="158">
        <v>4.3866832777232574</v>
      </c>
      <c r="J37" s="135" t="s">
        <v>6041</v>
      </c>
      <c r="K37" s="162"/>
      <c r="L37" s="82">
        <v>305.08180000000004</v>
      </c>
      <c r="M37" s="82">
        <v>314.07408999999996</v>
      </c>
      <c r="N37" s="82">
        <v>-8.9922899999999206</v>
      </c>
      <c r="O37" s="135" t="s">
        <v>6042</v>
      </c>
    </row>
    <row r="38" spans="1:15" ht="15.95" customHeight="1" x14ac:dyDescent="0.2">
      <c r="A38" s="159">
        <v>30</v>
      </c>
      <c r="B38" s="159" t="s">
        <v>562</v>
      </c>
      <c r="C38" s="160" t="s">
        <v>6</v>
      </c>
      <c r="D38" s="160" t="s">
        <v>6119</v>
      </c>
      <c r="E38" s="141">
        <v>38.862880000000004</v>
      </c>
      <c r="F38" s="141">
        <v>767.76896750000003</v>
      </c>
      <c r="G38" s="141">
        <v>1.0200000000000001E-3</v>
      </c>
      <c r="H38" s="141"/>
      <c r="I38" s="161">
        <v>5.0617935401250769</v>
      </c>
      <c r="J38" s="142" t="s">
        <v>6041</v>
      </c>
      <c r="K38" s="162"/>
      <c r="L38" s="141">
        <v>320.25440000000003</v>
      </c>
      <c r="M38" s="141">
        <v>372.78262000000001</v>
      </c>
      <c r="N38" s="141">
        <v>-52.528219999999969</v>
      </c>
      <c r="O38" s="142" t="s">
        <v>6042</v>
      </c>
    </row>
    <row r="39" spans="1:15" ht="15.95" hidden="1" customHeight="1" x14ac:dyDescent="0.2">
      <c r="A39" s="156">
        <v>31</v>
      </c>
      <c r="B39" s="156" t="s">
        <v>564</v>
      </c>
      <c r="C39" s="157" t="s">
        <v>6</v>
      </c>
      <c r="D39" s="157" t="s">
        <v>6120</v>
      </c>
      <c r="E39" s="82">
        <v>35.794620000000002</v>
      </c>
      <c r="F39" s="82">
        <v>1179.2359849999998</v>
      </c>
      <c r="G39" s="82">
        <v>4.5700000000000003E-3</v>
      </c>
      <c r="H39" s="82"/>
      <c r="I39" s="158">
        <v>3.0354077093398746</v>
      </c>
      <c r="J39" s="135" t="s">
        <v>6041</v>
      </c>
      <c r="K39" s="162"/>
      <c r="L39" s="82">
        <v>723.03942000000006</v>
      </c>
      <c r="M39" s="82">
        <v>332.71828999999997</v>
      </c>
      <c r="N39" s="82">
        <v>390.32113000000004</v>
      </c>
      <c r="O39" s="135" t="s">
        <v>6041</v>
      </c>
    </row>
    <row r="40" spans="1:15" ht="15.95" hidden="1" customHeight="1" x14ac:dyDescent="0.2">
      <c r="A40" s="159">
        <v>32</v>
      </c>
      <c r="B40" s="159" t="s">
        <v>566</v>
      </c>
      <c r="C40" s="160" t="s">
        <v>6</v>
      </c>
      <c r="D40" s="160" t="s">
        <v>6121</v>
      </c>
      <c r="E40" s="141">
        <v>30.302070000000004</v>
      </c>
      <c r="F40" s="141">
        <v>857.41625999999985</v>
      </c>
      <c r="G40" s="141">
        <v>1.0670000000000001E-2</v>
      </c>
      <c r="H40" s="141"/>
      <c r="I40" s="161">
        <v>3.5341142235861036</v>
      </c>
      <c r="J40" s="142" t="s">
        <v>6041</v>
      </c>
      <c r="K40" s="162"/>
      <c r="L40" s="141">
        <v>649.40854999999999</v>
      </c>
      <c r="M40" s="141">
        <v>340.88869999999997</v>
      </c>
      <c r="N40" s="141">
        <v>308.51985000000008</v>
      </c>
      <c r="O40" s="142" t="s">
        <v>6041</v>
      </c>
    </row>
    <row r="41" spans="1:15" ht="15.95" hidden="1" customHeight="1" x14ac:dyDescent="0.2">
      <c r="A41" s="156">
        <v>33</v>
      </c>
      <c r="B41" s="156" t="s">
        <v>568</v>
      </c>
      <c r="C41" s="157" t="s">
        <v>6</v>
      </c>
      <c r="D41" s="157" t="s">
        <v>6122</v>
      </c>
      <c r="E41" s="82">
        <v>713.64671999999996</v>
      </c>
      <c r="F41" s="82">
        <v>3540.6782050000006</v>
      </c>
      <c r="G41" s="82">
        <v>2.7960000000000002E-2</v>
      </c>
      <c r="H41" s="82"/>
      <c r="I41" s="158">
        <v>20.155650377721908</v>
      </c>
      <c r="J41" s="135" t="s">
        <v>6041</v>
      </c>
      <c r="K41" s="162"/>
      <c r="L41" s="82">
        <v>1731.72696</v>
      </c>
      <c r="M41" s="82">
        <v>1452.2303100000001</v>
      </c>
      <c r="N41" s="82">
        <v>279.49664999999993</v>
      </c>
      <c r="O41" s="135" t="s">
        <v>6041</v>
      </c>
    </row>
    <row r="42" spans="1:15" ht="15.95" hidden="1" customHeight="1" x14ac:dyDescent="0.2">
      <c r="A42" s="159">
        <v>34</v>
      </c>
      <c r="B42" s="159" t="s">
        <v>570</v>
      </c>
      <c r="C42" s="160" t="s">
        <v>6</v>
      </c>
      <c r="D42" s="160" t="s">
        <v>6123</v>
      </c>
      <c r="E42" s="141">
        <v>1790.28198</v>
      </c>
      <c r="F42" s="141">
        <v>3556.1833450000008</v>
      </c>
      <c r="G42" s="141">
        <v>1.3220000000000001E-2</v>
      </c>
      <c r="H42" s="141"/>
      <c r="I42" s="161">
        <v>50.342791873122607</v>
      </c>
      <c r="J42" s="142" t="s">
        <v>6041</v>
      </c>
      <c r="K42" s="162"/>
      <c r="L42" s="141">
        <v>2181.9572000000003</v>
      </c>
      <c r="M42" s="141">
        <v>2079.4186</v>
      </c>
      <c r="N42" s="141">
        <v>102.53860000000009</v>
      </c>
      <c r="O42" s="142" t="s">
        <v>6041</v>
      </c>
    </row>
    <row r="43" spans="1:15" ht="15.95" customHeight="1" x14ac:dyDescent="0.2">
      <c r="A43" s="156">
        <v>35</v>
      </c>
      <c r="B43" s="156" t="s">
        <v>572</v>
      </c>
      <c r="C43" s="157" t="s">
        <v>6</v>
      </c>
      <c r="D43" s="157" t="s">
        <v>6124</v>
      </c>
      <c r="E43" s="82">
        <v>27.740489999999998</v>
      </c>
      <c r="F43" s="82">
        <v>922.25954749999994</v>
      </c>
      <c r="G43" s="82">
        <v>1.0200000000000001E-3</v>
      </c>
      <c r="H43" s="82"/>
      <c r="I43" s="158">
        <v>3.0078832011224037</v>
      </c>
      <c r="J43" s="135" t="s">
        <v>6041</v>
      </c>
      <c r="K43" s="162"/>
      <c r="L43" s="82">
        <v>295.56858999999997</v>
      </c>
      <c r="M43" s="82">
        <v>297.85658000000001</v>
      </c>
      <c r="N43" s="82">
        <v>-2.287990000000049</v>
      </c>
      <c r="O43" s="135" t="s">
        <v>6042</v>
      </c>
    </row>
    <row r="44" spans="1:15" ht="15.95" hidden="1" customHeight="1" x14ac:dyDescent="0.2">
      <c r="A44" s="159">
        <v>36</v>
      </c>
      <c r="B44" s="159" t="s">
        <v>574</v>
      </c>
      <c r="C44" s="160" t="s">
        <v>6</v>
      </c>
      <c r="D44" s="160" t="s">
        <v>6125</v>
      </c>
      <c r="E44" s="141">
        <v>69.501679999999993</v>
      </c>
      <c r="F44" s="141">
        <v>774.73971999999992</v>
      </c>
      <c r="G44" s="141">
        <v>2.0299999999999997E-3</v>
      </c>
      <c r="H44" s="141"/>
      <c r="I44" s="161">
        <v>8.9709715670702916</v>
      </c>
      <c r="J44" s="142" t="s">
        <v>6041</v>
      </c>
      <c r="K44" s="162"/>
      <c r="L44" s="141">
        <v>471.35901999999999</v>
      </c>
      <c r="M44" s="141">
        <v>376.00139000000001</v>
      </c>
      <c r="N44" s="141">
        <v>95.357629999999943</v>
      </c>
      <c r="O44" s="142" t="s">
        <v>6041</v>
      </c>
    </row>
    <row r="45" spans="1:15" ht="15.95" hidden="1" customHeight="1" x14ac:dyDescent="0.2">
      <c r="A45" s="156">
        <v>37</v>
      </c>
      <c r="B45" s="156" t="s">
        <v>576</v>
      </c>
      <c r="C45" s="157" t="s">
        <v>6</v>
      </c>
      <c r="D45" s="157" t="s">
        <v>6126</v>
      </c>
      <c r="E45" s="82">
        <v>33.526780000000002</v>
      </c>
      <c r="F45" s="82">
        <v>1298.0962750000001</v>
      </c>
      <c r="G45" s="82">
        <v>1.2199999999999999E-2</v>
      </c>
      <c r="H45" s="82"/>
      <c r="I45" s="158">
        <v>2.5827652883450418</v>
      </c>
      <c r="J45" s="135" t="s">
        <v>6041</v>
      </c>
      <c r="K45" s="162"/>
      <c r="L45" s="82">
        <v>837.28836000000001</v>
      </c>
      <c r="M45" s="82">
        <v>459.01745999999997</v>
      </c>
      <c r="N45" s="82">
        <v>378.27090000000004</v>
      </c>
      <c r="O45" s="135" t="s">
        <v>6041</v>
      </c>
    </row>
    <row r="46" spans="1:15" ht="15.95" hidden="1" customHeight="1" x14ac:dyDescent="0.2">
      <c r="A46" s="159">
        <v>38</v>
      </c>
      <c r="B46" s="159" t="s">
        <v>578</v>
      </c>
      <c r="C46" s="160" t="s">
        <v>6</v>
      </c>
      <c r="D46" s="160" t="s">
        <v>6127</v>
      </c>
      <c r="E46" s="141">
        <v>48.068520000000007</v>
      </c>
      <c r="F46" s="141">
        <v>982.72632250000015</v>
      </c>
      <c r="G46" s="141">
        <v>1.5200000000000001E-3</v>
      </c>
      <c r="H46" s="141"/>
      <c r="I46" s="161">
        <v>4.891343489987773</v>
      </c>
      <c r="J46" s="142" t="s">
        <v>6041</v>
      </c>
      <c r="K46" s="162"/>
      <c r="L46" s="141">
        <v>812.54388000000006</v>
      </c>
      <c r="M46" s="141">
        <v>445.13220999999999</v>
      </c>
      <c r="N46" s="141">
        <v>367.41167000000002</v>
      </c>
      <c r="O46" s="142" t="s">
        <v>6041</v>
      </c>
    </row>
    <row r="47" spans="1:15" ht="15.95" hidden="1" customHeight="1" x14ac:dyDescent="0.2">
      <c r="A47" s="156">
        <v>39</v>
      </c>
      <c r="B47" s="156" t="s">
        <v>580</v>
      </c>
      <c r="C47" s="157" t="s">
        <v>6</v>
      </c>
      <c r="D47" s="157" t="s">
        <v>6128</v>
      </c>
      <c r="E47" s="82">
        <v>909.83614</v>
      </c>
      <c r="F47" s="82">
        <v>3534.0020974999998</v>
      </c>
      <c r="G47" s="82">
        <v>3.1010000000000003E-2</v>
      </c>
      <c r="H47" s="82"/>
      <c r="I47" s="158">
        <v>25.745206564637591</v>
      </c>
      <c r="J47" s="135" t="s">
        <v>6041</v>
      </c>
      <c r="K47" s="162"/>
      <c r="L47" s="82">
        <v>1631.00819</v>
      </c>
      <c r="M47" s="82">
        <v>1605.9942099999998</v>
      </c>
      <c r="N47" s="82">
        <v>25.013980000000213</v>
      </c>
      <c r="O47" s="135" t="s">
        <v>6041</v>
      </c>
    </row>
    <row r="48" spans="1:15" ht="15.95" hidden="1" customHeight="1" x14ac:dyDescent="0.2">
      <c r="A48" s="159">
        <v>40</v>
      </c>
      <c r="B48" s="159" t="s">
        <v>582</v>
      </c>
      <c r="C48" s="160" t="s">
        <v>6</v>
      </c>
      <c r="D48" s="160" t="s">
        <v>6129</v>
      </c>
      <c r="E48" s="141">
        <v>738.28954999999996</v>
      </c>
      <c r="F48" s="141">
        <v>26684.151529999996</v>
      </c>
      <c r="G48" s="141">
        <v>2.4003200000000002</v>
      </c>
      <c r="H48" s="141"/>
      <c r="I48" s="161">
        <v>2.7667716890678298</v>
      </c>
      <c r="J48" s="142" t="s">
        <v>6041</v>
      </c>
      <c r="K48" s="162"/>
      <c r="L48" s="141">
        <v>21279.342339999999</v>
      </c>
      <c r="M48" s="141">
        <v>13335.942080000001</v>
      </c>
      <c r="N48" s="141">
        <v>7943.4002599999994</v>
      </c>
      <c r="O48" s="142" t="s">
        <v>6041</v>
      </c>
    </row>
    <row r="49" spans="1:15" ht="15.95" hidden="1" customHeight="1" x14ac:dyDescent="0.2">
      <c r="A49" s="156">
        <v>41</v>
      </c>
      <c r="B49" s="156" t="s">
        <v>584</v>
      </c>
      <c r="C49" s="157" t="s">
        <v>6</v>
      </c>
      <c r="D49" s="157" t="s">
        <v>6130</v>
      </c>
      <c r="E49" s="82">
        <v>2221.5986899999998</v>
      </c>
      <c r="F49" s="82">
        <v>8571.6168799999996</v>
      </c>
      <c r="G49" s="82">
        <v>0.61672000000000005</v>
      </c>
      <c r="H49" s="82"/>
      <c r="I49" s="158">
        <v>25.918081980350948</v>
      </c>
      <c r="J49" s="135" t="s">
        <v>6041</v>
      </c>
      <c r="K49" s="162"/>
      <c r="L49" s="82">
        <v>5531.7587799999992</v>
      </c>
      <c r="M49" s="82">
        <v>5197.4714800000002</v>
      </c>
      <c r="N49" s="82">
        <v>334.28729999999888</v>
      </c>
      <c r="O49" s="135" t="s">
        <v>6041</v>
      </c>
    </row>
    <row r="50" spans="1:15" ht="15.95" hidden="1" customHeight="1" x14ac:dyDescent="0.2">
      <c r="A50" s="159">
        <v>42</v>
      </c>
      <c r="B50" s="159" t="s">
        <v>586</v>
      </c>
      <c r="C50" s="160" t="s">
        <v>6</v>
      </c>
      <c r="D50" s="160" t="s">
        <v>6131</v>
      </c>
      <c r="E50" s="141">
        <v>3338.5319500000005</v>
      </c>
      <c r="F50" s="141">
        <v>12634.197362500001</v>
      </c>
      <c r="G50" s="141">
        <v>1.05182</v>
      </c>
      <c r="H50" s="141"/>
      <c r="I50" s="161">
        <v>26.424567024013832</v>
      </c>
      <c r="J50" s="142" t="s">
        <v>6041</v>
      </c>
      <c r="K50" s="162"/>
      <c r="L50" s="141">
        <v>8856.1084300000002</v>
      </c>
      <c r="M50" s="141">
        <v>8198.335219999999</v>
      </c>
      <c r="N50" s="141">
        <v>657.77320999999995</v>
      </c>
      <c r="O50" s="142" t="s">
        <v>6041</v>
      </c>
    </row>
    <row r="51" spans="1:15" ht="15.95" hidden="1" customHeight="1" x14ac:dyDescent="0.2">
      <c r="A51" s="156">
        <v>43</v>
      </c>
      <c r="B51" s="156" t="s">
        <v>588</v>
      </c>
      <c r="C51" s="157" t="s">
        <v>6</v>
      </c>
      <c r="D51" s="157" t="s">
        <v>6132</v>
      </c>
      <c r="E51" s="82">
        <v>1462.3554999999999</v>
      </c>
      <c r="F51" s="82">
        <v>12552.916669999999</v>
      </c>
      <c r="G51" s="82">
        <v>5.1000000000000004E-4</v>
      </c>
      <c r="H51" s="82"/>
      <c r="I51" s="158">
        <v>11.649527663119589</v>
      </c>
      <c r="J51" s="135" t="s">
        <v>6041</v>
      </c>
      <c r="K51" s="162"/>
      <c r="L51" s="82">
        <v>4271.1499400000002</v>
      </c>
      <c r="M51" s="82">
        <v>3561.4980699999996</v>
      </c>
      <c r="N51" s="82">
        <v>709.6518700000006</v>
      </c>
      <c r="O51" s="135" t="s">
        <v>6041</v>
      </c>
    </row>
    <row r="52" spans="1:15" ht="15.95" customHeight="1" x14ac:dyDescent="0.2">
      <c r="A52" s="159">
        <v>44</v>
      </c>
      <c r="B52" s="159" t="s">
        <v>590</v>
      </c>
      <c r="C52" s="160" t="s">
        <v>6</v>
      </c>
      <c r="D52" s="160" t="s">
        <v>6133</v>
      </c>
      <c r="E52" s="141">
        <v>27.317359999999997</v>
      </c>
      <c r="F52" s="141">
        <v>4594.5118874999989</v>
      </c>
      <c r="G52" s="141">
        <v>2.5400000000000002E-3</v>
      </c>
      <c r="H52" s="141"/>
      <c r="I52" s="161">
        <v>0.59456500862084238</v>
      </c>
      <c r="J52" s="142" t="s">
        <v>6041</v>
      </c>
      <c r="K52" s="162"/>
      <c r="L52" s="141">
        <v>1230.2439099999999</v>
      </c>
      <c r="M52" s="141">
        <v>1289.39283</v>
      </c>
      <c r="N52" s="141">
        <v>-59.14892000000016</v>
      </c>
      <c r="O52" s="142" t="s">
        <v>6042</v>
      </c>
    </row>
    <row r="53" spans="1:15" ht="15.95" hidden="1" customHeight="1" x14ac:dyDescent="0.2">
      <c r="A53" s="156">
        <v>45</v>
      </c>
      <c r="B53" s="156" t="s">
        <v>592</v>
      </c>
      <c r="C53" s="157" t="s">
        <v>6</v>
      </c>
      <c r="D53" s="157" t="s">
        <v>6134</v>
      </c>
      <c r="E53" s="82">
        <v>1636.5771400000001</v>
      </c>
      <c r="F53" s="82">
        <v>1195.5236575000001</v>
      </c>
      <c r="G53" s="82">
        <v>5.1000000000000004E-4</v>
      </c>
      <c r="H53" s="82"/>
      <c r="I53" s="158">
        <v>136.89207484378031</v>
      </c>
      <c r="J53" s="135" t="s">
        <v>6042</v>
      </c>
      <c r="K53" s="162"/>
      <c r="L53" s="82">
        <v>477.4434</v>
      </c>
      <c r="M53" s="82">
        <v>418.69248999999996</v>
      </c>
      <c r="N53" s="82">
        <v>58.750910000000033</v>
      </c>
      <c r="O53" s="135" t="s">
        <v>6041</v>
      </c>
    </row>
    <row r="54" spans="1:15" ht="15.95" hidden="1" customHeight="1" x14ac:dyDescent="0.2">
      <c r="A54" s="159">
        <v>46</v>
      </c>
      <c r="B54" s="159" t="s">
        <v>594</v>
      </c>
      <c r="C54" s="160" t="s">
        <v>6</v>
      </c>
      <c r="D54" s="160" t="s">
        <v>6135</v>
      </c>
      <c r="E54" s="141">
        <v>13.863189999999999</v>
      </c>
      <c r="F54" s="141">
        <v>1040.9743825</v>
      </c>
      <c r="G54" s="141">
        <v>5.1000000000000004E-4</v>
      </c>
      <c r="H54" s="141"/>
      <c r="I54" s="161">
        <v>1.3317513123335674</v>
      </c>
      <c r="J54" s="142" t="s">
        <v>6041</v>
      </c>
      <c r="K54" s="162"/>
      <c r="L54" s="141">
        <v>616.87891999999999</v>
      </c>
      <c r="M54" s="141">
        <v>393.44792999999999</v>
      </c>
      <c r="N54" s="141">
        <v>223.43099000000004</v>
      </c>
      <c r="O54" s="142" t="s">
        <v>6041</v>
      </c>
    </row>
    <row r="55" spans="1:15" ht="15.95" hidden="1" customHeight="1" x14ac:dyDescent="0.2">
      <c r="A55" s="156">
        <v>47</v>
      </c>
      <c r="B55" s="156" t="s">
        <v>596</v>
      </c>
      <c r="C55" s="157" t="s">
        <v>6</v>
      </c>
      <c r="D55" s="157" t="s">
        <v>6136</v>
      </c>
      <c r="E55" s="82">
        <v>381.95718000000005</v>
      </c>
      <c r="F55" s="82">
        <v>886.12325250000004</v>
      </c>
      <c r="G55" s="82">
        <v>5.1000000000000004E-4</v>
      </c>
      <c r="H55" s="82"/>
      <c r="I55" s="158">
        <v>43.104294907327244</v>
      </c>
      <c r="J55" s="135" t="s">
        <v>6041</v>
      </c>
      <c r="K55" s="162"/>
      <c r="L55" s="82">
        <v>577.23578999999995</v>
      </c>
      <c r="M55" s="82">
        <v>514.06124</v>
      </c>
      <c r="N55" s="82">
        <v>63.174549999999932</v>
      </c>
      <c r="O55" s="135" t="s">
        <v>6041</v>
      </c>
    </row>
    <row r="56" spans="1:15" ht="15.95" hidden="1" customHeight="1" x14ac:dyDescent="0.2">
      <c r="A56" s="159">
        <v>48</v>
      </c>
      <c r="B56" s="159" t="s">
        <v>598</v>
      </c>
      <c r="C56" s="160" t="s">
        <v>6</v>
      </c>
      <c r="D56" s="160" t="s">
        <v>6137</v>
      </c>
      <c r="E56" s="141">
        <v>32.835009999999997</v>
      </c>
      <c r="F56" s="141">
        <v>991.27650749999998</v>
      </c>
      <c r="G56" s="141">
        <v>0</v>
      </c>
      <c r="H56" s="141"/>
      <c r="I56" s="161">
        <v>3.3123966674858374</v>
      </c>
      <c r="J56" s="142" t="s">
        <v>6041</v>
      </c>
      <c r="K56" s="162"/>
      <c r="L56" s="141">
        <v>499.77222999999998</v>
      </c>
      <c r="M56" s="141">
        <v>355.83434</v>
      </c>
      <c r="N56" s="141">
        <v>143.93788999999995</v>
      </c>
      <c r="O56" s="142" t="s">
        <v>6041</v>
      </c>
    </row>
    <row r="57" spans="1:15" ht="15.95" hidden="1" customHeight="1" x14ac:dyDescent="0.2">
      <c r="A57" s="156">
        <v>49</v>
      </c>
      <c r="B57" s="156" t="s">
        <v>600</v>
      </c>
      <c r="C57" s="157" t="s">
        <v>6</v>
      </c>
      <c r="D57" s="157" t="s">
        <v>6138</v>
      </c>
      <c r="E57" s="82">
        <v>3.3951700000000002</v>
      </c>
      <c r="F57" s="82">
        <v>1369.4460549999999</v>
      </c>
      <c r="G57" s="82">
        <v>0</v>
      </c>
      <c r="H57" s="82"/>
      <c r="I57" s="158">
        <v>0.24792287272681215</v>
      </c>
      <c r="J57" s="135" t="s">
        <v>6041</v>
      </c>
      <c r="K57" s="162"/>
      <c r="L57" s="82">
        <v>331.15608000000003</v>
      </c>
      <c r="M57" s="82">
        <v>327.90649999999999</v>
      </c>
      <c r="N57" s="82">
        <v>3.2495800000000163</v>
      </c>
      <c r="O57" s="135" t="s">
        <v>6041</v>
      </c>
    </row>
    <row r="58" spans="1:15" ht="15.95" hidden="1" customHeight="1" x14ac:dyDescent="0.2">
      <c r="A58" s="159">
        <v>50</v>
      </c>
      <c r="B58" s="159" t="s">
        <v>602</v>
      </c>
      <c r="C58" s="160" t="s">
        <v>6</v>
      </c>
      <c r="D58" s="160" t="s">
        <v>6139</v>
      </c>
      <c r="E58" s="141">
        <v>19.330539999999999</v>
      </c>
      <c r="F58" s="141">
        <v>996.18259500000011</v>
      </c>
      <c r="G58" s="141">
        <v>5.1000000000000004E-4</v>
      </c>
      <c r="H58" s="141"/>
      <c r="I58" s="161">
        <v>1.9404615275375292</v>
      </c>
      <c r="J58" s="142" t="s">
        <v>6041</v>
      </c>
      <c r="K58" s="162"/>
      <c r="L58" s="141">
        <v>692.44673</v>
      </c>
      <c r="M58" s="141">
        <v>591.73221000000001</v>
      </c>
      <c r="N58" s="141">
        <v>100.71452000000002</v>
      </c>
      <c r="O58" s="142" t="s">
        <v>6041</v>
      </c>
    </row>
    <row r="59" spans="1:15" ht="15.95" hidden="1" customHeight="1" x14ac:dyDescent="0.2">
      <c r="A59" s="156">
        <v>51</v>
      </c>
      <c r="B59" s="156" t="s">
        <v>604</v>
      </c>
      <c r="C59" s="157" t="s">
        <v>6</v>
      </c>
      <c r="D59" s="157" t="s">
        <v>6140</v>
      </c>
      <c r="E59" s="82">
        <v>29.179830000000003</v>
      </c>
      <c r="F59" s="82">
        <v>1876.2111800000002</v>
      </c>
      <c r="G59" s="82">
        <v>5.1000000000000004E-4</v>
      </c>
      <c r="H59" s="82"/>
      <c r="I59" s="158">
        <v>1.555252964647615</v>
      </c>
      <c r="J59" s="135" t="s">
        <v>6041</v>
      </c>
      <c r="K59" s="162"/>
      <c r="L59" s="82">
        <v>1014.45235</v>
      </c>
      <c r="M59" s="82">
        <v>797.34848</v>
      </c>
      <c r="N59" s="82">
        <v>217.10387</v>
      </c>
      <c r="O59" s="135" t="s">
        <v>6041</v>
      </c>
    </row>
    <row r="60" spans="1:15" ht="15.95" hidden="1" customHeight="1" x14ac:dyDescent="0.2">
      <c r="A60" s="159">
        <v>52</v>
      </c>
      <c r="B60" s="159" t="s">
        <v>606</v>
      </c>
      <c r="C60" s="160" t="s">
        <v>6</v>
      </c>
      <c r="D60" s="160" t="s">
        <v>6141</v>
      </c>
      <c r="E60" s="141">
        <v>75.431560000000005</v>
      </c>
      <c r="F60" s="141">
        <v>989.26671499999986</v>
      </c>
      <c r="G60" s="141">
        <v>0</v>
      </c>
      <c r="H60" s="141"/>
      <c r="I60" s="161">
        <v>7.6249972688103647</v>
      </c>
      <c r="J60" s="142" t="s">
        <v>6041</v>
      </c>
      <c r="K60" s="162"/>
      <c r="L60" s="141">
        <v>567.52456000000006</v>
      </c>
      <c r="M60" s="141">
        <v>390.19757999999996</v>
      </c>
      <c r="N60" s="141">
        <v>177.32698000000011</v>
      </c>
      <c r="O60" s="142" t="s">
        <v>6041</v>
      </c>
    </row>
    <row r="61" spans="1:15" ht="15.95" hidden="1" customHeight="1" x14ac:dyDescent="0.2">
      <c r="A61" s="156">
        <v>53</v>
      </c>
      <c r="B61" s="156" t="s">
        <v>608</v>
      </c>
      <c r="C61" s="157" t="s">
        <v>6</v>
      </c>
      <c r="D61" s="157" t="s">
        <v>6142</v>
      </c>
      <c r="E61" s="82">
        <v>23.753330000000002</v>
      </c>
      <c r="F61" s="82">
        <v>1101.9534224999998</v>
      </c>
      <c r="G61" s="82">
        <v>0</v>
      </c>
      <c r="H61" s="82"/>
      <c r="I61" s="158">
        <v>2.1555656995112247</v>
      </c>
      <c r="J61" s="135" t="s">
        <v>6041</v>
      </c>
      <c r="K61" s="162"/>
      <c r="L61" s="82">
        <v>469.5979099999999</v>
      </c>
      <c r="M61" s="82">
        <v>380.13622999999995</v>
      </c>
      <c r="N61" s="82">
        <v>89.46167999999993</v>
      </c>
      <c r="O61" s="135" t="s">
        <v>6041</v>
      </c>
    </row>
    <row r="62" spans="1:15" ht="15.95" customHeight="1" x14ac:dyDescent="0.2">
      <c r="A62" s="159">
        <v>54</v>
      </c>
      <c r="B62" s="159" t="s">
        <v>610</v>
      </c>
      <c r="C62" s="160" t="s">
        <v>6</v>
      </c>
      <c r="D62" s="160" t="s">
        <v>6143</v>
      </c>
      <c r="E62" s="141">
        <v>52.878209999999996</v>
      </c>
      <c r="F62" s="141">
        <v>1716.2663124999999</v>
      </c>
      <c r="G62" s="141">
        <v>1.0200000000000001E-3</v>
      </c>
      <c r="H62" s="141"/>
      <c r="I62" s="161">
        <v>3.0810026168360163</v>
      </c>
      <c r="J62" s="142" t="s">
        <v>6041</v>
      </c>
      <c r="K62" s="162"/>
      <c r="L62" s="141">
        <v>705.51960000000008</v>
      </c>
      <c r="M62" s="141">
        <v>901.76340000000005</v>
      </c>
      <c r="N62" s="141">
        <v>-196.24379999999994</v>
      </c>
      <c r="O62" s="142" t="s">
        <v>6042</v>
      </c>
    </row>
    <row r="63" spans="1:15" ht="15.95" hidden="1" customHeight="1" x14ac:dyDescent="0.2">
      <c r="A63" s="156">
        <v>55</v>
      </c>
      <c r="B63" s="156" t="s">
        <v>612</v>
      </c>
      <c r="C63" s="157" t="s">
        <v>6</v>
      </c>
      <c r="D63" s="157" t="s">
        <v>6144</v>
      </c>
      <c r="E63" s="82">
        <v>5.8884999999999996</v>
      </c>
      <c r="F63" s="82">
        <v>2082.9010600000001</v>
      </c>
      <c r="G63" s="82">
        <v>1.0200000000000001E-3</v>
      </c>
      <c r="H63" s="82"/>
      <c r="I63" s="158">
        <v>0.28270665914395376</v>
      </c>
      <c r="J63" s="135" t="s">
        <v>6041</v>
      </c>
      <c r="K63" s="162"/>
      <c r="L63" s="82">
        <v>1285.3319299999998</v>
      </c>
      <c r="M63" s="82">
        <v>604.30289000000005</v>
      </c>
      <c r="N63" s="82">
        <v>681.0290399999999</v>
      </c>
      <c r="O63" s="135" t="s">
        <v>6041</v>
      </c>
    </row>
    <row r="64" spans="1:15" ht="15.95" customHeight="1" x14ac:dyDescent="0.2">
      <c r="A64" s="159">
        <v>56</v>
      </c>
      <c r="B64" s="159" t="s">
        <v>614</v>
      </c>
      <c r="C64" s="160" t="s">
        <v>6</v>
      </c>
      <c r="D64" s="160" t="s">
        <v>6145</v>
      </c>
      <c r="E64" s="141">
        <v>394.65039000000007</v>
      </c>
      <c r="F64" s="141">
        <v>2736.5382475000001</v>
      </c>
      <c r="G64" s="141">
        <v>1.5200000000000001E-3</v>
      </c>
      <c r="H64" s="141"/>
      <c r="I64" s="161">
        <v>14.421519244634643</v>
      </c>
      <c r="J64" s="142" t="s">
        <v>6041</v>
      </c>
      <c r="K64" s="162"/>
      <c r="L64" s="141">
        <v>1322.1689199999998</v>
      </c>
      <c r="M64" s="141">
        <v>1567.7456299999999</v>
      </c>
      <c r="N64" s="141">
        <v>-245.57670999999996</v>
      </c>
      <c r="O64" s="142" t="s">
        <v>6042</v>
      </c>
    </row>
    <row r="65" spans="1:15" ht="15.95" hidden="1" customHeight="1" x14ac:dyDescent="0.2">
      <c r="A65" s="156">
        <v>57</v>
      </c>
      <c r="B65" s="156" t="s">
        <v>616</v>
      </c>
      <c r="C65" s="157" t="s">
        <v>6</v>
      </c>
      <c r="D65" s="157" t="s">
        <v>6146</v>
      </c>
      <c r="E65" s="82">
        <v>68.599170000000001</v>
      </c>
      <c r="F65" s="82">
        <v>1047.8552475000001</v>
      </c>
      <c r="G65" s="82">
        <v>5.1000000000000004E-4</v>
      </c>
      <c r="H65" s="82"/>
      <c r="I65" s="158">
        <v>6.5466265654216702</v>
      </c>
      <c r="J65" s="135" t="s">
        <v>6041</v>
      </c>
      <c r="K65" s="162"/>
      <c r="L65" s="82">
        <v>472.88799999999998</v>
      </c>
      <c r="M65" s="82">
        <v>383.59406000000007</v>
      </c>
      <c r="N65" s="82">
        <v>89.293939999999949</v>
      </c>
      <c r="O65" s="135" t="s">
        <v>6041</v>
      </c>
    </row>
    <row r="66" spans="1:15" ht="15.95" hidden="1" customHeight="1" x14ac:dyDescent="0.2">
      <c r="A66" s="159">
        <v>58</v>
      </c>
      <c r="B66" s="159" t="s">
        <v>618</v>
      </c>
      <c r="C66" s="160" t="s">
        <v>6</v>
      </c>
      <c r="D66" s="160" t="s">
        <v>6147</v>
      </c>
      <c r="E66" s="141">
        <v>67.076309999999992</v>
      </c>
      <c r="F66" s="141">
        <v>1051.3168375</v>
      </c>
      <c r="G66" s="141">
        <v>0</v>
      </c>
      <c r="H66" s="141"/>
      <c r="I66" s="161">
        <v>6.3802183706584081</v>
      </c>
      <c r="J66" s="142" t="s">
        <v>6041</v>
      </c>
      <c r="K66" s="162"/>
      <c r="L66" s="141">
        <v>636.4957599999999</v>
      </c>
      <c r="M66" s="141">
        <v>598.76717999999994</v>
      </c>
      <c r="N66" s="141">
        <v>37.728579999999958</v>
      </c>
      <c r="O66" s="142" t="s">
        <v>6041</v>
      </c>
    </row>
    <row r="67" spans="1:15" ht="15.95" hidden="1" customHeight="1" x14ac:dyDescent="0.2">
      <c r="A67" s="156">
        <v>59</v>
      </c>
      <c r="B67" s="156" t="s">
        <v>620</v>
      </c>
      <c r="C67" s="157" t="s">
        <v>6</v>
      </c>
      <c r="D67" s="157" t="s">
        <v>6148</v>
      </c>
      <c r="E67" s="82">
        <v>35.408509999999993</v>
      </c>
      <c r="F67" s="82">
        <v>804.56972999999982</v>
      </c>
      <c r="G67" s="82">
        <v>5.1000000000000004E-4</v>
      </c>
      <c r="H67" s="82"/>
      <c r="I67" s="158">
        <v>4.4009249515265756</v>
      </c>
      <c r="J67" s="135" t="s">
        <v>6041</v>
      </c>
      <c r="K67" s="162"/>
      <c r="L67" s="82">
        <v>537.54686000000004</v>
      </c>
      <c r="M67" s="82">
        <v>331.44051000000002</v>
      </c>
      <c r="N67" s="82">
        <v>206.10634999999996</v>
      </c>
      <c r="O67" s="135" t="s">
        <v>6041</v>
      </c>
    </row>
    <row r="68" spans="1:15" ht="15.95" customHeight="1" x14ac:dyDescent="0.2">
      <c r="A68" s="159">
        <v>60</v>
      </c>
      <c r="B68" s="159" t="s">
        <v>622</v>
      </c>
      <c r="C68" s="160" t="s">
        <v>6</v>
      </c>
      <c r="D68" s="160" t="s">
        <v>6149</v>
      </c>
      <c r="E68" s="141">
        <v>24.142280000000003</v>
      </c>
      <c r="F68" s="141">
        <v>987.68124250000005</v>
      </c>
      <c r="G68" s="141">
        <v>5.1000000000000004E-4</v>
      </c>
      <c r="H68" s="141"/>
      <c r="I68" s="161">
        <v>2.4443392221250977</v>
      </c>
      <c r="J68" s="142" t="s">
        <v>6041</v>
      </c>
      <c r="K68" s="162"/>
      <c r="L68" s="141">
        <v>360.69245000000001</v>
      </c>
      <c r="M68" s="141">
        <v>385.73118999999997</v>
      </c>
      <c r="N68" s="141">
        <v>-25.038739999999933</v>
      </c>
      <c r="O68" s="142" t="s">
        <v>6042</v>
      </c>
    </row>
    <row r="69" spans="1:15" ht="15.95" hidden="1" customHeight="1" x14ac:dyDescent="0.2">
      <c r="A69" s="156">
        <v>61</v>
      </c>
      <c r="B69" s="156" t="s">
        <v>624</v>
      </c>
      <c r="C69" s="157" t="s">
        <v>6</v>
      </c>
      <c r="D69" s="157" t="s">
        <v>6150</v>
      </c>
      <c r="E69" s="82">
        <v>78.385279999999995</v>
      </c>
      <c r="F69" s="82">
        <v>934.32935999999995</v>
      </c>
      <c r="G69" s="82">
        <v>5.1000000000000004E-4</v>
      </c>
      <c r="H69" s="82"/>
      <c r="I69" s="158">
        <v>8.3894698546131536</v>
      </c>
      <c r="J69" s="135" t="s">
        <v>6041</v>
      </c>
      <c r="K69" s="162"/>
      <c r="L69" s="82">
        <v>456.33542999999997</v>
      </c>
      <c r="M69" s="82">
        <v>327.71945999999997</v>
      </c>
      <c r="N69" s="82">
        <v>128.61597000000003</v>
      </c>
      <c r="O69" s="135" t="s">
        <v>6041</v>
      </c>
    </row>
    <row r="70" spans="1:15" ht="15.95" hidden="1" customHeight="1" x14ac:dyDescent="0.2">
      <c r="A70" s="159">
        <v>62</v>
      </c>
      <c r="B70" s="159" t="s">
        <v>626</v>
      </c>
      <c r="C70" s="160" t="s">
        <v>6</v>
      </c>
      <c r="D70" s="160" t="s">
        <v>6151</v>
      </c>
      <c r="E70" s="141">
        <v>63.408449999999995</v>
      </c>
      <c r="F70" s="141">
        <v>1250.4617474999998</v>
      </c>
      <c r="G70" s="141">
        <v>1.0200000000000001E-3</v>
      </c>
      <c r="H70" s="141"/>
      <c r="I70" s="161">
        <v>5.0708028555667601</v>
      </c>
      <c r="J70" s="142" t="s">
        <v>6041</v>
      </c>
      <c r="K70" s="162"/>
      <c r="L70" s="141">
        <v>585.21872999999994</v>
      </c>
      <c r="M70" s="141">
        <v>534.56757999999991</v>
      </c>
      <c r="N70" s="141">
        <v>50.651150000000023</v>
      </c>
      <c r="O70" s="142" t="s">
        <v>6041</v>
      </c>
    </row>
    <row r="71" spans="1:15" ht="15.95" customHeight="1" x14ac:dyDescent="0.2">
      <c r="A71" s="156">
        <v>63</v>
      </c>
      <c r="B71" s="156" t="s">
        <v>628</v>
      </c>
      <c r="C71" s="157" t="s">
        <v>6</v>
      </c>
      <c r="D71" s="157" t="s">
        <v>6152</v>
      </c>
      <c r="E71" s="82">
        <v>97.358989999999991</v>
      </c>
      <c r="F71" s="82">
        <v>1374.8645374999999</v>
      </c>
      <c r="G71" s="82">
        <v>2.0299999999999997E-3</v>
      </c>
      <c r="H71" s="82"/>
      <c r="I71" s="158">
        <v>7.0813514600524776</v>
      </c>
      <c r="J71" s="135" t="s">
        <v>6041</v>
      </c>
      <c r="K71" s="162"/>
      <c r="L71" s="82">
        <v>761.44216999999992</v>
      </c>
      <c r="M71" s="82">
        <v>811.26341000000002</v>
      </c>
      <c r="N71" s="82">
        <v>-49.82124000000011</v>
      </c>
      <c r="O71" s="135" t="s">
        <v>6042</v>
      </c>
    </row>
    <row r="72" spans="1:15" ht="15.95" hidden="1" customHeight="1" x14ac:dyDescent="0.2">
      <c r="A72" s="159">
        <v>64</v>
      </c>
      <c r="B72" s="159" t="s">
        <v>630</v>
      </c>
      <c r="C72" s="160" t="s">
        <v>6</v>
      </c>
      <c r="D72" s="160" t="s">
        <v>6153</v>
      </c>
      <c r="E72" s="141">
        <v>3.8215500000000002</v>
      </c>
      <c r="F72" s="141">
        <v>879.2742925</v>
      </c>
      <c r="G72" s="141">
        <v>5.1000000000000004E-4</v>
      </c>
      <c r="H72" s="141"/>
      <c r="I72" s="161">
        <v>0.43462546700124299</v>
      </c>
      <c r="J72" s="142" t="s">
        <v>6041</v>
      </c>
      <c r="K72" s="162"/>
      <c r="L72" s="141">
        <v>585.82341999999994</v>
      </c>
      <c r="M72" s="141">
        <v>407.88271999999995</v>
      </c>
      <c r="N72" s="141">
        <v>177.94069999999996</v>
      </c>
      <c r="O72" s="142" t="s">
        <v>6041</v>
      </c>
    </row>
    <row r="73" spans="1:15" ht="15.95" hidden="1" customHeight="1" x14ac:dyDescent="0.2">
      <c r="A73" s="156">
        <v>65</v>
      </c>
      <c r="B73" s="156" t="s">
        <v>632</v>
      </c>
      <c r="C73" s="157" t="s">
        <v>6</v>
      </c>
      <c r="D73" s="157" t="s">
        <v>6154</v>
      </c>
      <c r="E73" s="82">
        <v>2.55213</v>
      </c>
      <c r="F73" s="82">
        <v>1062.8557750000002</v>
      </c>
      <c r="G73" s="82">
        <v>5.1000000000000004E-4</v>
      </c>
      <c r="H73" s="82"/>
      <c r="I73" s="158">
        <v>0.24012006709000569</v>
      </c>
      <c r="J73" s="135" t="s">
        <v>6041</v>
      </c>
      <c r="K73" s="162"/>
      <c r="L73" s="82">
        <v>541.73986000000002</v>
      </c>
      <c r="M73" s="82">
        <v>482.81130000000007</v>
      </c>
      <c r="N73" s="82">
        <v>58.928559999999941</v>
      </c>
      <c r="O73" s="135" t="s">
        <v>6041</v>
      </c>
    </row>
    <row r="74" spans="1:15" ht="15.95" hidden="1" customHeight="1" x14ac:dyDescent="0.2">
      <c r="A74" s="159">
        <v>66</v>
      </c>
      <c r="B74" s="159" t="s">
        <v>634</v>
      </c>
      <c r="C74" s="160" t="s">
        <v>6</v>
      </c>
      <c r="D74" s="160" t="s">
        <v>6155</v>
      </c>
      <c r="E74" s="141">
        <v>4444.6193500000008</v>
      </c>
      <c r="F74" s="141">
        <v>7326.2068274999992</v>
      </c>
      <c r="G74" s="141">
        <v>2.0329999999999997E-2</v>
      </c>
      <c r="H74" s="141"/>
      <c r="I74" s="161">
        <v>60.667402035613648</v>
      </c>
      <c r="J74" s="142" t="s">
        <v>6041</v>
      </c>
      <c r="K74" s="162"/>
      <c r="L74" s="141">
        <v>4379.5229200000003</v>
      </c>
      <c r="M74" s="141">
        <v>3871.7184999999999</v>
      </c>
      <c r="N74" s="141">
        <v>507.80441999999994</v>
      </c>
      <c r="O74" s="142" t="s">
        <v>6041</v>
      </c>
    </row>
    <row r="75" spans="1:15" ht="15.95" hidden="1" customHeight="1" x14ac:dyDescent="0.2">
      <c r="A75" s="156">
        <v>67</v>
      </c>
      <c r="B75" s="156" t="s">
        <v>636</v>
      </c>
      <c r="C75" s="157" t="s">
        <v>6</v>
      </c>
      <c r="D75" s="157" t="s">
        <v>6156</v>
      </c>
      <c r="E75" s="82">
        <v>33.581650000000003</v>
      </c>
      <c r="F75" s="82">
        <v>1264.9822024999999</v>
      </c>
      <c r="G75" s="82">
        <v>8.6400000000000001E-3</v>
      </c>
      <c r="H75" s="82"/>
      <c r="I75" s="158">
        <v>2.6547132389398187</v>
      </c>
      <c r="J75" s="135" t="s">
        <v>6041</v>
      </c>
      <c r="K75" s="162"/>
      <c r="L75" s="82">
        <v>779.01747999999998</v>
      </c>
      <c r="M75" s="82">
        <v>647.89946999999995</v>
      </c>
      <c r="N75" s="82">
        <v>131.11801</v>
      </c>
      <c r="O75" s="135" t="s">
        <v>6041</v>
      </c>
    </row>
    <row r="76" spans="1:15" ht="15.95" hidden="1" customHeight="1" x14ac:dyDescent="0.2">
      <c r="A76" s="159">
        <v>68</v>
      </c>
      <c r="B76" s="159" t="s">
        <v>638</v>
      </c>
      <c r="C76" s="160" t="s">
        <v>6</v>
      </c>
      <c r="D76" s="160" t="s">
        <v>6157</v>
      </c>
      <c r="E76" s="141">
        <v>22.295899999999996</v>
      </c>
      <c r="F76" s="141">
        <v>869.02721749999978</v>
      </c>
      <c r="G76" s="141">
        <v>1.0200000000000001E-3</v>
      </c>
      <c r="H76" s="141"/>
      <c r="I76" s="161">
        <v>2.5656158462033445</v>
      </c>
      <c r="J76" s="142" t="s">
        <v>6041</v>
      </c>
      <c r="K76" s="162"/>
      <c r="L76" s="141">
        <v>639.6410800000001</v>
      </c>
      <c r="M76" s="141">
        <v>446.76339000000002</v>
      </c>
      <c r="N76" s="141">
        <v>192.87769000000006</v>
      </c>
      <c r="O76" s="142" t="s">
        <v>6041</v>
      </c>
    </row>
    <row r="77" spans="1:15" ht="15.95" customHeight="1" x14ac:dyDescent="0.2">
      <c r="A77" s="156">
        <v>69</v>
      </c>
      <c r="B77" s="156" t="s">
        <v>640</v>
      </c>
      <c r="C77" s="157" t="s">
        <v>6</v>
      </c>
      <c r="D77" s="157" t="s">
        <v>6158</v>
      </c>
      <c r="E77" s="82">
        <v>121.48993</v>
      </c>
      <c r="F77" s="82">
        <v>1332.1221499999999</v>
      </c>
      <c r="G77" s="82">
        <v>5.5899999999999995E-3</v>
      </c>
      <c r="H77" s="82"/>
      <c r="I77" s="158">
        <v>9.1200292705890398</v>
      </c>
      <c r="J77" s="135" t="s">
        <v>6041</v>
      </c>
      <c r="K77" s="162"/>
      <c r="L77" s="82">
        <v>680.55475999999999</v>
      </c>
      <c r="M77" s="82">
        <v>733.18284000000006</v>
      </c>
      <c r="N77" s="82">
        <v>-52.628080000000075</v>
      </c>
      <c r="O77" s="135" t="s">
        <v>6042</v>
      </c>
    </row>
    <row r="78" spans="1:15" ht="15.95" hidden="1" customHeight="1" x14ac:dyDescent="0.2">
      <c r="A78" s="159">
        <v>70</v>
      </c>
      <c r="B78" s="159" t="s">
        <v>642</v>
      </c>
      <c r="C78" s="160" t="s">
        <v>6</v>
      </c>
      <c r="D78" s="160" t="s">
        <v>6159</v>
      </c>
      <c r="E78" s="141">
        <v>2217.0177100000001</v>
      </c>
      <c r="F78" s="141">
        <v>1432.5751475000002</v>
      </c>
      <c r="G78" s="141">
        <v>5.5899999999999995E-3</v>
      </c>
      <c r="H78" s="141"/>
      <c r="I78" s="161">
        <v>154.75751578330377</v>
      </c>
      <c r="J78" s="142" t="s">
        <v>6042</v>
      </c>
      <c r="K78" s="162"/>
      <c r="L78" s="141">
        <v>1181.63798</v>
      </c>
      <c r="M78" s="141">
        <v>636.08879999999999</v>
      </c>
      <c r="N78" s="141">
        <v>545.54917999999998</v>
      </c>
      <c r="O78" s="142" t="s">
        <v>6041</v>
      </c>
    </row>
    <row r="79" spans="1:15" ht="15.95" hidden="1" customHeight="1" x14ac:dyDescent="0.2">
      <c r="A79" s="156">
        <v>71</v>
      </c>
      <c r="B79" s="156" t="s">
        <v>644</v>
      </c>
      <c r="C79" s="157" t="s">
        <v>6</v>
      </c>
      <c r="D79" s="157" t="s">
        <v>6160</v>
      </c>
      <c r="E79" s="82">
        <v>112.26075</v>
      </c>
      <c r="F79" s="82">
        <v>879.35874499999989</v>
      </c>
      <c r="G79" s="82">
        <v>2.5400000000000002E-3</v>
      </c>
      <c r="H79" s="82"/>
      <c r="I79" s="158">
        <v>12.766206128990055</v>
      </c>
      <c r="J79" s="135" t="s">
        <v>6041</v>
      </c>
      <c r="K79" s="162"/>
      <c r="L79" s="82">
        <v>711.79144999999994</v>
      </c>
      <c r="M79" s="82">
        <v>382.10406999999992</v>
      </c>
      <c r="N79" s="82">
        <v>329.68738000000002</v>
      </c>
      <c r="O79" s="135" t="s">
        <v>6041</v>
      </c>
    </row>
    <row r="80" spans="1:15" ht="15.95" hidden="1" customHeight="1" x14ac:dyDescent="0.2">
      <c r="A80" s="159">
        <v>72</v>
      </c>
      <c r="B80" s="159" t="s">
        <v>646</v>
      </c>
      <c r="C80" s="160" t="s">
        <v>6</v>
      </c>
      <c r="D80" s="160" t="s">
        <v>6161</v>
      </c>
      <c r="E80" s="141">
        <v>378.07441000000006</v>
      </c>
      <c r="F80" s="141">
        <v>945.0495474999999</v>
      </c>
      <c r="G80" s="141">
        <v>1.5200000000000001E-3</v>
      </c>
      <c r="H80" s="141"/>
      <c r="I80" s="161">
        <v>40.005776522526723</v>
      </c>
      <c r="J80" s="142" t="s">
        <v>6041</v>
      </c>
      <c r="K80" s="162"/>
      <c r="L80" s="141">
        <v>651.34073000000001</v>
      </c>
      <c r="M80" s="141">
        <v>440.95302000000004</v>
      </c>
      <c r="N80" s="141">
        <v>210.38770999999997</v>
      </c>
      <c r="O80" s="142" t="s">
        <v>6041</v>
      </c>
    </row>
    <row r="81" spans="1:15" ht="15.95" hidden="1" customHeight="1" x14ac:dyDescent="0.2">
      <c r="A81" s="156">
        <v>73</v>
      </c>
      <c r="B81" s="156" t="s">
        <v>648</v>
      </c>
      <c r="C81" s="157" t="s">
        <v>6</v>
      </c>
      <c r="D81" s="157" t="s">
        <v>6162</v>
      </c>
      <c r="E81" s="82">
        <v>104.94247999999999</v>
      </c>
      <c r="F81" s="82">
        <v>791.55634499999996</v>
      </c>
      <c r="G81" s="82">
        <v>8.6400000000000001E-3</v>
      </c>
      <c r="H81" s="82"/>
      <c r="I81" s="158">
        <v>13.257739725401354</v>
      </c>
      <c r="J81" s="135" t="s">
        <v>6041</v>
      </c>
      <c r="K81" s="162"/>
      <c r="L81" s="82">
        <v>583.28590999999994</v>
      </c>
      <c r="M81" s="82">
        <v>363.38554000000005</v>
      </c>
      <c r="N81" s="82">
        <v>219.90036999999987</v>
      </c>
      <c r="O81" s="135" t="s">
        <v>6041</v>
      </c>
    </row>
    <row r="82" spans="1:15" ht="15.95" hidden="1" customHeight="1" x14ac:dyDescent="0.2">
      <c r="A82" s="159">
        <v>74</v>
      </c>
      <c r="B82" s="159" t="s">
        <v>650</v>
      </c>
      <c r="C82" s="160" t="s">
        <v>6</v>
      </c>
      <c r="D82" s="160" t="s">
        <v>6163</v>
      </c>
      <c r="E82" s="141">
        <v>248.37100000000001</v>
      </c>
      <c r="F82" s="141">
        <v>3955.2522274999997</v>
      </c>
      <c r="G82" s="141">
        <v>2.9989999999999999E-2</v>
      </c>
      <c r="H82" s="141"/>
      <c r="I82" s="161">
        <v>6.279523674195314</v>
      </c>
      <c r="J82" s="142" t="s">
        <v>6041</v>
      </c>
      <c r="K82" s="162"/>
      <c r="L82" s="141">
        <v>2343.4709600000001</v>
      </c>
      <c r="M82" s="141">
        <v>2276.8896199999999</v>
      </c>
      <c r="N82" s="141">
        <v>66.581339999999855</v>
      </c>
      <c r="O82" s="142" t="s">
        <v>6041</v>
      </c>
    </row>
    <row r="83" spans="1:15" ht="15.95" hidden="1" customHeight="1" x14ac:dyDescent="0.2">
      <c r="A83" s="156">
        <v>75</v>
      </c>
      <c r="B83" s="156" t="s">
        <v>652</v>
      </c>
      <c r="C83" s="157" t="s">
        <v>6</v>
      </c>
      <c r="D83" s="157" t="s">
        <v>6164</v>
      </c>
      <c r="E83" s="82">
        <v>106.48487</v>
      </c>
      <c r="F83" s="82">
        <v>935.61272500000007</v>
      </c>
      <c r="G83" s="82">
        <v>1.0200000000000001E-3</v>
      </c>
      <c r="H83" s="82"/>
      <c r="I83" s="158">
        <v>11.38129774795442</v>
      </c>
      <c r="J83" s="135" t="s">
        <v>6041</v>
      </c>
      <c r="K83" s="162"/>
      <c r="L83" s="82">
        <v>499.13682</v>
      </c>
      <c r="M83" s="82">
        <v>405.09226000000001</v>
      </c>
      <c r="N83" s="82">
        <v>94.044560000000004</v>
      </c>
      <c r="O83" s="135" t="s">
        <v>6041</v>
      </c>
    </row>
    <row r="84" spans="1:15" ht="15.95" customHeight="1" x14ac:dyDescent="0.2">
      <c r="A84" s="159">
        <v>76</v>
      </c>
      <c r="B84" s="159" t="s">
        <v>654</v>
      </c>
      <c r="C84" s="160" t="s">
        <v>6</v>
      </c>
      <c r="D84" s="160" t="s">
        <v>6165</v>
      </c>
      <c r="E84" s="141">
        <v>36.301629999999996</v>
      </c>
      <c r="F84" s="141">
        <v>677.10710499999993</v>
      </c>
      <c r="G84" s="141">
        <v>5.1000000000000004E-4</v>
      </c>
      <c r="H84" s="141"/>
      <c r="I84" s="161">
        <v>5.3612832788100775</v>
      </c>
      <c r="J84" s="142" t="s">
        <v>6041</v>
      </c>
      <c r="K84" s="162"/>
      <c r="L84" s="141">
        <v>317.75961000000001</v>
      </c>
      <c r="M84" s="141">
        <v>394.16151000000002</v>
      </c>
      <c r="N84" s="141">
        <v>-76.401900000000026</v>
      </c>
      <c r="O84" s="142" t="s">
        <v>6042</v>
      </c>
    </row>
    <row r="85" spans="1:15" ht="15.95" hidden="1" customHeight="1" x14ac:dyDescent="0.2">
      <c r="A85" s="156">
        <v>77</v>
      </c>
      <c r="B85" s="156" t="s">
        <v>656</v>
      </c>
      <c r="C85" s="157" t="s">
        <v>6</v>
      </c>
      <c r="D85" s="157" t="s">
        <v>6166</v>
      </c>
      <c r="E85" s="82">
        <v>129.92738</v>
      </c>
      <c r="F85" s="82">
        <v>2074.4390074999997</v>
      </c>
      <c r="G85" s="82">
        <v>1.728E-2</v>
      </c>
      <c r="H85" s="82"/>
      <c r="I85" s="158">
        <v>6.2632538016425636</v>
      </c>
      <c r="J85" s="135" t="s">
        <v>6041</v>
      </c>
      <c r="K85" s="162"/>
      <c r="L85" s="82">
        <v>1400.8869299999999</v>
      </c>
      <c r="M85" s="82">
        <v>775.87270000000001</v>
      </c>
      <c r="N85" s="82">
        <v>625.01423</v>
      </c>
      <c r="O85" s="135" t="s">
        <v>6041</v>
      </c>
    </row>
    <row r="86" spans="1:15" ht="15.95" hidden="1" customHeight="1" x14ac:dyDescent="0.2">
      <c r="A86" s="159">
        <v>78</v>
      </c>
      <c r="B86" s="159" t="s">
        <v>658</v>
      </c>
      <c r="C86" s="160" t="s">
        <v>6</v>
      </c>
      <c r="D86" s="160" t="s">
        <v>6076</v>
      </c>
      <c r="E86" s="141">
        <v>5380.3083499999993</v>
      </c>
      <c r="F86" s="141">
        <v>44555.2618</v>
      </c>
      <c r="G86" s="141">
        <v>1.0008600000000001</v>
      </c>
      <c r="H86" s="141"/>
      <c r="I86" s="161">
        <v>12.075584639477979</v>
      </c>
      <c r="J86" s="142" t="s">
        <v>6041</v>
      </c>
      <c r="K86" s="162"/>
      <c r="L86" s="141">
        <v>28766.386759999998</v>
      </c>
      <c r="M86" s="141">
        <v>21448.566470000002</v>
      </c>
      <c r="N86" s="141">
        <v>7317.8202899999951</v>
      </c>
      <c r="O86" s="142" t="s">
        <v>6041</v>
      </c>
    </row>
    <row r="87" spans="1:15" ht="15.95" hidden="1" customHeight="1" x14ac:dyDescent="0.2">
      <c r="A87" s="156">
        <v>79</v>
      </c>
      <c r="B87" s="156" t="s">
        <v>659</v>
      </c>
      <c r="C87" s="157" t="s">
        <v>6</v>
      </c>
      <c r="D87" s="157" t="s">
        <v>6167</v>
      </c>
      <c r="E87" s="82">
        <v>1230.4796699999999</v>
      </c>
      <c r="F87" s="82">
        <v>13280.138177499999</v>
      </c>
      <c r="G87" s="82">
        <v>0.80771000000000004</v>
      </c>
      <c r="H87" s="82"/>
      <c r="I87" s="158">
        <v>9.2655637580996864</v>
      </c>
      <c r="J87" s="135" t="s">
        <v>6041</v>
      </c>
      <c r="K87" s="162"/>
      <c r="L87" s="82">
        <v>8764.81214</v>
      </c>
      <c r="M87" s="82">
        <v>6332.4055399999997</v>
      </c>
      <c r="N87" s="82">
        <v>2432.4066000000007</v>
      </c>
      <c r="O87" s="135" t="s">
        <v>6041</v>
      </c>
    </row>
    <row r="88" spans="1:15" ht="15.95" customHeight="1" x14ac:dyDescent="0.2">
      <c r="A88" s="159">
        <v>80</v>
      </c>
      <c r="B88" s="159" t="s">
        <v>661</v>
      </c>
      <c r="C88" s="160" t="s">
        <v>6</v>
      </c>
      <c r="D88" s="160" t="s">
        <v>6168</v>
      </c>
      <c r="E88" s="141">
        <v>396.78273999999999</v>
      </c>
      <c r="F88" s="141">
        <v>4624.7253275000003</v>
      </c>
      <c r="G88" s="141">
        <v>5.0800000000000003E-3</v>
      </c>
      <c r="H88" s="141"/>
      <c r="I88" s="161">
        <v>8.579595800870834</v>
      </c>
      <c r="J88" s="142" t="s">
        <v>6041</v>
      </c>
      <c r="K88" s="162"/>
      <c r="L88" s="141">
        <v>2119.30053</v>
      </c>
      <c r="M88" s="141">
        <v>2564.5304700000002</v>
      </c>
      <c r="N88" s="141">
        <v>-445.2299400000004</v>
      </c>
      <c r="O88" s="142" t="s">
        <v>6042</v>
      </c>
    </row>
    <row r="89" spans="1:15" ht="15.95" customHeight="1" x14ac:dyDescent="0.2">
      <c r="A89" s="156">
        <v>81</v>
      </c>
      <c r="B89" s="156" t="s">
        <v>663</v>
      </c>
      <c r="C89" s="157" t="s">
        <v>6</v>
      </c>
      <c r="D89" s="157" t="s">
        <v>6169</v>
      </c>
      <c r="E89" s="82">
        <v>310.45875000000001</v>
      </c>
      <c r="F89" s="82">
        <v>3553.6810224999999</v>
      </c>
      <c r="G89" s="82">
        <v>3.0499999999999998E-3</v>
      </c>
      <c r="H89" s="82"/>
      <c r="I89" s="158">
        <v>8.7362582075977517</v>
      </c>
      <c r="J89" s="135" t="s">
        <v>6041</v>
      </c>
      <c r="K89" s="162"/>
      <c r="L89" s="82">
        <v>1586.4014299999997</v>
      </c>
      <c r="M89" s="82">
        <v>1905.1869300000001</v>
      </c>
      <c r="N89" s="82">
        <v>-318.78550000000047</v>
      </c>
      <c r="O89" s="135" t="s">
        <v>6042</v>
      </c>
    </row>
    <row r="90" spans="1:15" ht="15.95" hidden="1" customHeight="1" x14ac:dyDescent="0.2">
      <c r="A90" s="159">
        <v>82</v>
      </c>
      <c r="B90" s="159" t="s">
        <v>665</v>
      </c>
      <c r="C90" s="160" t="s">
        <v>6</v>
      </c>
      <c r="D90" s="160" t="s">
        <v>6170</v>
      </c>
      <c r="E90" s="141">
        <v>228.82720999999998</v>
      </c>
      <c r="F90" s="141">
        <v>4619.5228675000008</v>
      </c>
      <c r="G90" s="141">
        <v>4.0700000000000007E-3</v>
      </c>
      <c r="H90" s="141"/>
      <c r="I90" s="161">
        <v>4.9534814863647814</v>
      </c>
      <c r="J90" s="142" t="s">
        <v>6041</v>
      </c>
      <c r="K90" s="162"/>
      <c r="L90" s="141">
        <v>3174.6882099999998</v>
      </c>
      <c r="M90" s="141">
        <v>2825.7809899999997</v>
      </c>
      <c r="N90" s="141">
        <v>348.90722000000022</v>
      </c>
      <c r="O90" s="142" t="s">
        <v>6041</v>
      </c>
    </row>
    <row r="91" spans="1:15" ht="15.95" hidden="1" customHeight="1" x14ac:dyDescent="0.2">
      <c r="A91" s="156">
        <v>83</v>
      </c>
      <c r="B91" s="156" t="s">
        <v>667</v>
      </c>
      <c r="C91" s="157" t="s">
        <v>6</v>
      </c>
      <c r="D91" s="157" t="s">
        <v>6171</v>
      </c>
      <c r="E91" s="82">
        <v>3259.8650999999995</v>
      </c>
      <c r="F91" s="82">
        <v>5727.8359474999997</v>
      </c>
      <c r="G91" s="82">
        <v>4.0700000000000007E-3</v>
      </c>
      <c r="H91" s="82"/>
      <c r="I91" s="158">
        <v>56.912682728331575</v>
      </c>
      <c r="J91" s="135" t="s">
        <v>6041</v>
      </c>
      <c r="K91" s="162"/>
      <c r="L91" s="82">
        <v>6116.1730700000007</v>
      </c>
      <c r="M91" s="82">
        <v>2722.0055000000002</v>
      </c>
      <c r="N91" s="82">
        <v>3394.1675700000005</v>
      </c>
      <c r="O91" s="135" t="s">
        <v>6041</v>
      </c>
    </row>
    <row r="92" spans="1:15" ht="15.95" customHeight="1" x14ac:dyDescent="0.2">
      <c r="A92" s="159">
        <v>84</v>
      </c>
      <c r="B92" s="159" t="s">
        <v>669</v>
      </c>
      <c r="C92" s="160" t="s">
        <v>6</v>
      </c>
      <c r="D92" s="160" t="s">
        <v>6172</v>
      </c>
      <c r="E92" s="141">
        <v>478.76754999999997</v>
      </c>
      <c r="F92" s="141">
        <v>2055.8363999999997</v>
      </c>
      <c r="G92" s="141">
        <v>2.5400000000000002E-3</v>
      </c>
      <c r="H92" s="141"/>
      <c r="I92" s="161">
        <v>23.288212525082251</v>
      </c>
      <c r="J92" s="142" t="s">
        <v>6041</v>
      </c>
      <c r="K92" s="162"/>
      <c r="L92" s="141">
        <v>954.27614000000005</v>
      </c>
      <c r="M92" s="141">
        <v>1281.4648099999999</v>
      </c>
      <c r="N92" s="141">
        <v>-327.18867000000006</v>
      </c>
      <c r="O92" s="142" t="s">
        <v>6042</v>
      </c>
    </row>
    <row r="93" spans="1:15" ht="15.95" hidden="1" customHeight="1" x14ac:dyDescent="0.2">
      <c r="A93" s="156">
        <v>85</v>
      </c>
      <c r="B93" s="156" t="s">
        <v>671</v>
      </c>
      <c r="C93" s="157" t="s">
        <v>9</v>
      </c>
      <c r="D93" s="157" t="s">
        <v>6173</v>
      </c>
      <c r="E93" s="82">
        <v>19162.644020000003</v>
      </c>
      <c r="F93" s="82">
        <v>76203.947152499997</v>
      </c>
      <c r="G93" s="82">
        <v>48075.956859999998</v>
      </c>
      <c r="H93" s="82"/>
      <c r="I93" s="158">
        <v>25.146524210421216</v>
      </c>
      <c r="J93" s="135" t="s">
        <v>6041</v>
      </c>
      <c r="K93" s="162"/>
      <c r="L93" s="82">
        <v>52807.25243</v>
      </c>
      <c r="M93" s="82">
        <v>31043.204099999999</v>
      </c>
      <c r="N93" s="82">
        <v>21764.048330000001</v>
      </c>
      <c r="O93" s="135" t="s">
        <v>6041</v>
      </c>
    </row>
    <row r="94" spans="1:15" ht="15.95" hidden="1" customHeight="1" x14ac:dyDescent="0.2">
      <c r="A94" s="159">
        <v>86</v>
      </c>
      <c r="B94" s="159" t="s">
        <v>673</v>
      </c>
      <c r="C94" s="160" t="s">
        <v>9</v>
      </c>
      <c r="D94" s="160" t="s">
        <v>6174</v>
      </c>
      <c r="E94" s="141">
        <v>178.75630999999998</v>
      </c>
      <c r="F94" s="141">
        <v>3368.0532124999995</v>
      </c>
      <c r="G94" s="141">
        <v>3099.8697700000002</v>
      </c>
      <c r="H94" s="141"/>
      <c r="I94" s="161">
        <v>5.3074075355037174</v>
      </c>
      <c r="J94" s="142" t="s">
        <v>6041</v>
      </c>
      <c r="K94" s="162"/>
      <c r="L94" s="141">
        <v>2322.6327000000001</v>
      </c>
      <c r="M94" s="141">
        <v>788.61568</v>
      </c>
      <c r="N94" s="141">
        <v>1534.01702</v>
      </c>
      <c r="O94" s="142" t="s">
        <v>6041</v>
      </c>
    </row>
    <row r="95" spans="1:15" ht="15.95" hidden="1" customHeight="1" x14ac:dyDescent="0.2">
      <c r="A95" s="156">
        <v>87</v>
      </c>
      <c r="B95" s="156" t="s">
        <v>675</v>
      </c>
      <c r="C95" s="157" t="s">
        <v>9</v>
      </c>
      <c r="D95" s="157" t="s">
        <v>6175</v>
      </c>
      <c r="E95" s="82">
        <v>80.649079999999984</v>
      </c>
      <c r="F95" s="82">
        <v>1854.6208075000006</v>
      </c>
      <c r="G95" s="82">
        <v>186.14133999999999</v>
      </c>
      <c r="H95" s="82"/>
      <c r="I95" s="158">
        <v>4.3485482139453442</v>
      </c>
      <c r="J95" s="135" t="s">
        <v>6041</v>
      </c>
      <c r="K95" s="162"/>
      <c r="L95" s="82">
        <v>549.31045999999992</v>
      </c>
      <c r="M95" s="82">
        <v>422.97195999999997</v>
      </c>
      <c r="N95" s="82">
        <v>126.3385</v>
      </c>
      <c r="O95" s="135" t="s">
        <v>6041</v>
      </c>
    </row>
    <row r="96" spans="1:15" ht="15.95" hidden="1" customHeight="1" x14ac:dyDescent="0.2">
      <c r="A96" s="159">
        <v>88</v>
      </c>
      <c r="B96" s="159" t="s">
        <v>677</v>
      </c>
      <c r="C96" s="160" t="s">
        <v>9</v>
      </c>
      <c r="D96" s="160" t="s">
        <v>6176</v>
      </c>
      <c r="E96" s="141">
        <v>115.98926999999999</v>
      </c>
      <c r="F96" s="141">
        <v>2919.0787625000003</v>
      </c>
      <c r="G96" s="141">
        <v>2673.1910800000001</v>
      </c>
      <c r="H96" s="141"/>
      <c r="I96" s="161">
        <v>3.9734888790963199</v>
      </c>
      <c r="J96" s="142" t="s">
        <v>6041</v>
      </c>
      <c r="K96" s="162"/>
      <c r="L96" s="141">
        <v>2056.0473000000002</v>
      </c>
      <c r="M96" s="141">
        <v>925.99743000000001</v>
      </c>
      <c r="N96" s="141">
        <v>1130.0498700000001</v>
      </c>
      <c r="O96" s="142" t="s">
        <v>6041</v>
      </c>
    </row>
    <row r="97" spans="1:15" ht="15.95" hidden="1" customHeight="1" x14ac:dyDescent="0.2">
      <c r="A97" s="156">
        <v>89</v>
      </c>
      <c r="B97" s="156" t="s">
        <v>679</v>
      </c>
      <c r="C97" s="157" t="s">
        <v>9</v>
      </c>
      <c r="D97" s="157" t="s">
        <v>6177</v>
      </c>
      <c r="E97" s="82">
        <v>6275.5677000000005</v>
      </c>
      <c r="F97" s="82">
        <v>65763.033519999997</v>
      </c>
      <c r="G97" s="82">
        <v>62700.171320000001</v>
      </c>
      <c r="H97" s="82"/>
      <c r="I97" s="158">
        <v>9.5426980236418988</v>
      </c>
      <c r="J97" s="135" t="s">
        <v>6041</v>
      </c>
      <c r="K97" s="162"/>
      <c r="L97" s="82">
        <v>53441.067940000001</v>
      </c>
      <c r="M97" s="82">
        <v>20843.629969999998</v>
      </c>
      <c r="N97" s="82">
        <v>32597.437969999999</v>
      </c>
      <c r="O97" s="135" t="s">
        <v>6041</v>
      </c>
    </row>
    <row r="98" spans="1:15" ht="15.95" hidden="1" customHeight="1" x14ac:dyDescent="0.2">
      <c r="A98" s="159">
        <v>90</v>
      </c>
      <c r="B98" s="159" t="s">
        <v>681</v>
      </c>
      <c r="C98" s="160" t="s">
        <v>9</v>
      </c>
      <c r="D98" s="160" t="s">
        <v>6178</v>
      </c>
      <c r="E98" s="141">
        <v>76.576880000000003</v>
      </c>
      <c r="F98" s="141">
        <v>5507.7115750000003</v>
      </c>
      <c r="G98" s="141">
        <v>5059.0313299999998</v>
      </c>
      <c r="H98" s="141"/>
      <c r="I98" s="161">
        <v>1.3903574825448264</v>
      </c>
      <c r="J98" s="142" t="s">
        <v>6041</v>
      </c>
      <c r="K98" s="162"/>
      <c r="L98" s="141">
        <v>3783.8590100000006</v>
      </c>
      <c r="M98" s="141">
        <v>1550.02711</v>
      </c>
      <c r="N98" s="141">
        <v>2233.8319000000006</v>
      </c>
      <c r="O98" s="142" t="s">
        <v>6041</v>
      </c>
    </row>
    <row r="99" spans="1:15" ht="15.95" hidden="1" customHeight="1" x14ac:dyDescent="0.2">
      <c r="A99" s="156">
        <v>91</v>
      </c>
      <c r="B99" s="156" t="s">
        <v>683</v>
      </c>
      <c r="C99" s="157" t="s">
        <v>9</v>
      </c>
      <c r="D99" s="157" t="s">
        <v>6179</v>
      </c>
      <c r="E99" s="82">
        <v>139.50560000000002</v>
      </c>
      <c r="F99" s="82">
        <v>2824.0243374999995</v>
      </c>
      <c r="G99" s="82">
        <v>2034.4772700000001</v>
      </c>
      <c r="H99" s="82"/>
      <c r="I99" s="158">
        <v>4.939957426978089</v>
      </c>
      <c r="J99" s="135" t="s">
        <v>6041</v>
      </c>
      <c r="K99" s="162"/>
      <c r="L99" s="82">
        <v>1689.2341999999996</v>
      </c>
      <c r="M99" s="82">
        <v>784.88178000000005</v>
      </c>
      <c r="N99" s="82">
        <v>904.35241999999971</v>
      </c>
      <c r="O99" s="135" t="s">
        <v>6041</v>
      </c>
    </row>
    <row r="100" spans="1:15" ht="15.95" hidden="1" customHeight="1" x14ac:dyDescent="0.2">
      <c r="A100" s="159">
        <v>92</v>
      </c>
      <c r="B100" s="159" t="s">
        <v>685</v>
      </c>
      <c r="C100" s="160" t="s">
        <v>9</v>
      </c>
      <c r="D100" s="160" t="s">
        <v>6105</v>
      </c>
      <c r="E100" s="141">
        <v>1275.4176599999998</v>
      </c>
      <c r="F100" s="141">
        <v>3283.8823899999998</v>
      </c>
      <c r="G100" s="141">
        <v>3302.3121900000001</v>
      </c>
      <c r="H100" s="141"/>
      <c r="I100" s="161">
        <v>38.621958997765141</v>
      </c>
      <c r="J100" s="142" t="s">
        <v>6041</v>
      </c>
      <c r="K100" s="162"/>
      <c r="L100" s="141">
        <v>2258.47219</v>
      </c>
      <c r="M100" s="141">
        <v>893.35996000000011</v>
      </c>
      <c r="N100" s="141">
        <v>1365.11223</v>
      </c>
      <c r="O100" s="142" t="s">
        <v>6041</v>
      </c>
    </row>
    <row r="101" spans="1:15" ht="15.95" hidden="1" customHeight="1" x14ac:dyDescent="0.2">
      <c r="A101" s="156">
        <v>93</v>
      </c>
      <c r="B101" s="156" t="s">
        <v>686</v>
      </c>
      <c r="C101" s="157" t="s">
        <v>9</v>
      </c>
      <c r="D101" s="157" t="s">
        <v>6180</v>
      </c>
      <c r="E101" s="82">
        <v>1112.6704299999999</v>
      </c>
      <c r="F101" s="82">
        <v>1792.4497450000003</v>
      </c>
      <c r="G101" s="82">
        <v>1207.6030600000001</v>
      </c>
      <c r="H101" s="82"/>
      <c r="I101" s="158">
        <v>62.075404518523882</v>
      </c>
      <c r="J101" s="135" t="s">
        <v>6041</v>
      </c>
      <c r="K101" s="162"/>
      <c r="L101" s="82">
        <v>696.83742999999993</v>
      </c>
      <c r="M101" s="82">
        <v>678.41905000000008</v>
      </c>
      <c r="N101" s="82">
        <v>18.418379999999889</v>
      </c>
      <c r="O101" s="135" t="s">
        <v>6041</v>
      </c>
    </row>
    <row r="102" spans="1:15" ht="15.95" hidden="1" customHeight="1" x14ac:dyDescent="0.2">
      <c r="A102" s="159">
        <v>94</v>
      </c>
      <c r="B102" s="159" t="s">
        <v>688</v>
      </c>
      <c r="C102" s="160" t="s">
        <v>9</v>
      </c>
      <c r="D102" s="160" t="s">
        <v>6181</v>
      </c>
      <c r="E102" s="141">
        <v>174.21947999999998</v>
      </c>
      <c r="F102" s="141">
        <v>4755.6631074999996</v>
      </c>
      <c r="G102" s="141">
        <v>4665.8561300000001</v>
      </c>
      <c r="H102" s="141"/>
      <c r="I102" s="161">
        <v>3.6634108863860475</v>
      </c>
      <c r="J102" s="142" t="s">
        <v>6041</v>
      </c>
      <c r="K102" s="162"/>
      <c r="L102" s="141">
        <v>1930.0020699999998</v>
      </c>
      <c r="M102" s="141">
        <v>1446.0231899999999</v>
      </c>
      <c r="N102" s="141">
        <v>483.97887999999989</v>
      </c>
      <c r="O102" s="142" t="s">
        <v>6041</v>
      </c>
    </row>
    <row r="103" spans="1:15" ht="15.95" hidden="1" customHeight="1" x14ac:dyDescent="0.2">
      <c r="A103" s="156">
        <v>95</v>
      </c>
      <c r="B103" s="156" t="s">
        <v>690</v>
      </c>
      <c r="C103" s="157" t="s">
        <v>9</v>
      </c>
      <c r="D103" s="157" t="s">
        <v>6182</v>
      </c>
      <c r="E103" s="82">
        <v>909.48050000000001</v>
      </c>
      <c r="F103" s="82">
        <v>4646.9201574999997</v>
      </c>
      <c r="G103" s="82">
        <v>4804.9237199999998</v>
      </c>
      <c r="H103" s="82"/>
      <c r="I103" s="158">
        <v>18.928094450581622</v>
      </c>
      <c r="J103" s="135" t="s">
        <v>6041</v>
      </c>
      <c r="K103" s="162"/>
      <c r="L103" s="82">
        <v>2960.4887100000001</v>
      </c>
      <c r="M103" s="82">
        <v>1367.2299699999999</v>
      </c>
      <c r="N103" s="82">
        <v>1593.25874</v>
      </c>
      <c r="O103" s="135" t="s">
        <v>6041</v>
      </c>
    </row>
    <row r="104" spans="1:15" ht="15.95" hidden="1" customHeight="1" x14ac:dyDescent="0.2">
      <c r="A104" s="159">
        <v>96</v>
      </c>
      <c r="B104" s="159" t="s">
        <v>692</v>
      </c>
      <c r="C104" s="160" t="s">
        <v>9</v>
      </c>
      <c r="D104" s="160" t="s">
        <v>6183</v>
      </c>
      <c r="E104" s="141">
        <v>1113.3204200000002</v>
      </c>
      <c r="F104" s="141">
        <v>8318.1439499999997</v>
      </c>
      <c r="G104" s="141">
        <v>9544.4805899999992</v>
      </c>
      <c r="H104" s="141"/>
      <c r="I104" s="161">
        <v>11.6645469546709</v>
      </c>
      <c r="J104" s="142" t="s">
        <v>6041</v>
      </c>
      <c r="K104" s="162"/>
      <c r="L104" s="141">
        <v>6541.9445900000001</v>
      </c>
      <c r="M104" s="141">
        <v>2644.49568</v>
      </c>
      <c r="N104" s="141">
        <v>3897.4489099999996</v>
      </c>
      <c r="O104" s="142" t="s">
        <v>6041</v>
      </c>
    </row>
    <row r="105" spans="1:15" ht="15.95" hidden="1" customHeight="1" x14ac:dyDescent="0.2">
      <c r="A105" s="156">
        <v>97</v>
      </c>
      <c r="B105" s="156" t="s">
        <v>694</v>
      </c>
      <c r="C105" s="157" t="s">
        <v>9</v>
      </c>
      <c r="D105" s="157" t="s">
        <v>6184</v>
      </c>
      <c r="E105" s="82">
        <v>564.37941999999998</v>
      </c>
      <c r="F105" s="82">
        <v>8109.4338374999998</v>
      </c>
      <c r="G105" s="82">
        <v>5614.63465</v>
      </c>
      <c r="H105" s="82"/>
      <c r="I105" s="158">
        <v>6.9595415821776836</v>
      </c>
      <c r="J105" s="135" t="s">
        <v>6041</v>
      </c>
      <c r="K105" s="162"/>
      <c r="L105" s="82">
        <v>2828.7809999999999</v>
      </c>
      <c r="M105" s="82">
        <v>1892.7158900000002</v>
      </c>
      <c r="N105" s="82">
        <v>936.06510999999989</v>
      </c>
      <c r="O105" s="135" t="s">
        <v>6041</v>
      </c>
    </row>
    <row r="106" spans="1:15" ht="15.95" hidden="1" customHeight="1" x14ac:dyDescent="0.2">
      <c r="A106" s="159">
        <v>98</v>
      </c>
      <c r="B106" s="159" t="s">
        <v>696</v>
      </c>
      <c r="C106" s="160" t="s">
        <v>9</v>
      </c>
      <c r="D106" s="160" t="s">
        <v>6185</v>
      </c>
      <c r="E106" s="141">
        <v>141.72997999999998</v>
      </c>
      <c r="F106" s="141">
        <v>4361.4817174999998</v>
      </c>
      <c r="G106" s="141">
        <v>6222.5614599999999</v>
      </c>
      <c r="H106" s="141"/>
      <c r="I106" s="161">
        <v>2.2776790701236398</v>
      </c>
      <c r="J106" s="142" t="s">
        <v>6041</v>
      </c>
      <c r="K106" s="162"/>
      <c r="L106" s="141">
        <v>2238.2072500000004</v>
      </c>
      <c r="M106" s="141">
        <v>869.36824000000001</v>
      </c>
      <c r="N106" s="141">
        <v>1368.8390100000004</v>
      </c>
      <c r="O106" s="142" t="s">
        <v>6041</v>
      </c>
    </row>
    <row r="107" spans="1:15" ht="15.95" hidden="1" customHeight="1" x14ac:dyDescent="0.2">
      <c r="A107" s="156">
        <v>99</v>
      </c>
      <c r="B107" s="156" t="s">
        <v>698</v>
      </c>
      <c r="C107" s="157" t="s">
        <v>9</v>
      </c>
      <c r="D107" s="157" t="s">
        <v>6186</v>
      </c>
      <c r="E107" s="82">
        <v>55.129089999999998</v>
      </c>
      <c r="F107" s="82">
        <v>1336.7435849999999</v>
      </c>
      <c r="G107" s="82">
        <v>847.05501000000004</v>
      </c>
      <c r="H107" s="82"/>
      <c r="I107" s="158">
        <v>4.1241335001431851</v>
      </c>
      <c r="J107" s="135" t="s">
        <v>6041</v>
      </c>
      <c r="K107" s="162"/>
      <c r="L107" s="82">
        <v>809.8824800000001</v>
      </c>
      <c r="M107" s="82">
        <v>393.39144999999996</v>
      </c>
      <c r="N107" s="82">
        <v>416.49103000000014</v>
      </c>
      <c r="O107" s="135" t="s">
        <v>6041</v>
      </c>
    </row>
    <row r="108" spans="1:15" ht="15.95" hidden="1" customHeight="1" x14ac:dyDescent="0.2">
      <c r="A108" s="159">
        <v>100</v>
      </c>
      <c r="B108" s="159" t="s">
        <v>700</v>
      </c>
      <c r="C108" s="160" t="s">
        <v>9</v>
      </c>
      <c r="D108" s="160" t="s">
        <v>6187</v>
      </c>
      <c r="E108" s="141">
        <v>272.92367999999999</v>
      </c>
      <c r="F108" s="141">
        <v>3101.8442150000001</v>
      </c>
      <c r="G108" s="141">
        <v>3467.8845799999999</v>
      </c>
      <c r="H108" s="141"/>
      <c r="I108" s="161">
        <v>7.87003355227007</v>
      </c>
      <c r="J108" s="142" t="s">
        <v>6041</v>
      </c>
      <c r="K108" s="162"/>
      <c r="L108" s="141">
        <v>1638.95668</v>
      </c>
      <c r="M108" s="141">
        <v>715.59929</v>
      </c>
      <c r="N108" s="141">
        <v>923.3573899999999</v>
      </c>
      <c r="O108" s="142" t="s">
        <v>6041</v>
      </c>
    </row>
    <row r="109" spans="1:15" ht="15.95" hidden="1" customHeight="1" x14ac:dyDescent="0.2">
      <c r="A109" s="156">
        <v>101</v>
      </c>
      <c r="B109" s="156" t="s">
        <v>702</v>
      </c>
      <c r="C109" s="157" t="s">
        <v>9</v>
      </c>
      <c r="D109" s="157" t="s">
        <v>6188</v>
      </c>
      <c r="E109" s="82">
        <v>118.0479</v>
      </c>
      <c r="F109" s="82">
        <v>1815.3608274999999</v>
      </c>
      <c r="G109" s="82">
        <v>1725.5118799999998</v>
      </c>
      <c r="H109" s="82"/>
      <c r="I109" s="158">
        <v>6.50272376773537</v>
      </c>
      <c r="J109" s="135" t="s">
        <v>6041</v>
      </c>
      <c r="K109" s="162"/>
      <c r="L109" s="82">
        <v>910.23882999999989</v>
      </c>
      <c r="M109" s="82">
        <v>597.81646999999998</v>
      </c>
      <c r="N109" s="82">
        <v>312.42235999999986</v>
      </c>
      <c r="O109" s="135" t="s">
        <v>6041</v>
      </c>
    </row>
    <row r="110" spans="1:15" ht="15.95" hidden="1" customHeight="1" x14ac:dyDescent="0.2">
      <c r="A110" s="159">
        <v>102</v>
      </c>
      <c r="B110" s="159" t="s">
        <v>704</v>
      </c>
      <c r="C110" s="160" t="s">
        <v>9</v>
      </c>
      <c r="D110" s="160" t="s">
        <v>6189</v>
      </c>
      <c r="E110" s="141">
        <v>489.18544000000009</v>
      </c>
      <c r="F110" s="141">
        <v>6518.5644274999995</v>
      </c>
      <c r="G110" s="141">
        <v>5047.9359199999999</v>
      </c>
      <c r="H110" s="141"/>
      <c r="I110" s="161">
        <v>7.5044965105547412</v>
      </c>
      <c r="J110" s="142" t="s">
        <v>6041</v>
      </c>
      <c r="K110" s="162"/>
      <c r="L110" s="141">
        <v>2653.7788500000001</v>
      </c>
      <c r="M110" s="141">
        <v>2070.8907899999999</v>
      </c>
      <c r="N110" s="141">
        <v>582.88806000000011</v>
      </c>
      <c r="O110" s="142" t="s">
        <v>6041</v>
      </c>
    </row>
    <row r="111" spans="1:15" ht="15.95" hidden="1" customHeight="1" x14ac:dyDescent="0.2">
      <c r="A111" s="156">
        <v>103</v>
      </c>
      <c r="B111" s="156" t="s">
        <v>706</v>
      </c>
      <c r="C111" s="157" t="s">
        <v>9</v>
      </c>
      <c r="D111" s="157" t="s">
        <v>6190</v>
      </c>
      <c r="E111" s="82">
        <v>89.731909999999999</v>
      </c>
      <c r="F111" s="82">
        <v>2334.3202650000007</v>
      </c>
      <c r="G111" s="82">
        <v>1771.29178</v>
      </c>
      <c r="H111" s="82"/>
      <c r="I111" s="158">
        <v>3.8440273747098699</v>
      </c>
      <c r="J111" s="135" t="s">
        <v>6041</v>
      </c>
      <c r="K111" s="162"/>
      <c r="L111" s="82">
        <v>1639.4698000000001</v>
      </c>
      <c r="M111" s="82">
        <v>666.94889999999998</v>
      </c>
      <c r="N111" s="82">
        <v>972.52089999999998</v>
      </c>
      <c r="O111" s="135" t="s">
        <v>6041</v>
      </c>
    </row>
    <row r="112" spans="1:15" ht="15.95" hidden="1" customHeight="1" x14ac:dyDescent="0.2">
      <c r="A112" s="159">
        <v>104</v>
      </c>
      <c r="B112" s="159" t="s">
        <v>708</v>
      </c>
      <c r="C112" s="160" t="s">
        <v>9</v>
      </c>
      <c r="D112" s="160" t="s">
        <v>6191</v>
      </c>
      <c r="E112" s="141">
        <v>456.76573999999999</v>
      </c>
      <c r="F112" s="141">
        <v>2596.9888125000007</v>
      </c>
      <c r="G112" s="141">
        <v>2494.0492999999997</v>
      </c>
      <c r="H112" s="141"/>
      <c r="I112" s="161">
        <v>17.58828292988651</v>
      </c>
      <c r="J112" s="142" t="s">
        <v>6041</v>
      </c>
      <c r="K112" s="162"/>
      <c r="L112" s="141">
        <v>1082.2214199999999</v>
      </c>
      <c r="M112" s="141">
        <v>796.65839000000017</v>
      </c>
      <c r="N112" s="141">
        <v>285.5630299999998</v>
      </c>
      <c r="O112" s="142" t="s">
        <v>6041</v>
      </c>
    </row>
    <row r="113" spans="1:15" ht="15.95" hidden="1" customHeight="1" x14ac:dyDescent="0.2">
      <c r="A113" s="156">
        <v>105</v>
      </c>
      <c r="B113" s="156" t="s">
        <v>710</v>
      </c>
      <c r="C113" s="157" t="s">
        <v>9</v>
      </c>
      <c r="D113" s="157" t="s">
        <v>6192</v>
      </c>
      <c r="E113" s="82">
        <v>120.63744</v>
      </c>
      <c r="F113" s="82">
        <v>2601.8235800000007</v>
      </c>
      <c r="G113" s="82">
        <v>2437.54819</v>
      </c>
      <c r="H113" s="82"/>
      <c r="I113" s="158">
        <v>4.636649499502191</v>
      </c>
      <c r="J113" s="135" t="s">
        <v>6041</v>
      </c>
      <c r="K113" s="162"/>
      <c r="L113" s="82">
        <v>1886.0910900000001</v>
      </c>
      <c r="M113" s="82">
        <v>786.05880000000002</v>
      </c>
      <c r="N113" s="82">
        <v>1100.0322900000001</v>
      </c>
      <c r="O113" s="135" t="s">
        <v>6041</v>
      </c>
    </row>
    <row r="114" spans="1:15" ht="15.95" hidden="1" customHeight="1" x14ac:dyDescent="0.2">
      <c r="A114" s="159">
        <v>106</v>
      </c>
      <c r="B114" s="159" t="s">
        <v>712</v>
      </c>
      <c r="C114" s="160" t="s">
        <v>9</v>
      </c>
      <c r="D114" s="160" t="s">
        <v>6193</v>
      </c>
      <c r="E114" s="141">
        <v>779.16996999999992</v>
      </c>
      <c r="F114" s="141">
        <v>6323.5617049999992</v>
      </c>
      <c r="G114" s="141">
        <v>7204.4284800000005</v>
      </c>
      <c r="H114" s="141"/>
      <c r="I114" s="161">
        <v>10.815153098722966</v>
      </c>
      <c r="J114" s="142" t="s">
        <v>6041</v>
      </c>
      <c r="K114" s="162"/>
      <c r="L114" s="141">
        <v>2817.1490800000001</v>
      </c>
      <c r="M114" s="141">
        <v>1404.1835100000001</v>
      </c>
      <c r="N114" s="141">
        <v>1412.9655700000001</v>
      </c>
      <c r="O114" s="142" t="s">
        <v>6041</v>
      </c>
    </row>
    <row r="115" spans="1:15" ht="15.95" hidden="1" customHeight="1" x14ac:dyDescent="0.2">
      <c r="A115" s="156">
        <v>107</v>
      </c>
      <c r="B115" s="156" t="s">
        <v>714</v>
      </c>
      <c r="C115" s="157" t="s">
        <v>9</v>
      </c>
      <c r="D115" s="157" t="s">
        <v>6194</v>
      </c>
      <c r="E115" s="82">
        <v>81.755320000000012</v>
      </c>
      <c r="F115" s="82">
        <v>1738.2036074999999</v>
      </c>
      <c r="G115" s="82">
        <v>878.56367</v>
      </c>
      <c r="H115" s="82"/>
      <c r="I115" s="158">
        <v>4.7034374826540573</v>
      </c>
      <c r="J115" s="135" t="s">
        <v>6041</v>
      </c>
      <c r="K115" s="162"/>
      <c r="L115" s="82">
        <v>1123.7636499999999</v>
      </c>
      <c r="M115" s="82">
        <v>599.28744999999992</v>
      </c>
      <c r="N115" s="82">
        <v>524.47619999999995</v>
      </c>
      <c r="O115" s="135" t="s">
        <v>6041</v>
      </c>
    </row>
    <row r="116" spans="1:15" ht="15.95" hidden="1" customHeight="1" x14ac:dyDescent="0.2">
      <c r="A116" s="159">
        <v>108</v>
      </c>
      <c r="B116" s="159" t="s">
        <v>716</v>
      </c>
      <c r="C116" s="160" t="s">
        <v>9</v>
      </c>
      <c r="D116" s="160" t="s">
        <v>6195</v>
      </c>
      <c r="E116" s="141">
        <v>324.02525000000003</v>
      </c>
      <c r="F116" s="141">
        <v>7693.7924725000012</v>
      </c>
      <c r="G116" s="141">
        <v>4714.6735600000002</v>
      </c>
      <c r="H116" s="141"/>
      <c r="I116" s="161">
        <v>4.2115153373081835</v>
      </c>
      <c r="J116" s="142" t="s">
        <v>6041</v>
      </c>
      <c r="K116" s="162"/>
      <c r="L116" s="141">
        <v>2462.9346299999997</v>
      </c>
      <c r="M116" s="141">
        <v>2177.0430899999997</v>
      </c>
      <c r="N116" s="141">
        <v>285.89154000000002</v>
      </c>
      <c r="O116" s="142" t="s">
        <v>6041</v>
      </c>
    </row>
    <row r="117" spans="1:15" ht="15.95" hidden="1" customHeight="1" x14ac:dyDescent="0.2">
      <c r="A117" s="156">
        <v>109</v>
      </c>
      <c r="B117" s="156" t="s">
        <v>718</v>
      </c>
      <c r="C117" s="157" t="s">
        <v>9</v>
      </c>
      <c r="D117" s="157" t="s">
        <v>6196</v>
      </c>
      <c r="E117" s="82">
        <v>730.78710999999998</v>
      </c>
      <c r="F117" s="82">
        <v>2765.0303350000004</v>
      </c>
      <c r="G117" s="82">
        <v>2632.4465099999998</v>
      </c>
      <c r="H117" s="82"/>
      <c r="I117" s="158">
        <v>26.429623601218101</v>
      </c>
      <c r="J117" s="135" t="s">
        <v>6041</v>
      </c>
      <c r="K117" s="162"/>
      <c r="L117" s="82">
        <v>1090.9313499999998</v>
      </c>
      <c r="M117" s="82">
        <v>704.44872999999995</v>
      </c>
      <c r="N117" s="82">
        <v>386.48261999999988</v>
      </c>
      <c r="O117" s="135" t="s">
        <v>6041</v>
      </c>
    </row>
    <row r="118" spans="1:15" ht="15.95" hidden="1" customHeight="1" x14ac:dyDescent="0.2">
      <c r="A118" s="159">
        <v>110</v>
      </c>
      <c r="B118" s="159" t="s">
        <v>720</v>
      </c>
      <c r="C118" s="160" t="s">
        <v>9</v>
      </c>
      <c r="D118" s="160" t="s">
        <v>6197</v>
      </c>
      <c r="E118" s="141">
        <v>2073.0561600000001</v>
      </c>
      <c r="F118" s="141">
        <v>11143.925402499999</v>
      </c>
      <c r="G118" s="141">
        <v>3534.20426</v>
      </c>
      <c r="H118" s="141"/>
      <c r="I118" s="161">
        <v>18.602566735909196</v>
      </c>
      <c r="J118" s="142" t="s">
        <v>6041</v>
      </c>
      <c r="K118" s="162"/>
      <c r="L118" s="141">
        <v>4357.4434800000008</v>
      </c>
      <c r="M118" s="141">
        <v>3033.6451299999999</v>
      </c>
      <c r="N118" s="141">
        <v>1323.7983500000005</v>
      </c>
      <c r="O118" s="142" t="s">
        <v>6041</v>
      </c>
    </row>
    <row r="119" spans="1:15" ht="15.95" customHeight="1" x14ac:dyDescent="0.2">
      <c r="A119" s="156">
        <v>111</v>
      </c>
      <c r="B119" s="156" t="s">
        <v>722</v>
      </c>
      <c r="C119" s="157" t="s">
        <v>9</v>
      </c>
      <c r="D119" s="157" t="s">
        <v>6198</v>
      </c>
      <c r="E119" s="82">
        <v>211.81460000000001</v>
      </c>
      <c r="F119" s="82">
        <v>1021.3644325000001</v>
      </c>
      <c r="G119" s="82">
        <v>273.91318000000001</v>
      </c>
      <c r="H119" s="82"/>
      <c r="I119" s="158">
        <v>20.738395939786162</v>
      </c>
      <c r="J119" s="135" t="s">
        <v>6041</v>
      </c>
      <c r="K119" s="162"/>
      <c r="L119" s="82">
        <v>466.78118000000006</v>
      </c>
      <c r="M119" s="82">
        <v>502.01770999999997</v>
      </c>
      <c r="N119" s="82">
        <v>-35.23652999999991</v>
      </c>
      <c r="O119" s="135" t="s">
        <v>6042</v>
      </c>
    </row>
    <row r="120" spans="1:15" ht="15.95" customHeight="1" x14ac:dyDescent="0.2">
      <c r="A120" s="159">
        <v>112</v>
      </c>
      <c r="B120" s="159" t="s">
        <v>724</v>
      </c>
      <c r="C120" s="160" t="s">
        <v>9</v>
      </c>
      <c r="D120" s="160" t="s">
        <v>6199</v>
      </c>
      <c r="E120" s="141">
        <v>309.9153</v>
      </c>
      <c r="F120" s="141">
        <v>4203.6907849999998</v>
      </c>
      <c r="G120" s="141">
        <v>1760.56656</v>
      </c>
      <c r="H120" s="141"/>
      <c r="I120" s="161">
        <v>7.3724571061665269</v>
      </c>
      <c r="J120" s="142" t="s">
        <v>6041</v>
      </c>
      <c r="K120" s="162"/>
      <c r="L120" s="141">
        <v>1020.9919199999999</v>
      </c>
      <c r="M120" s="141">
        <v>1565.34817</v>
      </c>
      <c r="N120" s="141">
        <v>-544.35625000000005</v>
      </c>
      <c r="O120" s="142" t="s">
        <v>6042</v>
      </c>
    </row>
    <row r="121" spans="1:15" ht="15.95" hidden="1" customHeight="1" x14ac:dyDescent="0.2">
      <c r="A121" s="156">
        <v>113</v>
      </c>
      <c r="B121" s="156" t="s">
        <v>726</v>
      </c>
      <c r="C121" s="157" t="s">
        <v>9</v>
      </c>
      <c r="D121" s="157" t="s">
        <v>6200</v>
      </c>
      <c r="E121" s="82">
        <v>470.68647000000004</v>
      </c>
      <c r="F121" s="82">
        <v>2942.1845025000002</v>
      </c>
      <c r="G121" s="82">
        <v>2768.9836700000001</v>
      </c>
      <c r="H121" s="82"/>
      <c r="I121" s="158">
        <v>15.997857020865059</v>
      </c>
      <c r="J121" s="135" t="s">
        <v>6041</v>
      </c>
      <c r="K121" s="162"/>
      <c r="L121" s="82">
        <v>1239.00146</v>
      </c>
      <c r="M121" s="82">
        <v>966.29300999999998</v>
      </c>
      <c r="N121" s="82">
        <v>272.70844999999997</v>
      </c>
      <c r="O121" s="135" t="s">
        <v>6041</v>
      </c>
    </row>
    <row r="122" spans="1:15" ht="15.95" hidden="1" customHeight="1" x14ac:dyDescent="0.2">
      <c r="A122" s="159">
        <v>114</v>
      </c>
      <c r="B122" s="159" t="s">
        <v>728</v>
      </c>
      <c r="C122" s="160" t="s">
        <v>9</v>
      </c>
      <c r="D122" s="160" t="s">
        <v>6201</v>
      </c>
      <c r="E122" s="141">
        <v>2040.9193699999998</v>
      </c>
      <c r="F122" s="141">
        <v>3092.1841450000002</v>
      </c>
      <c r="G122" s="141">
        <v>3270.7470899999998</v>
      </c>
      <c r="H122" s="141"/>
      <c r="I122" s="161">
        <v>62.399180182409033</v>
      </c>
      <c r="J122" s="142" t="s">
        <v>6041</v>
      </c>
      <c r="K122" s="162"/>
      <c r="L122" s="141">
        <v>2188.1647599999997</v>
      </c>
      <c r="M122" s="141">
        <v>735.14402000000007</v>
      </c>
      <c r="N122" s="141">
        <v>1453.0207399999997</v>
      </c>
      <c r="O122" s="142" t="s">
        <v>6041</v>
      </c>
    </row>
    <row r="123" spans="1:15" ht="15.95" hidden="1" customHeight="1" x14ac:dyDescent="0.2">
      <c r="A123" s="156">
        <v>115</v>
      </c>
      <c r="B123" s="156" t="s">
        <v>730</v>
      </c>
      <c r="C123" s="157" t="s">
        <v>9</v>
      </c>
      <c r="D123" s="157" t="s">
        <v>6202</v>
      </c>
      <c r="E123" s="82">
        <v>109.47104</v>
      </c>
      <c r="F123" s="82">
        <v>1022.1967225000002</v>
      </c>
      <c r="G123" s="82">
        <v>268.05852000000004</v>
      </c>
      <c r="H123" s="82"/>
      <c r="I123" s="158">
        <v>10.709390628084311</v>
      </c>
      <c r="J123" s="135" t="s">
        <v>6041</v>
      </c>
      <c r="K123" s="162"/>
      <c r="L123" s="82">
        <v>623.02675999999997</v>
      </c>
      <c r="M123" s="82">
        <v>462.57447999999999</v>
      </c>
      <c r="N123" s="82">
        <v>160.45228000000003</v>
      </c>
      <c r="O123" s="135" t="s">
        <v>6041</v>
      </c>
    </row>
    <row r="124" spans="1:15" ht="15.95" hidden="1" customHeight="1" x14ac:dyDescent="0.2">
      <c r="A124" s="159">
        <v>116</v>
      </c>
      <c r="B124" s="159" t="s">
        <v>732</v>
      </c>
      <c r="C124" s="160" t="s">
        <v>9</v>
      </c>
      <c r="D124" s="160" t="s">
        <v>6203</v>
      </c>
      <c r="E124" s="141">
        <v>534.62550999999996</v>
      </c>
      <c r="F124" s="141">
        <v>3027.9850899999997</v>
      </c>
      <c r="G124" s="141">
        <v>2490.5853299999999</v>
      </c>
      <c r="H124" s="141"/>
      <c r="I124" s="161">
        <v>17.656147375547349</v>
      </c>
      <c r="J124" s="142" t="s">
        <v>6041</v>
      </c>
      <c r="K124" s="162"/>
      <c r="L124" s="141">
        <v>2169.4721099999997</v>
      </c>
      <c r="M124" s="141">
        <v>865.14870999999994</v>
      </c>
      <c r="N124" s="141">
        <v>1304.3234</v>
      </c>
      <c r="O124" s="142" t="s">
        <v>6041</v>
      </c>
    </row>
    <row r="125" spans="1:15" ht="15.95" hidden="1" customHeight="1" x14ac:dyDescent="0.2">
      <c r="A125" s="156">
        <v>117</v>
      </c>
      <c r="B125" s="156" t="s">
        <v>734</v>
      </c>
      <c r="C125" s="157" t="s">
        <v>9</v>
      </c>
      <c r="D125" s="157" t="s">
        <v>6204</v>
      </c>
      <c r="E125" s="82">
        <v>1886.42455</v>
      </c>
      <c r="F125" s="82">
        <v>10357.566457499999</v>
      </c>
      <c r="G125" s="82">
        <v>12149.39415</v>
      </c>
      <c r="H125" s="82"/>
      <c r="I125" s="158">
        <v>15.526902220058439</v>
      </c>
      <c r="J125" s="135" t="s">
        <v>6041</v>
      </c>
      <c r="K125" s="162"/>
      <c r="L125" s="82">
        <v>4431.2740599999997</v>
      </c>
      <c r="M125" s="82">
        <v>3001.7006000000001</v>
      </c>
      <c r="N125" s="82">
        <v>1429.5734599999994</v>
      </c>
      <c r="O125" s="135" t="s">
        <v>6041</v>
      </c>
    </row>
    <row r="126" spans="1:15" ht="15.95" hidden="1" customHeight="1" x14ac:dyDescent="0.2">
      <c r="A126" s="159">
        <v>118</v>
      </c>
      <c r="B126" s="159" t="s">
        <v>736</v>
      </c>
      <c r="C126" s="160" t="s">
        <v>9</v>
      </c>
      <c r="D126" s="160" t="s">
        <v>6205</v>
      </c>
      <c r="E126" s="141">
        <v>209.36788000000001</v>
      </c>
      <c r="F126" s="141">
        <v>2501.3485850000006</v>
      </c>
      <c r="G126" s="141">
        <v>1551.8954699999999</v>
      </c>
      <c r="H126" s="141"/>
      <c r="I126" s="161">
        <v>8.3702000295172763</v>
      </c>
      <c r="J126" s="142" t="s">
        <v>6041</v>
      </c>
      <c r="K126" s="162"/>
      <c r="L126" s="141">
        <v>1357.1548399999999</v>
      </c>
      <c r="M126" s="141">
        <v>861.30399999999997</v>
      </c>
      <c r="N126" s="141">
        <v>495.85083999999983</v>
      </c>
      <c r="O126" s="142" t="s">
        <v>6041</v>
      </c>
    </row>
    <row r="127" spans="1:15" ht="15.95" hidden="1" customHeight="1" x14ac:dyDescent="0.2">
      <c r="A127" s="156">
        <v>119</v>
      </c>
      <c r="B127" s="156" t="s">
        <v>738</v>
      </c>
      <c r="C127" s="157" t="s">
        <v>9</v>
      </c>
      <c r="D127" s="157" t="s">
        <v>6206</v>
      </c>
      <c r="E127" s="82">
        <v>607.9005699999999</v>
      </c>
      <c r="F127" s="82">
        <v>2640.3020200000001</v>
      </c>
      <c r="G127" s="82">
        <v>2564.7789400000001</v>
      </c>
      <c r="H127" s="82"/>
      <c r="I127" s="158">
        <v>23.023902773062304</v>
      </c>
      <c r="J127" s="135" t="s">
        <v>6041</v>
      </c>
      <c r="K127" s="162"/>
      <c r="L127" s="82">
        <v>903.87443000000007</v>
      </c>
      <c r="M127" s="82">
        <v>461.94544999999999</v>
      </c>
      <c r="N127" s="82">
        <v>441.92898000000002</v>
      </c>
      <c r="O127" s="135" t="s">
        <v>6041</v>
      </c>
    </row>
    <row r="128" spans="1:15" ht="15.95" customHeight="1" x14ac:dyDescent="0.2">
      <c r="A128" s="159">
        <v>120</v>
      </c>
      <c r="B128" s="159" t="s">
        <v>740</v>
      </c>
      <c r="C128" s="160" t="s">
        <v>9</v>
      </c>
      <c r="D128" s="160" t="s">
        <v>6207</v>
      </c>
      <c r="E128" s="141">
        <v>199.32898</v>
      </c>
      <c r="F128" s="141">
        <v>2374.6659249999998</v>
      </c>
      <c r="G128" s="141">
        <v>1190.7447299999999</v>
      </c>
      <c r="H128" s="141"/>
      <c r="I128" s="161">
        <v>8.3939798816121893</v>
      </c>
      <c r="J128" s="142" t="s">
        <v>6041</v>
      </c>
      <c r="K128" s="162"/>
      <c r="L128" s="141">
        <v>618.97483</v>
      </c>
      <c r="M128" s="141">
        <v>642.87831999999992</v>
      </c>
      <c r="N128" s="141">
        <v>-23.903489999999991</v>
      </c>
      <c r="O128" s="142" t="s">
        <v>6042</v>
      </c>
    </row>
    <row r="129" spans="1:15" ht="15.95" hidden="1" customHeight="1" x14ac:dyDescent="0.2">
      <c r="A129" s="156">
        <v>121</v>
      </c>
      <c r="B129" s="156" t="s">
        <v>742</v>
      </c>
      <c r="C129" s="157" t="s">
        <v>9</v>
      </c>
      <c r="D129" s="157" t="s">
        <v>6208</v>
      </c>
      <c r="E129" s="82">
        <v>256.69481999999994</v>
      </c>
      <c r="F129" s="82">
        <v>1782.8517325000003</v>
      </c>
      <c r="G129" s="82">
        <v>1446.2040900000002</v>
      </c>
      <c r="H129" s="82"/>
      <c r="I129" s="158">
        <v>14.397990327555179</v>
      </c>
      <c r="J129" s="135" t="s">
        <v>6041</v>
      </c>
      <c r="K129" s="162"/>
      <c r="L129" s="82">
        <v>1006.34388</v>
      </c>
      <c r="M129" s="82">
        <v>509.66888</v>
      </c>
      <c r="N129" s="82">
        <v>496.67500000000001</v>
      </c>
      <c r="O129" s="135" t="s">
        <v>6041</v>
      </c>
    </row>
    <row r="130" spans="1:15" ht="15.95" hidden="1" customHeight="1" x14ac:dyDescent="0.2">
      <c r="A130" s="159">
        <v>122</v>
      </c>
      <c r="B130" s="159" t="s">
        <v>744</v>
      </c>
      <c r="C130" s="160" t="s">
        <v>9</v>
      </c>
      <c r="D130" s="160" t="s">
        <v>6209</v>
      </c>
      <c r="E130" s="141">
        <v>1073.4684299999999</v>
      </c>
      <c r="F130" s="141">
        <v>1792.4669099999999</v>
      </c>
      <c r="G130" s="141">
        <v>1281.17903</v>
      </c>
      <c r="H130" s="141"/>
      <c r="I130" s="161">
        <v>59.887768304743773</v>
      </c>
      <c r="J130" s="142" t="s">
        <v>6041</v>
      </c>
      <c r="K130" s="162"/>
      <c r="L130" s="141">
        <v>1170.7670899999998</v>
      </c>
      <c r="M130" s="141">
        <v>536.65657999999996</v>
      </c>
      <c r="N130" s="141">
        <v>634.11050999999986</v>
      </c>
      <c r="O130" s="142" t="s">
        <v>6041</v>
      </c>
    </row>
    <row r="131" spans="1:15" ht="15.95" hidden="1" customHeight="1" x14ac:dyDescent="0.2">
      <c r="A131" s="156">
        <v>123</v>
      </c>
      <c r="B131" s="156" t="s">
        <v>746</v>
      </c>
      <c r="C131" s="157" t="s">
        <v>9</v>
      </c>
      <c r="D131" s="157" t="s">
        <v>6210</v>
      </c>
      <c r="E131" s="82">
        <v>159.07614999999998</v>
      </c>
      <c r="F131" s="82">
        <v>1660.2921275000001</v>
      </c>
      <c r="G131" s="82">
        <v>1262.5034499999999</v>
      </c>
      <c r="H131" s="82"/>
      <c r="I131" s="158">
        <v>9.5812144962423176</v>
      </c>
      <c r="J131" s="135" t="s">
        <v>6041</v>
      </c>
      <c r="K131" s="162"/>
      <c r="L131" s="82">
        <v>931.85473000000002</v>
      </c>
      <c r="M131" s="82">
        <v>556.5400800000001</v>
      </c>
      <c r="N131" s="82">
        <v>375.31464999999992</v>
      </c>
      <c r="O131" s="135" t="s">
        <v>6041</v>
      </c>
    </row>
    <row r="132" spans="1:15" ht="15.95" hidden="1" customHeight="1" x14ac:dyDescent="0.2">
      <c r="A132" s="159">
        <v>124</v>
      </c>
      <c r="B132" s="159" t="s">
        <v>748</v>
      </c>
      <c r="C132" s="160" t="s">
        <v>9</v>
      </c>
      <c r="D132" s="160" t="s">
        <v>6211</v>
      </c>
      <c r="E132" s="141">
        <v>1424.7756299999999</v>
      </c>
      <c r="F132" s="141">
        <v>1900.1148525000006</v>
      </c>
      <c r="G132" s="141">
        <v>1191.2171099999998</v>
      </c>
      <c r="H132" s="141"/>
      <c r="I132" s="161">
        <v>74.983658389144637</v>
      </c>
      <c r="J132" s="142" t="s">
        <v>6041</v>
      </c>
      <c r="K132" s="162"/>
      <c r="L132" s="141">
        <v>1211.3676499999999</v>
      </c>
      <c r="M132" s="141">
        <v>606.73275999999998</v>
      </c>
      <c r="N132" s="141">
        <v>604.63488999999993</v>
      </c>
      <c r="O132" s="142" t="s">
        <v>6041</v>
      </c>
    </row>
    <row r="133" spans="1:15" ht="15.95" hidden="1" customHeight="1" x14ac:dyDescent="0.2">
      <c r="A133" s="156">
        <v>125</v>
      </c>
      <c r="B133" s="156" t="s">
        <v>750</v>
      </c>
      <c r="C133" s="157" t="s">
        <v>9</v>
      </c>
      <c r="D133" s="157" t="s">
        <v>6212</v>
      </c>
      <c r="E133" s="82">
        <v>1058.8405600000001</v>
      </c>
      <c r="F133" s="82">
        <v>24551.098745000003</v>
      </c>
      <c r="G133" s="82">
        <v>20123.036809999998</v>
      </c>
      <c r="H133" s="82"/>
      <c r="I133" s="158">
        <v>4.312803149861633</v>
      </c>
      <c r="J133" s="135" t="s">
        <v>6041</v>
      </c>
      <c r="K133" s="162"/>
      <c r="L133" s="82">
        <v>17893.50647</v>
      </c>
      <c r="M133" s="82">
        <v>9119.0397200000007</v>
      </c>
      <c r="N133" s="82">
        <v>8774.4667499999978</v>
      </c>
      <c r="O133" s="135" t="s">
        <v>6041</v>
      </c>
    </row>
    <row r="134" spans="1:15" ht="15.95" hidden="1" customHeight="1" x14ac:dyDescent="0.2">
      <c r="A134" s="159">
        <v>126</v>
      </c>
      <c r="B134" s="159" t="s">
        <v>752</v>
      </c>
      <c r="C134" s="160" t="s">
        <v>9</v>
      </c>
      <c r="D134" s="160" t="s">
        <v>6213</v>
      </c>
      <c r="E134" s="141">
        <v>338.56882999999999</v>
      </c>
      <c r="F134" s="141">
        <v>2772.5764725000004</v>
      </c>
      <c r="G134" s="141">
        <v>2674.0948800000001</v>
      </c>
      <c r="H134" s="141"/>
      <c r="I134" s="161">
        <v>12.21134325267921</v>
      </c>
      <c r="J134" s="142" t="s">
        <v>6041</v>
      </c>
      <c r="K134" s="162"/>
      <c r="L134" s="141">
        <v>1316.4851400000002</v>
      </c>
      <c r="M134" s="141">
        <v>1121.25531</v>
      </c>
      <c r="N134" s="141">
        <v>195.22983000000008</v>
      </c>
      <c r="O134" s="142" t="s">
        <v>6041</v>
      </c>
    </row>
    <row r="135" spans="1:15" ht="15.95" hidden="1" customHeight="1" x14ac:dyDescent="0.2">
      <c r="A135" s="156">
        <v>127</v>
      </c>
      <c r="B135" s="156" t="s">
        <v>754</v>
      </c>
      <c r="C135" s="157" t="s">
        <v>9</v>
      </c>
      <c r="D135" s="157" t="s">
        <v>6214</v>
      </c>
      <c r="E135" s="82">
        <v>149.66004000000001</v>
      </c>
      <c r="F135" s="82">
        <v>2585.7726574999997</v>
      </c>
      <c r="G135" s="82">
        <v>2105.6396299999997</v>
      </c>
      <c r="H135" s="82"/>
      <c r="I135" s="158">
        <v>5.7878266894776313</v>
      </c>
      <c r="J135" s="135" t="s">
        <v>6041</v>
      </c>
      <c r="K135" s="162"/>
      <c r="L135" s="82">
        <v>1879.7111599999996</v>
      </c>
      <c r="M135" s="82">
        <v>570.13632000000007</v>
      </c>
      <c r="N135" s="82">
        <v>1309.5748399999995</v>
      </c>
      <c r="O135" s="135" t="s">
        <v>6041</v>
      </c>
    </row>
    <row r="136" spans="1:15" ht="15.95" hidden="1" customHeight="1" x14ac:dyDescent="0.2">
      <c r="A136" s="159">
        <v>128</v>
      </c>
      <c r="B136" s="159" t="s">
        <v>756</v>
      </c>
      <c r="C136" s="160" t="s">
        <v>9</v>
      </c>
      <c r="D136" s="160" t="s">
        <v>6215</v>
      </c>
      <c r="E136" s="141">
        <v>49.738229999999994</v>
      </c>
      <c r="F136" s="141">
        <v>3706.5512075000001</v>
      </c>
      <c r="G136" s="141">
        <v>3114.1535999999996</v>
      </c>
      <c r="H136" s="141"/>
      <c r="I136" s="161">
        <v>1.3419005219557592</v>
      </c>
      <c r="J136" s="142" t="s">
        <v>6041</v>
      </c>
      <c r="K136" s="162"/>
      <c r="L136" s="141">
        <v>2864.9578100000003</v>
      </c>
      <c r="M136" s="141">
        <v>1233.1111600000002</v>
      </c>
      <c r="N136" s="141">
        <v>1631.8466500000004</v>
      </c>
      <c r="O136" s="142" t="s">
        <v>6041</v>
      </c>
    </row>
    <row r="137" spans="1:15" ht="15.95" hidden="1" customHeight="1" x14ac:dyDescent="0.2">
      <c r="A137" s="156">
        <v>129</v>
      </c>
      <c r="B137" s="156" t="s">
        <v>758</v>
      </c>
      <c r="C137" s="157" t="s">
        <v>9</v>
      </c>
      <c r="D137" s="157" t="s">
        <v>6216</v>
      </c>
      <c r="E137" s="82">
        <v>199.02203999999998</v>
      </c>
      <c r="F137" s="82">
        <v>1771.4474825000002</v>
      </c>
      <c r="G137" s="82">
        <v>1063.8189299999999</v>
      </c>
      <c r="H137" s="82"/>
      <c r="I137" s="158">
        <v>11.234995220920977</v>
      </c>
      <c r="J137" s="135" t="s">
        <v>6041</v>
      </c>
      <c r="K137" s="162"/>
      <c r="L137" s="82">
        <v>619.23748000000001</v>
      </c>
      <c r="M137" s="82">
        <v>581.84670999999992</v>
      </c>
      <c r="N137" s="82">
        <v>37.390770000000018</v>
      </c>
      <c r="O137" s="135" t="s">
        <v>6041</v>
      </c>
    </row>
    <row r="138" spans="1:15" ht="15.95" hidden="1" customHeight="1" x14ac:dyDescent="0.2">
      <c r="A138" s="159">
        <v>130</v>
      </c>
      <c r="B138" s="159" t="s">
        <v>760</v>
      </c>
      <c r="C138" s="160" t="s">
        <v>9</v>
      </c>
      <c r="D138" s="160" t="s">
        <v>6217</v>
      </c>
      <c r="E138" s="141">
        <v>976.76827999999989</v>
      </c>
      <c r="F138" s="141">
        <v>11066.769867499997</v>
      </c>
      <c r="G138" s="141">
        <v>11904.35894</v>
      </c>
      <c r="H138" s="141"/>
      <c r="I138" s="161">
        <v>8.2051312878171654</v>
      </c>
      <c r="J138" s="142" t="s">
        <v>6041</v>
      </c>
      <c r="K138" s="162"/>
      <c r="L138" s="141">
        <v>9063.5319199999994</v>
      </c>
      <c r="M138" s="141">
        <v>3581.6890800000001</v>
      </c>
      <c r="N138" s="141">
        <v>5481.8428400000003</v>
      </c>
      <c r="O138" s="142" t="s">
        <v>6041</v>
      </c>
    </row>
    <row r="139" spans="1:15" ht="15.95" hidden="1" customHeight="1" x14ac:dyDescent="0.2">
      <c r="A139" s="156">
        <v>131</v>
      </c>
      <c r="B139" s="156" t="s">
        <v>762</v>
      </c>
      <c r="C139" s="157" t="s">
        <v>9</v>
      </c>
      <c r="D139" s="157" t="s">
        <v>6218</v>
      </c>
      <c r="E139" s="82">
        <v>61.012410000000003</v>
      </c>
      <c r="F139" s="82">
        <v>2210.0443475000002</v>
      </c>
      <c r="G139" s="82">
        <v>1758.83212</v>
      </c>
      <c r="H139" s="82"/>
      <c r="I139" s="158">
        <v>2.7606871359399272</v>
      </c>
      <c r="J139" s="135" t="s">
        <v>6041</v>
      </c>
      <c r="K139" s="162"/>
      <c r="L139" s="82">
        <v>1537.1925700000002</v>
      </c>
      <c r="M139" s="82">
        <v>669.96981000000005</v>
      </c>
      <c r="N139" s="82">
        <v>867.22275999999999</v>
      </c>
      <c r="O139" s="135" t="s">
        <v>6041</v>
      </c>
    </row>
    <row r="140" spans="1:15" ht="15.95" hidden="1" customHeight="1" x14ac:dyDescent="0.2">
      <c r="A140" s="159">
        <v>132</v>
      </c>
      <c r="B140" s="159" t="s">
        <v>764</v>
      </c>
      <c r="C140" s="160" t="s">
        <v>9</v>
      </c>
      <c r="D140" s="160" t="s">
        <v>6219</v>
      </c>
      <c r="E140" s="141">
        <v>131.25045</v>
      </c>
      <c r="F140" s="141">
        <v>2784.3520675</v>
      </c>
      <c r="G140" s="141">
        <v>2388.5986000000003</v>
      </c>
      <c r="H140" s="141"/>
      <c r="I140" s="161">
        <v>4.7138596994253854</v>
      </c>
      <c r="J140" s="142" t="s">
        <v>6041</v>
      </c>
      <c r="K140" s="162"/>
      <c r="L140" s="141">
        <v>2114.8109300000001</v>
      </c>
      <c r="M140" s="141">
        <v>1028.9542799999999</v>
      </c>
      <c r="N140" s="141">
        <v>1085.8566500000004</v>
      </c>
      <c r="O140" s="142" t="s">
        <v>6041</v>
      </c>
    </row>
    <row r="141" spans="1:15" ht="15.95" hidden="1" customHeight="1" x14ac:dyDescent="0.2">
      <c r="A141" s="156">
        <v>133</v>
      </c>
      <c r="B141" s="156" t="s">
        <v>766</v>
      </c>
      <c r="C141" s="157" t="s">
        <v>9</v>
      </c>
      <c r="D141" s="157" t="s">
        <v>6220</v>
      </c>
      <c r="E141" s="82">
        <v>200.83154999999999</v>
      </c>
      <c r="F141" s="82">
        <v>2574.1450399999994</v>
      </c>
      <c r="G141" s="82">
        <v>2271.11483</v>
      </c>
      <c r="H141" s="82"/>
      <c r="I141" s="158">
        <v>7.8018738990713601</v>
      </c>
      <c r="J141" s="135" t="s">
        <v>6041</v>
      </c>
      <c r="K141" s="162"/>
      <c r="L141" s="82">
        <v>1202.4841299999998</v>
      </c>
      <c r="M141" s="82">
        <v>1092.5533300000002</v>
      </c>
      <c r="N141" s="82">
        <v>109.93079999999982</v>
      </c>
      <c r="O141" s="135" t="s">
        <v>6041</v>
      </c>
    </row>
    <row r="142" spans="1:15" ht="15.95" hidden="1" customHeight="1" x14ac:dyDescent="0.2">
      <c r="A142" s="159">
        <v>134</v>
      </c>
      <c r="B142" s="159" t="s">
        <v>768</v>
      </c>
      <c r="C142" s="160" t="s">
        <v>9</v>
      </c>
      <c r="D142" s="160" t="s">
        <v>6221</v>
      </c>
      <c r="E142" s="141">
        <v>245.50145000000001</v>
      </c>
      <c r="F142" s="141">
        <v>3695.0357000000004</v>
      </c>
      <c r="G142" s="141">
        <v>3475.4817699999999</v>
      </c>
      <c r="H142" s="141"/>
      <c r="I142" s="161">
        <v>6.6440887161117272</v>
      </c>
      <c r="J142" s="142" t="s">
        <v>6041</v>
      </c>
      <c r="K142" s="162"/>
      <c r="L142" s="141">
        <v>2650.1532199999997</v>
      </c>
      <c r="M142" s="141">
        <v>1059.41976</v>
      </c>
      <c r="N142" s="141">
        <v>1590.7334599999997</v>
      </c>
      <c r="O142" s="142" t="s">
        <v>6041</v>
      </c>
    </row>
    <row r="143" spans="1:15" ht="15.95" hidden="1" customHeight="1" x14ac:dyDescent="0.2">
      <c r="A143" s="156">
        <v>135</v>
      </c>
      <c r="B143" s="156" t="s">
        <v>770</v>
      </c>
      <c r="C143" s="157" t="s">
        <v>9</v>
      </c>
      <c r="D143" s="157" t="s">
        <v>6222</v>
      </c>
      <c r="E143" s="82">
        <v>1356.4905000000001</v>
      </c>
      <c r="F143" s="82">
        <v>3230.9646624999996</v>
      </c>
      <c r="G143" s="82">
        <v>2493.1390700000002</v>
      </c>
      <c r="H143" s="82"/>
      <c r="I143" s="158">
        <v>41.9840710653393</v>
      </c>
      <c r="J143" s="135" t="s">
        <v>6041</v>
      </c>
      <c r="K143" s="162"/>
      <c r="L143" s="82">
        <v>2308.5865400000002</v>
      </c>
      <c r="M143" s="82">
        <v>935.66756000000009</v>
      </c>
      <c r="N143" s="82">
        <v>1372.9189799999999</v>
      </c>
      <c r="O143" s="135" t="s">
        <v>6041</v>
      </c>
    </row>
    <row r="144" spans="1:15" ht="15.95" hidden="1" customHeight="1" x14ac:dyDescent="0.2">
      <c r="A144" s="159">
        <v>136</v>
      </c>
      <c r="B144" s="159" t="s">
        <v>772</v>
      </c>
      <c r="C144" s="160" t="s">
        <v>9</v>
      </c>
      <c r="D144" s="160" t="s">
        <v>6223</v>
      </c>
      <c r="E144" s="141">
        <v>6597.00198</v>
      </c>
      <c r="F144" s="141">
        <v>22533.550374999995</v>
      </c>
      <c r="G144" s="141">
        <v>18123.32777</v>
      </c>
      <c r="H144" s="141"/>
      <c r="I144" s="161">
        <v>29.276354015295741</v>
      </c>
      <c r="J144" s="142" t="s">
        <v>6041</v>
      </c>
      <c r="K144" s="162"/>
      <c r="L144" s="141">
        <v>16274.307690000001</v>
      </c>
      <c r="M144" s="141">
        <v>8286.3110899999992</v>
      </c>
      <c r="N144" s="141">
        <v>7987.9966000000013</v>
      </c>
      <c r="O144" s="142" t="s">
        <v>6041</v>
      </c>
    </row>
    <row r="145" spans="1:15" ht="15.95" hidden="1" customHeight="1" x14ac:dyDescent="0.2">
      <c r="A145" s="156">
        <v>137</v>
      </c>
      <c r="B145" s="156" t="s">
        <v>774</v>
      </c>
      <c r="C145" s="157" t="s">
        <v>9</v>
      </c>
      <c r="D145" s="157" t="s">
        <v>6224</v>
      </c>
      <c r="E145" s="82">
        <v>212.64111000000003</v>
      </c>
      <c r="F145" s="82">
        <v>5179.9211625000007</v>
      </c>
      <c r="G145" s="82">
        <v>4447.1383299999998</v>
      </c>
      <c r="H145" s="82"/>
      <c r="I145" s="158">
        <v>4.1051032115973829</v>
      </c>
      <c r="J145" s="135" t="s">
        <v>6041</v>
      </c>
      <c r="K145" s="162"/>
      <c r="L145" s="82">
        <v>3682.9497099999999</v>
      </c>
      <c r="M145" s="82">
        <v>1616.3798800000002</v>
      </c>
      <c r="N145" s="82">
        <v>2066.5698299999999</v>
      </c>
      <c r="O145" s="135" t="s">
        <v>6041</v>
      </c>
    </row>
    <row r="146" spans="1:15" ht="15.95" hidden="1" customHeight="1" x14ac:dyDescent="0.2">
      <c r="A146" s="159">
        <v>138</v>
      </c>
      <c r="B146" s="159" t="s">
        <v>776</v>
      </c>
      <c r="C146" s="160" t="s">
        <v>9</v>
      </c>
      <c r="D146" s="160" t="s">
        <v>6225</v>
      </c>
      <c r="E146" s="141">
        <v>2472.5089200000002</v>
      </c>
      <c r="F146" s="141">
        <v>8877.2869500000015</v>
      </c>
      <c r="G146" s="141">
        <v>8889.6901799999996</v>
      </c>
      <c r="H146" s="141"/>
      <c r="I146" s="161">
        <v>27.813218120499229</v>
      </c>
      <c r="J146" s="142" t="s">
        <v>6041</v>
      </c>
      <c r="K146" s="162"/>
      <c r="L146" s="141">
        <v>5979.405459999999</v>
      </c>
      <c r="M146" s="141">
        <v>2438.1851200000001</v>
      </c>
      <c r="N146" s="141">
        <v>3541.2203399999989</v>
      </c>
      <c r="O146" s="142" t="s">
        <v>6041</v>
      </c>
    </row>
    <row r="147" spans="1:15" ht="15.95" hidden="1" customHeight="1" x14ac:dyDescent="0.2">
      <c r="A147" s="156">
        <v>139</v>
      </c>
      <c r="B147" s="156" t="s">
        <v>778</v>
      </c>
      <c r="C147" s="157" t="s">
        <v>9</v>
      </c>
      <c r="D147" s="157" t="s">
        <v>6226</v>
      </c>
      <c r="E147" s="82">
        <v>4283.2570600000008</v>
      </c>
      <c r="F147" s="82">
        <v>48911.327060000011</v>
      </c>
      <c r="G147" s="82">
        <v>49016.202560000005</v>
      </c>
      <c r="H147" s="82"/>
      <c r="I147" s="158">
        <v>8.7384514431874436</v>
      </c>
      <c r="J147" s="135" t="s">
        <v>6041</v>
      </c>
      <c r="K147" s="162"/>
      <c r="L147" s="82">
        <v>41100.5193</v>
      </c>
      <c r="M147" s="82">
        <v>18153.311950000003</v>
      </c>
      <c r="N147" s="82">
        <v>22947.207349999993</v>
      </c>
      <c r="O147" s="135" t="s">
        <v>6041</v>
      </c>
    </row>
    <row r="148" spans="1:15" ht="15.95" hidden="1" customHeight="1" x14ac:dyDescent="0.2">
      <c r="A148" s="159">
        <v>140</v>
      </c>
      <c r="B148" s="159" t="s">
        <v>780</v>
      </c>
      <c r="C148" s="160" t="s">
        <v>9</v>
      </c>
      <c r="D148" s="160" t="s">
        <v>6227</v>
      </c>
      <c r="E148" s="141">
        <v>961.52236999999991</v>
      </c>
      <c r="F148" s="141">
        <v>7849.3738824999991</v>
      </c>
      <c r="G148" s="141">
        <v>8518.4652199999982</v>
      </c>
      <c r="H148" s="141"/>
      <c r="I148" s="161">
        <v>11.287507140869678</v>
      </c>
      <c r="J148" s="142" t="s">
        <v>6041</v>
      </c>
      <c r="K148" s="162"/>
      <c r="L148" s="141">
        <v>6030.0401300000012</v>
      </c>
      <c r="M148" s="141">
        <v>1919.5824299999999</v>
      </c>
      <c r="N148" s="141">
        <v>4110.4577000000008</v>
      </c>
      <c r="O148" s="142" t="s">
        <v>6041</v>
      </c>
    </row>
    <row r="149" spans="1:15" ht="15.95" customHeight="1" x14ac:dyDescent="0.2">
      <c r="A149" s="156">
        <v>141</v>
      </c>
      <c r="B149" s="156" t="s">
        <v>782</v>
      </c>
      <c r="C149" s="157" t="s">
        <v>9</v>
      </c>
      <c r="D149" s="157" t="s">
        <v>6228</v>
      </c>
      <c r="E149" s="82">
        <v>600.27938000000006</v>
      </c>
      <c r="F149" s="82">
        <v>3793.8321274999998</v>
      </c>
      <c r="G149" s="82">
        <v>3076.6917199999998</v>
      </c>
      <c r="H149" s="82"/>
      <c r="I149" s="158">
        <v>15.822507686853363</v>
      </c>
      <c r="J149" s="135" t="s">
        <v>6041</v>
      </c>
      <c r="K149" s="162"/>
      <c r="L149" s="82">
        <v>2032.1981900000001</v>
      </c>
      <c r="M149" s="82">
        <v>2200.34249</v>
      </c>
      <c r="N149" s="82">
        <v>-168.14430000000004</v>
      </c>
      <c r="O149" s="135" t="s">
        <v>6042</v>
      </c>
    </row>
    <row r="150" spans="1:15" ht="15.95" hidden="1" customHeight="1" x14ac:dyDescent="0.2">
      <c r="A150" s="159">
        <v>142</v>
      </c>
      <c r="B150" s="159" t="s">
        <v>784</v>
      </c>
      <c r="C150" s="160" t="s">
        <v>9</v>
      </c>
      <c r="D150" s="160" t="s">
        <v>6229</v>
      </c>
      <c r="E150" s="141">
        <v>953.2433400000001</v>
      </c>
      <c r="F150" s="141">
        <v>10401.265915</v>
      </c>
      <c r="G150" s="141">
        <v>10480.09258</v>
      </c>
      <c r="H150" s="141"/>
      <c r="I150" s="161">
        <v>9.0957530453418958</v>
      </c>
      <c r="J150" s="142" t="s">
        <v>6041</v>
      </c>
      <c r="K150" s="162"/>
      <c r="L150" s="141">
        <v>8079.2251999999989</v>
      </c>
      <c r="M150" s="141">
        <v>3299.4846100000004</v>
      </c>
      <c r="N150" s="141">
        <v>4779.7405899999985</v>
      </c>
      <c r="O150" s="142" t="s">
        <v>6041</v>
      </c>
    </row>
    <row r="151" spans="1:15" ht="15.95" hidden="1" customHeight="1" x14ac:dyDescent="0.2">
      <c r="A151" s="156">
        <v>143</v>
      </c>
      <c r="B151" s="156" t="s">
        <v>786</v>
      </c>
      <c r="C151" s="157" t="s">
        <v>9</v>
      </c>
      <c r="D151" s="157" t="s">
        <v>6230</v>
      </c>
      <c r="E151" s="82">
        <v>157.60478000000001</v>
      </c>
      <c r="F151" s="82">
        <v>5815.7910199999978</v>
      </c>
      <c r="G151" s="82">
        <v>1544.70975</v>
      </c>
      <c r="H151" s="82"/>
      <c r="I151" s="158">
        <v>2.70994572291217</v>
      </c>
      <c r="J151" s="135" t="s">
        <v>6041</v>
      </c>
      <c r="K151" s="162"/>
      <c r="L151" s="82">
        <v>2174.2693899999995</v>
      </c>
      <c r="M151" s="82">
        <v>1530.1511499999999</v>
      </c>
      <c r="N151" s="82">
        <v>644.11823999999979</v>
      </c>
      <c r="O151" s="135" t="s">
        <v>6041</v>
      </c>
    </row>
    <row r="152" spans="1:15" ht="15.95" customHeight="1" x14ac:dyDescent="0.2">
      <c r="A152" s="159">
        <v>144</v>
      </c>
      <c r="B152" s="159" t="s">
        <v>788</v>
      </c>
      <c r="C152" s="160" t="s">
        <v>9</v>
      </c>
      <c r="D152" s="160" t="s">
        <v>6231</v>
      </c>
      <c r="E152" s="141">
        <v>132.36085999999997</v>
      </c>
      <c r="F152" s="141">
        <v>1110.553805</v>
      </c>
      <c r="G152" s="141">
        <v>370.11465000000004</v>
      </c>
      <c r="H152" s="141"/>
      <c r="I152" s="161">
        <v>11.918455405229105</v>
      </c>
      <c r="J152" s="142" t="s">
        <v>6041</v>
      </c>
      <c r="K152" s="162"/>
      <c r="L152" s="141">
        <v>495.45006000000001</v>
      </c>
      <c r="M152" s="141">
        <v>507.05106000000001</v>
      </c>
      <c r="N152" s="141">
        <v>-11.601000000000001</v>
      </c>
      <c r="O152" s="142" t="s">
        <v>6042</v>
      </c>
    </row>
    <row r="153" spans="1:15" ht="15.95" hidden="1" customHeight="1" x14ac:dyDescent="0.2">
      <c r="A153" s="156">
        <v>145</v>
      </c>
      <c r="B153" s="156" t="s">
        <v>790</v>
      </c>
      <c r="C153" s="157" t="s">
        <v>9</v>
      </c>
      <c r="D153" s="157" t="s">
        <v>6232</v>
      </c>
      <c r="E153" s="82">
        <v>58.117539999999991</v>
      </c>
      <c r="F153" s="82">
        <v>1513.3454649999996</v>
      </c>
      <c r="G153" s="82">
        <v>768.29507999999998</v>
      </c>
      <c r="H153" s="82"/>
      <c r="I153" s="158">
        <v>3.8403352931711474</v>
      </c>
      <c r="J153" s="135" t="s">
        <v>6041</v>
      </c>
      <c r="K153" s="162"/>
      <c r="L153" s="82">
        <v>988.36180000000002</v>
      </c>
      <c r="M153" s="82">
        <v>575.89557000000002</v>
      </c>
      <c r="N153" s="82">
        <v>412.46623</v>
      </c>
      <c r="O153" s="135" t="s">
        <v>6041</v>
      </c>
    </row>
    <row r="154" spans="1:15" ht="15.95" hidden="1" customHeight="1" x14ac:dyDescent="0.2">
      <c r="A154" s="159">
        <v>146</v>
      </c>
      <c r="B154" s="159" t="s">
        <v>792</v>
      </c>
      <c r="C154" s="160" t="s">
        <v>9</v>
      </c>
      <c r="D154" s="160" t="s">
        <v>6233</v>
      </c>
      <c r="E154" s="141">
        <v>92.192139999999995</v>
      </c>
      <c r="F154" s="141">
        <v>4487.4794549999997</v>
      </c>
      <c r="G154" s="141">
        <v>4479.6357500000004</v>
      </c>
      <c r="H154" s="141"/>
      <c r="I154" s="161">
        <v>2.0544303528181835</v>
      </c>
      <c r="J154" s="142" t="s">
        <v>6041</v>
      </c>
      <c r="K154" s="162"/>
      <c r="L154" s="141">
        <v>1532.1745700000001</v>
      </c>
      <c r="M154" s="141">
        <v>893.42011000000014</v>
      </c>
      <c r="N154" s="141">
        <v>638.75445999999999</v>
      </c>
      <c r="O154" s="142" t="s">
        <v>6041</v>
      </c>
    </row>
    <row r="155" spans="1:15" ht="15.95" hidden="1" customHeight="1" x14ac:dyDescent="0.2">
      <c r="A155" s="156">
        <v>147</v>
      </c>
      <c r="B155" s="156" t="s">
        <v>794</v>
      </c>
      <c r="C155" s="157" t="s">
        <v>9</v>
      </c>
      <c r="D155" s="157" t="s">
        <v>6234</v>
      </c>
      <c r="E155" s="82">
        <v>556.33738999999991</v>
      </c>
      <c r="F155" s="82">
        <v>1727.0532925000002</v>
      </c>
      <c r="G155" s="82">
        <v>1245.1418200000001</v>
      </c>
      <c r="H155" s="82"/>
      <c r="I155" s="158">
        <v>32.21309917974056</v>
      </c>
      <c r="J155" s="135" t="s">
        <v>6041</v>
      </c>
      <c r="K155" s="162"/>
      <c r="L155" s="82">
        <v>754.0551999999999</v>
      </c>
      <c r="M155" s="82">
        <v>632.89748999999995</v>
      </c>
      <c r="N155" s="82">
        <v>121.15770999999997</v>
      </c>
      <c r="O155" s="135" t="s">
        <v>6041</v>
      </c>
    </row>
    <row r="156" spans="1:15" ht="15.95" hidden="1" customHeight="1" x14ac:dyDescent="0.2">
      <c r="A156" s="159">
        <v>148</v>
      </c>
      <c r="B156" s="159" t="s">
        <v>796</v>
      </c>
      <c r="C156" s="160" t="s">
        <v>9</v>
      </c>
      <c r="D156" s="160" t="s">
        <v>6235</v>
      </c>
      <c r="E156" s="141">
        <v>51.564409999999995</v>
      </c>
      <c r="F156" s="141">
        <v>1356.7103500000001</v>
      </c>
      <c r="G156" s="141">
        <v>787.67336</v>
      </c>
      <c r="H156" s="141"/>
      <c r="I156" s="161">
        <v>3.8006940833023051</v>
      </c>
      <c r="J156" s="142" t="s">
        <v>6041</v>
      </c>
      <c r="K156" s="162"/>
      <c r="L156" s="141">
        <v>989.66878000000008</v>
      </c>
      <c r="M156" s="141">
        <v>536.06660999999997</v>
      </c>
      <c r="N156" s="141">
        <v>453.60217000000006</v>
      </c>
      <c r="O156" s="142" t="s">
        <v>6041</v>
      </c>
    </row>
    <row r="157" spans="1:15" ht="15.95" hidden="1" customHeight="1" x14ac:dyDescent="0.2">
      <c r="A157" s="156">
        <v>149</v>
      </c>
      <c r="B157" s="156" t="s">
        <v>798</v>
      </c>
      <c r="C157" s="157" t="s">
        <v>9</v>
      </c>
      <c r="D157" s="157" t="s">
        <v>6236</v>
      </c>
      <c r="E157" s="82">
        <v>116.40276</v>
      </c>
      <c r="F157" s="82">
        <v>1307.2181575</v>
      </c>
      <c r="G157" s="82">
        <v>594.26834999999994</v>
      </c>
      <c r="H157" s="82"/>
      <c r="I157" s="158">
        <v>8.9046162136100833</v>
      </c>
      <c r="J157" s="135" t="s">
        <v>6041</v>
      </c>
      <c r="K157" s="162"/>
      <c r="L157" s="82">
        <v>648.46599000000003</v>
      </c>
      <c r="M157" s="82">
        <v>597.64456000000007</v>
      </c>
      <c r="N157" s="82">
        <v>50.821429999999935</v>
      </c>
      <c r="O157" s="135" t="s">
        <v>6041</v>
      </c>
    </row>
    <row r="158" spans="1:15" ht="15.95" hidden="1" customHeight="1" x14ac:dyDescent="0.2">
      <c r="A158" s="159">
        <v>150</v>
      </c>
      <c r="B158" s="159" t="s">
        <v>800</v>
      </c>
      <c r="C158" s="160" t="s">
        <v>9</v>
      </c>
      <c r="D158" s="160" t="s">
        <v>6237</v>
      </c>
      <c r="E158" s="141">
        <v>2570.3606599999998</v>
      </c>
      <c r="F158" s="141">
        <v>66856.46822499999</v>
      </c>
      <c r="G158" s="141">
        <v>83439.720849999998</v>
      </c>
      <c r="H158" s="141"/>
      <c r="I158" s="161">
        <v>3.0805000709682981</v>
      </c>
      <c r="J158" s="142" t="s">
        <v>6041</v>
      </c>
      <c r="K158" s="162"/>
      <c r="L158" s="141">
        <v>49902.806969999998</v>
      </c>
      <c r="M158" s="141">
        <v>12811.408649999999</v>
      </c>
      <c r="N158" s="141">
        <v>37091.39832</v>
      </c>
      <c r="O158" s="142" t="s">
        <v>6041</v>
      </c>
    </row>
    <row r="159" spans="1:15" ht="15.95" hidden="1" customHeight="1" x14ac:dyDescent="0.2">
      <c r="A159" s="156">
        <v>151</v>
      </c>
      <c r="B159" s="156" t="s">
        <v>802</v>
      </c>
      <c r="C159" s="157" t="s">
        <v>9</v>
      </c>
      <c r="D159" s="157" t="s">
        <v>6238</v>
      </c>
      <c r="E159" s="82">
        <v>512.73063999999999</v>
      </c>
      <c r="F159" s="82">
        <v>11372.377055000001</v>
      </c>
      <c r="G159" s="82">
        <v>17574.843000000001</v>
      </c>
      <c r="H159" s="82"/>
      <c r="I159" s="158">
        <v>2.9174123490036297</v>
      </c>
      <c r="J159" s="135" t="s">
        <v>6041</v>
      </c>
      <c r="K159" s="162"/>
      <c r="L159" s="82">
        <v>4246.5053900000003</v>
      </c>
      <c r="M159" s="82">
        <v>2222.3899500000002</v>
      </c>
      <c r="N159" s="82">
        <v>2024.1154400000005</v>
      </c>
      <c r="O159" s="135" t="s">
        <v>6041</v>
      </c>
    </row>
    <row r="160" spans="1:15" ht="15.95" hidden="1" customHeight="1" x14ac:dyDescent="0.2">
      <c r="A160" s="159">
        <v>152</v>
      </c>
      <c r="B160" s="159" t="s">
        <v>804</v>
      </c>
      <c r="C160" s="160" t="s">
        <v>9</v>
      </c>
      <c r="D160" s="160" t="s">
        <v>6239</v>
      </c>
      <c r="E160" s="141">
        <v>1239.9552800000001</v>
      </c>
      <c r="F160" s="141">
        <v>31002.133752500005</v>
      </c>
      <c r="G160" s="141">
        <v>44379.508299999994</v>
      </c>
      <c r="H160" s="141"/>
      <c r="I160" s="161">
        <v>2.7939815637840226</v>
      </c>
      <c r="J160" s="142" t="s">
        <v>6041</v>
      </c>
      <c r="K160" s="162"/>
      <c r="L160" s="141">
        <v>23863.536670000001</v>
      </c>
      <c r="M160" s="141">
        <v>4383.1203499999992</v>
      </c>
      <c r="N160" s="141">
        <v>19480.41632</v>
      </c>
      <c r="O160" s="142" t="s">
        <v>6041</v>
      </c>
    </row>
    <row r="161" spans="1:15" ht="15.95" hidden="1" customHeight="1" x14ac:dyDescent="0.2">
      <c r="A161" s="156">
        <v>153</v>
      </c>
      <c r="B161" s="156" t="s">
        <v>806</v>
      </c>
      <c r="C161" s="157" t="s">
        <v>9</v>
      </c>
      <c r="D161" s="157" t="s">
        <v>6240</v>
      </c>
      <c r="E161" s="82">
        <v>17253.076249999998</v>
      </c>
      <c r="F161" s="82">
        <v>92631.676417499999</v>
      </c>
      <c r="G161" s="82">
        <v>132357.32657</v>
      </c>
      <c r="H161" s="82"/>
      <c r="I161" s="158">
        <v>13.035225700841988</v>
      </c>
      <c r="J161" s="135" t="s">
        <v>6041</v>
      </c>
      <c r="K161" s="162"/>
      <c r="L161" s="82">
        <v>72428.591990000015</v>
      </c>
      <c r="M161" s="82">
        <v>12379.60132</v>
      </c>
      <c r="N161" s="82">
        <v>60048.990670000007</v>
      </c>
      <c r="O161" s="135" t="s">
        <v>6041</v>
      </c>
    </row>
    <row r="162" spans="1:15" ht="15.95" hidden="1" customHeight="1" x14ac:dyDescent="0.2">
      <c r="A162" s="159">
        <v>154</v>
      </c>
      <c r="B162" s="159" t="s">
        <v>808</v>
      </c>
      <c r="C162" s="160" t="s">
        <v>9</v>
      </c>
      <c r="D162" s="160" t="s">
        <v>6241</v>
      </c>
      <c r="E162" s="141">
        <v>830.03428000000008</v>
      </c>
      <c r="F162" s="141">
        <v>23385.504447500007</v>
      </c>
      <c r="G162" s="141">
        <v>32332.901380000003</v>
      </c>
      <c r="H162" s="141"/>
      <c r="I162" s="161">
        <v>2.567150625441335</v>
      </c>
      <c r="J162" s="142" t="s">
        <v>6041</v>
      </c>
      <c r="K162" s="162"/>
      <c r="L162" s="141">
        <v>17525.600779999997</v>
      </c>
      <c r="M162" s="141">
        <v>3695.5103799999997</v>
      </c>
      <c r="N162" s="141">
        <v>13830.090399999999</v>
      </c>
      <c r="O162" s="142" t="s">
        <v>6041</v>
      </c>
    </row>
    <row r="163" spans="1:15" ht="15.95" hidden="1" customHeight="1" x14ac:dyDescent="0.2">
      <c r="A163" s="156">
        <v>155</v>
      </c>
      <c r="B163" s="156" t="s">
        <v>810</v>
      </c>
      <c r="C163" s="157" t="s">
        <v>9</v>
      </c>
      <c r="D163" s="157" t="s">
        <v>6242</v>
      </c>
      <c r="E163" s="82">
        <v>112.45536</v>
      </c>
      <c r="F163" s="82">
        <v>7367.1509825000012</v>
      </c>
      <c r="G163" s="82">
        <v>10819.631579999999</v>
      </c>
      <c r="H163" s="82"/>
      <c r="I163" s="158">
        <v>1.0393640408964833</v>
      </c>
      <c r="J163" s="135" t="s">
        <v>6041</v>
      </c>
      <c r="K163" s="162"/>
      <c r="L163" s="82">
        <v>2976.1928199999998</v>
      </c>
      <c r="M163" s="82">
        <v>924.83186000000012</v>
      </c>
      <c r="N163" s="82">
        <v>2051.3609599999995</v>
      </c>
      <c r="O163" s="135" t="s">
        <v>6041</v>
      </c>
    </row>
    <row r="164" spans="1:15" ht="15.95" hidden="1" customHeight="1" x14ac:dyDescent="0.2">
      <c r="A164" s="159">
        <v>156</v>
      </c>
      <c r="B164" s="159" t="s">
        <v>812</v>
      </c>
      <c r="C164" s="160" t="s">
        <v>9</v>
      </c>
      <c r="D164" s="160" t="s">
        <v>6243</v>
      </c>
      <c r="E164" s="141">
        <v>3629.9576199999997</v>
      </c>
      <c r="F164" s="141">
        <v>30092.783557500006</v>
      </c>
      <c r="G164" s="141">
        <v>43576.385280000002</v>
      </c>
      <c r="H164" s="141"/>
      <c r="I164" s="161">
        <v>8.3301026385637833</v>
      </c>
      <c r="J164" s="142" t="s">
        <v>6041</v>
      </c>
      <c r="K164" s="162"/>
      <c r="L164" s="141">
        <v>23842.586299999999</v>
      </c>
      <c r="M164" s="141">
        <v>4960.6962000000003</v>
      </c>
      <c r="N164" s="141">
        <v>18881.890100000001</v>
      </c>
      <c r="O164" s="142" t="s">
        <v>6041</v>
      </c>
    </row>
    <row r="165" spans="1:15" ht="15.95" hidden="1" customHeight="1" x14ac:dyDescent="0.2">
      <c r="A165" s="156">
        <v>157</v>
      </c>
      <c r="B165" s="156" t="s">
        <v>814</v>
      </c>
      <c r="C165" s="157" t="s">
        <v>9</v>
      </c>
      <c r="D165" s="157" t="s">
        <v>6244</v>
      </c>
      <c r="E165" s="82">
        <v>485.63686000000001</v>
      </c>
      <c r="F165" s="82">
        <v>19842.787585000002</v>
      </c>
      <c r="G165" s="82">
        <v>30057.367109999999</v>
      </c>
      <c r="H165" s="82"/>
      <c r="I165" s="158">
        <v>1.6156999321421937</v>
      </c>
      <c r="J165" s="135" t="s">
        <v>6041</v>
      </c>
      <c r="K165" s="162"/>
      <c r="L165" s="82">
        <v>7219.7653699999992</v>
      </c>
      <c r="M165" s="82">
        <v>2790.2787000000003</v>
      </c>
      <c r="N165" s="82">
        <v>4429.4866699999993</v>
      </c>
      <c r="O165" s="135" t="s">
        <v>6041</v>
      </c>
    </row>
    <row r="166" spans="1:15" ht="15.95" hidden="1" customHeight="1" x14ac:dyDescent="0.2">
      <c r="A166" s="159">
        <v>158</v>
      </c>
      <c r="B166" s="159" t="s">
        <v>816</v>
      </c>
      <c r="C166" s="160" t="s">
        <v>9</v>
      </c>
      <c r="D166" s="160" t="s">
        <v>6245</v>
      </c>
      <c r="E166" s="141">
        <v>1020.62342</v>
      </c>
      <c r="F166" s="141">
        <v>10177.068177500001</v>
      </c>
      <c r="G166" s="141">
        <v>13275.7819</v>
      </c>
      <c r="H166" s="141"/>
      <c r="I166" s="161">
        <v>7.6878591987113012</v>
      </c>
      <c r="J166" s="142" t="s">
        <v>6041</v>
      </c>
      <c r="K166" s="162"/>
      <c r="L166" s="141">
        <v>7403.9473699999999</v>
      </c>
      <c r="M166" s="141">
        <v>1670.7473900000002</v>
      </c>
      <c r="N166" s="141">
        <v>5733.1999800000003</v>
      </c>
      <c r="O166" s="142" t="s">
        <v>6041</v>
      </c>
    </row>
    <row r="167" spans="1:15" ht="15.95" hidden="1" customHeight="1" x14ac:dyDescent="0.2">
      <c r="A167" s="156">
        <v>159</v>
      </c>
      <c r="B167" s="156" t="s">
        <v>818</v>
      </c>
      <c r="C167" s="157" t="s">
        <v>9</v>
      </c>
      <c r="D167" s="157" t="s">
        <v>6246</v>
      </c>
      <c r="E167" s="82">
        <v>99.842100000000002</v>
      </c>
      <c r="F167" s="82">
        <v>10297.968107500003</v>
      </c>
      <c r="G167" s="82">
        <v>15338.73179</v>
      </c>
      <c r="H167" s="82"/>
      <c r="I167" s="158">
        <v>0.65091496068202659</v>
      </c>
      <c r="J167" s="135" t="s">
        <v>6041</v>
      </c>
      <c r="K167" s="162"/>
      <c r="L167" s="82">
        <v>3905.9112599999999</v>
      </c>
      <c r="M167" s="82">
        <v>1620.9008999999999</v>
      </c>
      <c r="N167" s="82">
        <v>2285.0103599999998</v>
      </c>
      <c r="O167" s="135" t="s">
        <v>6041</v>
      </c>
    </row>
    <row r="168" spans="1:15" ht="15.95" hidden="1" customHeight="1" x14ac:dyDescent="0.2">
      <c r="A168" s="159">
        <v>160</v>
      </c>
      <c r="B168" s="159" t="s">
        <v>820</v>
      </c>
      <c r="C168" s="160" t="s">
        <v>9</v>
      </c>
      <c r="D168" s="160" t="s">
        <v>6247</v>
      </c>
      <c r="E168" s="141">
        <v>613.65152999999987</v>
      </c>
      <c r="F168" s="141">
        <v>33751.068212500002</v>
      </c>
      <c r="G168" s="141">
        <v>46607.528709999999</v>
      </c>
      <c r="H168" s="141"/>
      <c r="I168" s="161">
        <v>1.3166360607065104</v>
      </c>
      <c r="J168" s="142" t="s">
        <v>6041</v>
      </c>
      <c r="K168" s="162"/>
      <c r="L168" s="141">
        <v>26042.42556</v>
      </c>
      <c r="M168" s="141">
        <v>3150.8057000000003</v>
      </c>
      <c r="N168" s="141">
        <v>22891.619859999999</v>
      </c>
      <c r="O168" s="142" t="s">
        <v>6041</v>
      </c>
    </row>
    <row r="169" spans="1:15" ht="15.95" hidden="1" customHeight="1" x14ac:dyDescent="0.2">
      <c r="A169" s="156">
        <v>161</v>
      </c>
      <c r="B169" s="156" t="s">
        <v>822</v>
      </c>
      <c r="C169" s="157" t="s">
        <v>9</v>
      </c>
      <c r="D169" s="157" t="s">
        <v>6248</v>
      </c>
      <c r="E169" s="82">
        <v>822.08328999999992</v>
      </c>
      <c r="F169" s="82">
        <v>6426.5246749999997</v>
      </c>
      <c r="G169" s="82">
        <v>8209.4460999999992</v>
      </c>
      <c r="H169" s="82"/>
      <c r="I169" s="158">
        <v>10.013870363312332</v>
      </c>
      <c r="J169" s="135" t="s">
        <v>6041</v>
      </c>
      <c r="K169" s="162"/>
      <c r="L169" s="82">
        <v>5100.190630000001</v>
      </c>
      <c r="M169" s="82">
        <v>1398.0679599999999</v>
      </c>
      <c r="N169" s="82">
        <v>3702.1226700000007</v>
      </c>
      <c r="O169" s="135" t="s">
        <v>6041</v>
      </c>
    </row>
    <row r="170" spans="1:15" ht="15.95" hidden="1" customHeight="1" x14ac:dyDescent="0.2">
      <c r="A170" s="159">
        <v>162</v>
      </c>
      <c r="B170" s="159" t="s">
        <v>824</v>
      </c>
      <c r="C170" s="160" t="s">
        <v>9</v>
      </c>
      <c r="D170" s="160" t="s">
        <v>6249</v>
      </c>
      <c r="E170" s="141">
        <v>619.87631999999996</v>
      </c>
      <c r="F170" s="141">
        <v>11996.27612</v>
      </c>
      <c r="G170" s="141">
        <v>16505.914219999999</v>
      </c>
      <c r="H170" s="141"/>
      <c r="I170" s="161">
        <v>3.7554800766437038</v>
      </c>
      <c r="J170" s="142" t="s">
        <v>6041</v>
      </c>
      <c r="K170" s="162"/>
      <c r="L170" s="141">
        <v>9108.8956699999999</v>
      </c>
      <c r="M170" s="141">
        <v>3350.2712700000002</v>
      </c>
      <c r="N170" s="141">
        <v>5758.6244000000006</v>
      </c>
      <c r="O170" s="142" t="s">
        <v>6041</v>
      </c>
    </row>
    <row r="171" spans="1:15" ht="15.95" hidden="1" customHeight="1" x14ac:dyDescent="0.2">
      <c r="A171" s="156">
        <v>163</v>
      </c>
      <c r="B171" s="156" t="s">
        <v>826</v>
      </c>
      <c r="C171" s="157" t="s">
        <v>9</v>
      </c>
      <c r="D171" s="157" t="s">
        <v>6250</v>
      </c>
      <c r="E171" s="82">
        <v>30472.779629999997</v>
      </c>
      <c r="F171" s="82">
        <v>418224.91054999997</v>
      </c>
      <c r="G171" s="82">
        <v>579444.28832999989</v>
      </c>
      <c r="H171" s="82"/>
      <c r="I171" s="158">
        <v>5.2589662619377506</v>
      </c>
      <c r="J171" s="135" t="s">
        <v>6041</v>
      </c>
      <c r="K171" s="162"/>
      <c r="L171" s="82">
        <v>310971.96959000005</v>
      </c>
      <c r="M171" s="82">
        <v>113573.69141</v>
      </c>
      <c r="N171" s="82">
        <v>197398.27818000002</v>
      </c>
      <c r="O171" s="135" t="s">
        <v>6041</v>
      </c>
    </row>
    <row r="172" spans="1:15" ht="15.95" hidden="1" customHeight="1" x14ac:dyDescent="0.2">
      <c r="A172" s="159">
        <v>164</v>
      </c>
      <c r="B172" s="159" t="s">
        <v>828</v>
      </c>
      <c r="C172" s="160" t="s">
        <v>9</v>
      </c>
      <c r="D172" s="160" t="s">
        <v>6251</v>
      </c>
      <c r="E172" s="141">
        <v>7988.3745899999994</v>
      </c>
      <c r="F172" s="141">
        <v>18597.576255</v>
      </c>
      <c r="G172" s="141">
        <v>25624.96472</v>
      </c>
      <c r="H172" s="141"/>
      <c r="I172" s="161">
        <v>31.174187661476711</v>
      </c>
      <c r="J172" s="142" t="s">
        <v>6041</v>
      </c>
      <c r="K172" s="162"/>
      <c r="L172" s="141">
        <v>13653.122609999999</v>
      </c>
      <c r="M172" s="141">
        <v>4799.1319100000001</v>
      </c>
      <c r="N172" s="141">
        <v>8853.9906999999985</v>
      </c>
      <c r="O172" s="142" t="s">
        <v>6041</v>
      </c>
    </row>
    <row r="173" spans="1:15" ht="15.95" hidden="1" customHeight="1" x14ac:dyDescent="0.2">
      <c r="A173" s="156">
        <v>165</v>
      </c>
      <c r="B173" s="156" t="s">
        <v>830</v>
      </c>
      <c r="C173" s="157" t="s">
        <v>9</v>
      </c>
      <c r="D173" s="157" t="s">
        <v>6252</v>
      </c>
      <c r="E173" s="82">
        <v>53.344529999999999</v>
      </c>
      <c r="F173" s="82">
        <v>8621.664717499998</v>
      </c>
      <c r="G173" s="82">
        <v>12449.278319999999</v>
      </c>
      <c r="H173" s="82"/>
      <c r="I173" s="158">
        <v>0.42849495873428267</v>
      </c>
      <c r="J173" s="135" t="s">
        <v>6041</v>
      </c>
      <c r="K173" s="162"/>
      <c r="L173" s="82">
        <v>3204.5355299999997</v>
      </c>
      <c r="M173" s="82">
        <v>1161.57104</v>
      </c>
      <c r="N173" s="82">
        <v>2042.9644899999998</v>
      </c>
      <c r="O173" s="135" t="s">
        <v>6041</v>
      </c>
    </row>
    <row r="174" spans="1:15" ht="15.95" hidden="1" customHeight="1" x14ac:dyDescent="0.2">
      <c r="A174" s="159">
        <v>166</v>
      </c>
      <c r="B174" s="159" t="s">
        <v>832</v>
      </c>
      <c r="C174" s="160" t="s">
        <v>9</v>
      </c>
      <c r="D174" s="160" t="s">
        <v>6253</v>
      </c>
      <c r="E174" s="141">
        <v>6171.8144400000001</v>
      </c>
      <c r="F174" s="141">
        <v>42102.939109999999</v>
      </c>
      <c r="G174" s="141">
        <v>36417.986189999996</v>
      </c>
      <c r="H174" s="141"/>
      <c r="I174" s="161">
        <v>14.658868407916239</v>
      </c>
      <c r="J174" s="142" t="s">
        <v>6041</v>
      </c>
      <c r="K174" s="162"/>
      <c r="L174" s="141">
        <v>31887.525510000003</v>
      </c>
      <c r="M174" s="141">
        <v>14663.014899999998</v>
      </c>
      <c r="N174" s="141">
        <v>17224.510610000005</v>
      </c>
      <c r="O174" s="142" t="s">
        <v>6041</v>
      </c>
    </row>
    <row r="175" spans="1:15" ht="15.95" hidden="1" customHeight="1" x14ac:dyDescent="0.2">
      <c r="A175" s="156">
        <v>167</v>
      </c>
      <c r="B175" s="156" t="s">
        <v>834</v>
      </c>
      <c r="C175" s="157" t="s">
        <v>9</v>
      </c>
      <c r="D175" s="157" t="s">
        <v>6254</v>
      </c>
      <c r="E175" s="82">
        <v>454.94641999999999</v>
      </c>
      <c r="F175" s="82">
        <v>2012.69</v>
      </c>
      <c r="G175" s="82">
        <v>1831.62799</v>
      </c>
      <c r="H175" s="82"/>
      <c r="I175" s="158">
        <v>22.603899259200372</v>
      </c>
      <c r="J175" s="135" t="s">
        <v>6041</v>
      </c>
      <c r="K175" s="162"/>
      <c r="L175" s="82">
        <v>931.87266999999997</v>
      </c>
      <c r="M175" s="82">
        <v>758.04169999999999</v>
      </c>
      <c r="N175" s="82">
        <v>173.83096999999998</v>
      </c>
      <c r="O175" s="135" t="s">
        <v>6041</v>
      </c>
    </row>
    <row r="176" spans="1:15" ht="15.95" hidden="1" customHeight="1" x14ac:dyDescent="0.2">
      <c r="A176" s="159">
        <v>168</v>
      </c>
      <c r="B176" s="159" t="s">
        <v>836</v>
      </c>
      <c r="C176" s="160" t="s">
        <v>9</v>
      </c>
      <c r="D176" s="160" t="s">
        <v>6255</v>
      </c>
      <c r="E176" s="141">
        <v>2108.81765</v>
      </c>
      <c r="F176" s="141">
        <v>4571.4707124999995</v>
      </c>
      <c r="G176" s="141">
        <v>4347.6190399999996</v>
      </c>
      <c r="H176" s="141"/>
      <c r="I176" s="161">
        <v>46.129960851192926</v>
      </c>
      <c r="J176" s="142" t="s">
        <v>6041</v>
      </c>
      <c r="K176" s="162"/>
      <c r="L176" s="141">
        <v>3520.3773499999998</v>
      </c>
      <c r="M176" s="141">
        <v>1631.2146399999999</v>
      </c>
      <c r="N176" s="141">
        <v>1889.1627099999998</v>
      </c>
      <c r="O176" s="142" t="s">
        <v>6041</v>
      </c>
    </row>
    <row r="177" spans="1:15" ht="15.95" hidden="1" customHeight="1" x14ac:dyDescent="0.2">
      <c r="A177" s="156">
        <v>169</v>
      </c>
      <c r="B177" s="156" t="s">
        <v>838</v>
      </c>
      <c r="C177" s="157" t="s">
        <v>9</v>
      </c>
      <c r="D177" s="157" t="s">
        <v>6256</v>
      </c>
      <c r="E177" s="82">
        <v>95.475490000000008</v>
      </c>
      <c r="F177" s="82">
        <v>1444.8335899999997</v>
      </c>
      <c r="G177" s="82">
        <v>925.60769999999991</v>
      </c>
      <c r="H177" s="82"/>
      <c r="I177" s="158">
        <v>6.6080613477431704</v>
      </c>
      <c r="J177" s="135" t="s">
        <v>6041</v>
      </c>
      <c r="K177" s="162"/>
      <c r="L177" s="82">
        <v>650.19654000000003</v>
      </c>
      <c r="M177" s="82">
        <v>501.10808000000003</v>
      </c>
      <c r="N177" s="82">
        <v>149.08846000000003</v>
      </c>
      <c r="O177" s="135" t="s">
        <v>6041</v>
      </c>
    </row>
    <row r="178" spans="1:15" ht="15.95" hidden="1" customHeight="1" x14ac:dyDescent="0.2">
      <c r="A178" s="159">
        <v>170</v>
      </c>
      <c r="B178" s="159" t="s">
        <v>840</v>
      </c>
      <c r="C178" s="160" t="s">
        <v>9</v>
      </c>
      <c r="D178" s="160" t="s">
        <v>6257</v>
      </c>
      <c r="E178" s="141">
        <v>112.53052</v>
      </c>
      <c r="F178" s="141">
        <v>1695.54079</v>
      </c>
      <c r="G178" s="141">
        <v>1162.4418900000001</v>
      </c>
      <c r="H178" s="141"/>
      <c r="I178" s="161">
        <v>6.6368512431953937</v>
      </c>
      <c r="J178" s="142" t="s">
        <v>6041</v>
      </c>
      <c r="K178" s="162"/>
      <c r="L178" s="141">
        <v>852.34031000000004</v>
      </c>
      <c r="M178" s="141">
        <v>700.12376000000006</v>
      </c>
      <c r="N178" s="141">
        <v>152.21655000000004</v>
      </c>
      <c r="O178" s="142" t="s">
        <v>6041</v>
      </c>
    </row>
    <row r="179" spans="1:15" ht="15.95" hidden="1" customHeight="1" x14ac:dyDescent="0.2">
      <c r="A179" s="156">
        <v>171</v>
      </c>
      <c r="B179" s="156" t="s">
        <v>842</v>
      </c>
      <c r="C179" s="157" t="s">
        <v>9</v>
      </c>
      <c r="D179" s="157" t="s">
        <v>6258</v>
      </c>
      <c r="E179" s="82">
        <v>3349.2187299999996</v>
      </c>
      <c r="F179" s="82">
        <v>33063.0073625</v>
      </c>
      <c r="G179" s="82">
        <v>23841.028610000001</v>
      </c>
      <c r="H179" s="82"/>
      <c r="I179" s="158">
        <v>10.129806684792616</v>
      </c>
      <c r="J179" s="135" t="s">
        <v>6041</v>
      </c>
      <c r="K179" s="162"/>
      <c r="L179" s="82">
        <v>23550.267060000002</v>
      </c>
      <c r="M179" s="82">
        <v>13350.412339999997</v>
      </c>
      <c r="N179" s="82">
        <v>10199.854720000005</v>
      </c>
      <c r="O179" s="135" t="s">
        <v>6041</v>
      </c>
    </row>
    <row r="180" spans="1:15" ht="15.95" hidden="1" customHeight="1" x14ac:dyDescent="0.2">
      <c r="A180" s="159">
        <v>172</v>
      </c>
      <c r="B180" s="159" t="s">
        <v>844</v>
      </c>
      <c r="C180" s="160" t="s">
        <v>9</v>
      </c>
      <c r="D180" s="160" t="s">
        <v>6204</v>
      </c>
      <c r="E180" s="141">
        <v>238.36919</v>
      </c>
      <c r="F180" s="141">
        <v>2901.6793250000001</v>
      </c>
      <c r="G180" s="141">
        <v>1542.1134500000003</v>
      </c>
      <c r="H180" s="141"/>
      <c r="I180" s="161">
        <v>8.2148701941762639</v>
      </c>
      <c r="J180" s="142" t="s">
        <v>6041</v>
      </c>
      <c r="K180" s="162"/>
      <c r="L180" s="141">
        <v>1653.3888000000002</v>
      </c>
      <c r="M180" s="141">
        <v>1370.8854799999999</v>
      </c>
      <c r="N180" s="141">
        <v>282.50332000000031</v>
      </c>
      <c r="O180" s="142" t="s">
        <v>6041</v>
      </c>
    </row>
    <row r="181" spans="1:15" ht="15.95" hidden="1" customHeight="1" x14ac:dyDescent="0.2">
      <c r="A181" s="156">
        <v>173</v>
      </c>
      <c r="B181" s="156" t="s">
        <v>845</v>
      </c>
      <c r="C181" s="157" t="s">
        <v>9</v>
      </c>
      <c r="D181" s="157" t="s">
        <v>6259</v>
      </c>
      <c r="E181" s="82">
        <v>271.58221000000003</v>
      </c>
      <c r="F181" s="82">
        <v>2427.5155725000004</v>
      </c>
      <c r="G181" s="82">
        <v>1912.1474800000001</v>
      </c>
      <c r="H181" s="82"/>
      <c r="I181" s="158">
        <v>11.187660877508129</v>
      </c>
      <c r="J181" s="135" t="s">
        <v>6041</v>
      </c>
      <c r="K181" s="162"/>
      <c r="L181" s="82">
        <v>1901.8495500000004</v>
      </c>
      <c r="M181" s="82">
        <v>693.33708000000001</v>
      </c>
      <c r="N181" s="82">
        <v>1208.5124700000001</v>
      </c>
      <c r="O181" s="135" t="s">
        <v>6041</v>
      </c>
    </row>
    <row r="182" spans="1:15" ht="15.95" hidden="1" customHeight="1" x14ac:dyDescent="0.2">
      <c r="A182" s="159">
        <v>174</v>
      </c>
      <c r="B182" s="159" t="s">
        <v>847</v>
      </c>
      <c r="C182" s="160" t="s">
        <v>9</v>
      </c>
      <c r="D182" s="160" t="s">
        <v>6260</v>
      </c>
      <c r="E182" s="141">
        <v>434.74462999999997</v>
      </c>
      <c r="F182" s="141">
        <v>1888.1878125000003</v>
      </c>
      <c r="G182" s="141">
        <v>1364.4192</v>
      </c>
      <c r="H182" s="141"/>
      <c r="I182" s="161">
        <v>23.02443788281786</v>
      </c>
      <c r="J182" s="142" t="s">
        <v>6041</v>
      </c>
      <c r="K182" s="162"/>
      <c r="L182" s="141">
        <v>1250.2883700000002</v>
      </c>
      <c r="M182" s="141">
        <v>643.75674000000004</v>
      </c>
      <c r="N182" s="141">
        <v>606.53163000000018</v>
      </c>
      <c r="O182" s="142" t="s">
        <v>6041</v>
      </c>
    </row>
    <row r="183" spans="1:15" ht="15.95" hidden="1" customHeight="1" x14ac:dyDescent="0.2">
      <c r="A183" s="156">
        <v>175</v>
      </c>
      <c r="B183" s="156" t="s">
        <v>849</v>
      </c>
      <c r="C183" s="157" t="s">
        <v>9</v>
      </c>
      <c r="D183" s="157" t="s">
        <v>6261</v>
      </c>
      <c r="E183" s="82">
        <v>244.87157000000002</v>
      </c>
      <c r="F183" s="82">
        <v>2275.1000224999998</v>
      </c>
      <c r="G183" s="82">
        <v>1566.5703699999999</v>
      </c>
      <c r="H183" s="82"/>
      <c r="I183" s="158">
        <v>10.763112284220462</v>
      </c>
      <c r="J183" s="135" t="s">
        <v>6041</v>
      </c>
      <c r="K183" s="162"/>
      <c r="L183" s="82">
        <v>1049.9748200000001</v>
      </c>
      <c r="M183" s="82">
        <v>1003.7105799999999</v>
      </c>
      <c r="N183" s="82">
        <v>46.264240000000108</v>
      </c>
      <c r="O183" s="135" t="s">
        <v>6041</v>
      </c>
    </row>
    <row r="184" spans="1:15" ht="15.95" hidden="1" customHeight="1" x14ac:dyDescent="0.2">
      <c r="A184" s="159">
        <v>176</v>
      </c>
      <c r="B184" s="159" t="s">
        <v>851</v>
      </c>
      <c r="C184" s="160" t="s">
        <v>9</v>
      </c>
      <c r="D184" s="160" t="s">
        <v>6262</v>
      </c>
      <c r="E184" s="141">
        <v>546.60659999999996</v>
      </c>
      <c r="F184" s="141">
        <v>10361.5145925</v>
      </c>
      <c r="G184" s="141">
        <v>9759.3719600000004</v>
      </c>
      <c r="H184" s="141"/>
      <c r="I184" s="161">
        <v>5.2753542459482858</v>
      </c>
      <c r="J184" s="142" t="s">
        <v>6041</v>
      </c>
      <c r="K184" s="162"/>
      <c r="L184" s="141">
        <v>7107.1794199999995</v>
      </c>
      <c r="M184" s="141">
        <v>3334.8155700000002</v>
      </c>
      <c r="N184" s="141">
        <v>3772.3638499999997</v>
      </c>
      <c r="O184" s="142" t="s">
        <v>6041</v>
      </c>
    </row>
    <row r="185" spans="1:15" ht="15.95" hidden="1" customHeight="1" x14ac:dyDescent="0.2">
      <c r="A185" s="156">
        <v>177</v>
      </c>
      <c r="B185" s="156" t="s">
        <v>853</v>
      </c>
      <c r="C185" s="157" t="s">
        <v>9</v>
      </c>
      <c r="D185" s="157" t="s">
        <v>6263</v>
      </c>
      <c r="E185" s="82">
        <v>413.08514999999994</v>
      </c>
      <c r="F185" s="82">
        <v>9779.4442000000017</v>
      </c>
      <c r="G185" s="82">
        <v>11457.385370000002</v>
      </c>
      <c r="H185" s="82"/>
      <c r="I185" s="158">
        <v>3.6054050436465328</v>
      </c>
      <c r="J185" s="135" t="s">
        <v>6041</v>
      </c>
      <c r="K185" s="162"/>
      <c r="L185" s="82">
        <v>5097.3762699999997</v>
      </c>
      <c r="M185" s="82">
        <v>2901.3193799999999</v>
      </c>
      <c r="N185" s="82">
        <v>2196.0568899999998</v>
      </c>
      <c r="O185" s="135" t="s">
        <v>6041</v>
      </c>
    </row>
    <row r="186" spans="1:15" ht="15.95" hidden="1" customHeight="1" x14ac:dyDescent="0.2">
      <c r="A186" s="159">
        <v>178</v>
      </c>
      <c r="B186" s="159" t="s">
        <v>855</v>
      </c>
      <c r="C186" s="160" t="s">
        <v>9</v>
      </c>
      <c r="D186" s="160" t="s">
        <v>6264</v>
      </c>
      <c r="E186" s="141">
        <v>1662.3797000000002</v>
      </c>
      <c r="F186" s="141">
        <v>6558.3337325000002</v>
      </c>
      <c r="G186" s="141">
        <v>6097.8211300000003</v>
      </c>
      <c r="H186" s="141"/>
      <c r="I186" s="161">
        <v>25.347592358132566</v>
      </c>
      <c r="J186" s="142" t="s">
        <v>6041</v>
      </c>
      <c r="K186" s="162"/>
      <c r="L186" s="141">
        <v>4908.2885900000001</v>
      </c>
      <c r="M186" s="141">
        <v>2586.89905</v>
      </c>
      <c r="N186" s="141">
        <v>2321.3895400000001</v>
      </c>
      <c r="O186" s="142" t="s">
        <v>6041</v>
      </c>
    </row>
    <row r="187" spans="1:15" ht="15.95" hidden="1" customHeight="1" x14ac:dyDescent="0.2">
      <c r="A187" s="156">
        <v>179</v>
      </c>
      <c r="B187" s="156" t="s">
        <v>857</v>
      </c>
      <c r="C187" s="157" t="s">
        <v>9</v>
      </c>
      <c r="D187" s="157" t="s">
        <v>6265</v>
      </c>
      <c r="E187" s="82">
        <v>211.66309999999999</v>
      </c>
      <c r="F187" s="82">
        <v>1907.3444699999998</v>
      </c>
      <c r="G187" s="82">
        <v>1127.31898</v>
      </c>
      <c r="H187" s="82"/>
      <c r="I187" s="158">
        <v>11.097266557204531</v>
      </c>
      <c r="J187" s="135" t="s">
        <v>6041</v>
      </c>
      <c r="K187" s="162"/>
      <c r="L187" s="82">
        <v>1258.1944300000002</v>
      </c>
      <c r="M187" s="82">
        <v>599.83693999999991</v>
      </c>
      <c r="N187" s="82">
        <v>658.35749000000021</v>
      </c>
      <c r="O187" s="135" t="s">
        <v>6041</v>
      </c>
    </row>
    <row r="188" spans="1:15" ht="15.95" hidden="1" customHeight="1" x14ac:dyDescent="0.2">
      <c r="A188" s="159">
        <v>180</v>
      </c>
      <c r="B188" s="159" t="s">
        <v>859</v>
      </c>
      <c r="C188" s="160" t="s">
        <v>9</v>
      </c>
      <c r="D188" s="160" t="s">
        <v>6266</v>
      </c>
      <c r="E188" s="141">
        <v>406.66280000000006</v>
      </c>
      <c r="F188" s="141">
        <v>7120.8312800000012</v>
      </c>
      <c r="G188" s="141">
        <v>3479.6930000000002</v>
      </c>
      <c r="H188" s="141"/>
      <c r="I188" s="161">
        <v>5.7108894173939762</v>
      </c>
      <c r="J188" s="142" t="s">
        <v>6041</v>
      </c>
      <c r="K188" s="162"/>
      <c r="L188" s="141">
        <v>1990.6075000000003</v>
      </c>
      <c r="M188" s="141">
        <v>1534.79892</v>
      </c>
      <c r="N188" s="141">
        <v>455.80858000000029</v>
      </c>
      <c r="O188" s="142" t="s">
        <v>6041</v>
      </c>
    </row>
    <row r="189" spans="1:15" ht="15.95" hidden="1" customHeight="1" x14ac:dyDescent="0.2">
      <c r="A189" s="156">
        <v>181</v>
      </c>
      <c r="B189" s="156" t="s">
        <v>861</v>
      </c>
      <c r="C189" s="157" t="s">
        <v>9</v>
      </c>
      <c r="D189" s="157" t="s">
        <v>6267</v>
      </c>
      <c r="E189" s="82">
        <v>3562.7884900000004</v>
      </c>
      <c r="F189" s="82">
        <v>16167.097695000002</v>
      </c>
      <c r="G189" s="82">
        <v>4958.0494800000006</v>
      </c>
      <c r="H189" s="82"/>
      <c r="I189" s="158">
        <v>22.03727940050652</v>
      </c>
      <c r="J189" s="135" t="s">
        <v>6041</v>
      </c>
      <c r="K189" s="162"/>
      <c r="L189" s="82">
        <v>6118.0592900000011</v>
      </c>
      <c r="M189" s="82">
        <v>3082.8098500000001</v>
      </c>
      <c r="N189" s="82">
        <v>3035.249440000001</v>
      </c>
      <c r="O189" s="135" t="s">
        <v>6041</v>
      </c>
    </row>
    <row r="190" spans="1:15" ht="15.95" hidden="1" customHeight="1" x14ac:dyDescent="0.2">
      <c r="A190" s="159">
        <v>182</v>
      </c>
      <c r="B190" s="159" t="s">
        <v>863</v>
      </c>
      <c r="C190" s="160" t="s">
        <v>9</v>
      </c>
      <c r="D190" s="160" t="s">
        <v>6268</v>
      </c>
      <c r="E190" s="141">
        <v>226.84527</v>
      </c>
      <c r="F190" s="141">
        <v>10459.766605000001</v>
      </c>
      <c r="G190" s="141">
        <v>11657.61004</v>
      </c>
      <c r="H190" s="141"/>
      <c r="I190" s="161">
        <v>1.9458985951806638</v>
      </c>
      <c r="J190" s="142" t="s">
        <v>6041</v>
      </c>
      <c r="K190" s="162"/>
      <c r="L190" s="141">
        <v>7673.5757900000008</v>
      </c>
      <c r="M190" s="141">
        <v>1807.99144</v>
      </c>
      <c r="N190" s="141">
        <v>5865.5843500000019</v>
      </c>
      <c r="O190" s="142" t="s">
        <v>6041</v>
      </c>
    </row>
    <row r="191" spans="1:15" ht="15.95" hidden="1" customHeight="1" x14ac:dyDescent="0.2">
      <c r="A191" s="156">
        <v>183</v>
      </c>
      <c r="B191" s="156" t="s">
        <v>865</v>
      </c>
      <c r="C191" s="157" t="s">
        <v>9</v>
      </c>
      <c r="D191" s="157" t="s">
        <v>6269</v>
      </c>
      <c r="E191" s="82">
        <v>104.99654000000001</v>
      </c>
      <c r="F191" s="82">
        <v>2518.6584899999998</v>
      </c>
      <c r="G191" s="82">
        <v>2418.6042800000005</v>
      </c>
      <c r="H191" s="82"/>
      <c r="I191" s="158">
        <v>4.1687485785339646</v>
      </c>
      <c r="J191" s="135" t="s">
        <v>6041</v>
      </c>
      <c r="K191" s="162"/>
      <c r="L191" s="82">
        <v>1416.7442800000001</v>
      </c>
      <c r="M191" s="82">
        <v>978.21314000000007</v>
      </c>
      <c r="N191" s="82">
        <v>438.53113999999999</v>
      </c>
      <c r="O191" s="135" t="s">
        <v>6041</v>
      </c>
    </row>
    <row r="192" spans="1:15" ht="15.95" hidden="1" customHeight="1" x14ac:dyDescent="0.2">
      <c r="A192" s="159">
        <v>184</v>
      </c>
      <c r="B192" s="159" t="s">
        <v>867</v>
      </c>
      <c r="C192" s="160" t="s">
        <v>9</v>
      </c>
      <c r="D192" s="160" t="s">
        <v>6270</v>
      </c>
      <c r="E192" s="141">
        <v>141.00838000000002</v>
      </c>
      <c r="F192" s="141">
        <v>3765.9341400000003</v>
      </c>
      <c r="G192" s="141">
        <v>3456.3862200000003</v>
      </c>
      <c r="H192" s="141"/>
      <c r="I192" s="161">
        <v>3.7443134892422734</v>
      </c>
      <c r="J192" s="142" t="s">
        <v>6041</v>
      </c>
      <c r="K192" s="162"/>
      <c r="L192" s="141">
        <v>1608.7319</v>
      </c>
      <c r="M192" s="141">
        <v>1503.36564</v>
      </c>
      <c r="N192" s="141">
        <v>105.36626000000001</v>
      </c>
      <c r="O192" s="142" t="s">
        <v>6041</v>
      </c>
    </row>
    <row r="193" spans="1:15" ht="15.95" hidden="1" customHeight="1" x14ac:dyDescent="0.2">
      <c r="A193" s="156">
        <v>185</v>
      </c>
      <c r="B193" s="156" t="s">
        <v>869</v>
      </c>
      <c r="C193" s="157" t="s">
        <v>9</v>
      </c>
      <c r="D193" s="157" t="s">
        <v>6271</v>
      </c>
      <c r="E193" s="82">
        <v>143.44215</v>
      </c>
      <c r="F193" s="82">
        <v>2638.6583774999999</v>
      </c>
      <c r="G193" s="82">
        <v>2487.3881299999998</v>
      </c>
      <c r="H193" s="82"/>
      <c r="I193" s="158">
        <v>5.4361773855660855</v>
      </c>
      <c r="J193" s="135" t="s">
        <v>6041</v>
      </c>
      <c r="K193" s="162"/>
      <c r="L193" s="82">
        <v>1919.50046</v>
      </c>
      <c r="M193" s="82">
        <v>666.74546999999995</v>
      </c>
      <c r="N193" s="82">
        <v>1252.7549899999999</v>
      </c>
      <c r="O193" s="135" t="s">
        <v>6041</v>
      </c>
    </row>
    <row r="194" spans="1:15" ht="15.95" hidden="1" customHeight="1" x14ac:dyDescent="0.2">
      <c r="A194" s="159">
        <v>186</v>
      </c>
      <c r="B194" s="159" t="s">
        <v>871</v>
      </c>
      <c r="C194" s="160" t="s">
        <v>9</v>
      </c>
      <c r="D194" s="160" t="s">
        <v>6272</v>
      </c>
      <c r="E194" s="141">
        <v>978.80906000000004</v>
      </c>
      <c r="F194" s="141">
        <v>9256.0200700000005</v>
      </c>
      <c r="G194" s="141">
        <v>10018.91706</v>
      </c>
      <c r="H194" s="141"/>
      <c r="I194" s="161">
        <v>9.7696093713345906</v>
      </c>
      <c r="J194" s="142" t="s">
        <v>6041</v>
      </c>
      <c r="K194" s="162"/>
      <c r="L194" s="141">
        <v>4450.2729500000005</v>
      </c>
      <c r="M194" s="141">
        <v>3902.3051299999997</v>
      </c>
      <c r="N194" s="141">
        <v>547.9678200000003</v>
      </c>
      <c r="O194" s="142" t="s">
        <v>6041</v>
      </c>
    </row>
    <row r="195" spans="1:15" ht="15.95" hidden="1" customHeight="1" x14ac:dyDescent="0.2">
      <c r="A195" s="156">
        <v>187</v>
      </c>
      <c r="B195" s="156" t="s">
        <v>873</v>
      </c>
      <c r="C195" s="157" t="s">
        <v>9</v>
      </c>
      <c r="D195" s="157" t="s">
        <v>6273</v>
      </c>
      <c r="E195" s="82">
        <v>244.82717</v>
      </c>
      <c r="F195" s="82">
        <v>4607.9683049999985</v>
      </c>
      <c r="G195" s="82">
        <v>3755.6852100000001</v>
      </c>
      <c r="H195" s="82"/>
      <c r="I195" s="158">
        <v>5.3131261717738756</v>
      </c>
      <c r="J195" s="135" t="s">
        <v>6041</v>
      </c>
      <c r="K195" s="162"/>
      <c r="L195" s="82">
        <v>3056.5952299999994</v>
      </c>
      <c r="M195" s="82">
        <v>1522.03836</v>
      </c>
      <c r="N195" s="82">
        <v>1534.5568699999994</v>
      </c>
      <c r="O195" s="135" t="s">
        <v>6041</v>
      </c>
    </row>
    <row r="196" spans="1:15" ht="15.95" hidden="1" customHeight="1" x14ac:dyDescent="0.2">
      <c r="A196" s="159">
        <v>188</v>
      </c>
      <c r="B196" s="159" t="s">
        <v>875</v>
      </c>
      <c r="C196" s="160" t="s">
        <v>9</v>
      </c>
      <c r="D196" s="160" t="s">
        <v>6274</v>
      </c>
      <c r="E196" s="141">
        <v>157.90977000000001</v>
      </c>
      <c r="F196" s="141">
        <v>2510.3610099999996</v>
      </c>
      <c r="G196" s="141">
        <v>2461.11438</v>
      </c>
      <c r="H196" s="141"/>
      <c r="I196" s="161">
        <v>6.2903211677909248</v>
      </c>
      <c r="J196" s="142" t="s">
        <v>6041</v>
      </c>
      <c r="K196" s="162"/>
      <c r="L196" s="141">
        <v>1107.22298</v>
      </c>
      <c r="M196" s="141">
        <v>798.35361</v>
      </c>
      <c r="N196" s="141">
        <v>308.86937</v>
      </c>
      <c r="O196" s="142" t="s">
        <v>6041</v>
      </c>
    </row>
    <row r="197" spans="1:15" ht="15.95" hidden="1" customHeight="1" x14ac:dyDescent="0.2">
      <c r="A197" s="156">
        <v>189</v>
      </c>
      <c r="B197" s="156" t="s">
        <v>877</v>
      </c>
      <c r="C197" s="157" t="s">
        <v>9</v>
      </c>
      <c r="D197" s="157" t="s">
        <v>6275</v>
      </c>
      <c r="E197" s="82">
        <v>356.19493000000006</v>
      </c>
      <c r="F197" s="82">
        <v>6057.4121425000003</v>
      </c>
      <c r="G197" s="82">
        <v>1592.0655699999998</v>
      </c>
      <c r="H197" s="82"/>
      <c r="I197" s="158">
        <v>5.8803152504823979</v>
      </c>
      <c r="J197" s="135" t="s">
        <v>6041</v>
      </c>
      <c r="K197" s="162"/>
      <c r="L197" s="82">
        <v>2678.5978</v>
      </c>
      <c r="M197" s="82">
        <v>1801.76278</v>
      </c>
      <c r="N197" s="82">
        <v>876.83501999999976</v>
      </c>
      <c r="O197" s="135" t="s">
        <v>6041</v>
      </c>
    </row>
    <row r="198" spans="1:15" ht="15.95" hidden="1" customHeight="1" x14ac:dyDescent="0.2">
      <c r="A198" s="159">
        <v>190</v>
      </c>
      <c r="B198" s="159" t="s">
        <v>879</v>
      </c>
      <c r="C198" s="160" t="s">
        <v>9</v>
      </c>
      <c r="D198" s="160" t="s">
        <v>6276</v>
      </c>
      <c r="E198" s="141">
        <v>83.679460000000006</v>
      </c>
      <c r="F198" s="141">
        <v>1713.9943799999999</v>
      </c>
      <c r="G198" s="141">
        <v>1409.2513399999998</v>
      </c>
      <c r="H198" s="141"/>
      <c r="I198" s="161">
        <v>4.8821315271757193</v>
      </c>
      <c r="J198" s="142" t="s">
        <v>6041</v>
      </c>
      <c r="K198" s="162"/>
      <c r="L198" s="141">
        <v>946.36725999999987</v>
      </c>
      <c r="M198" s="141">
        <v>593.02124000000003</v>
      </c>
      <c r="N198" s="141">
        <v>353.3460199999999</v>
      </c>
      <c r="O198" s="142" t="s">
        <v>6041</v>
      </c>
    </row>
    <row r="199" spans="1:15" ht="15.95" hidden="1" customHeight="1" x14ac:dyDescent="0.2">
      <c r="A199" s="156">
        <v>191</v>
      </c>
      <c r="B199" s="156" t="s">
        <v>881</v>
      </c>
      <c r="C199" s="157" t="s">
        <v>9</v>
      </c>
      <c r="D199" s="157" t="s">
        <v>6277</v>
      </c>
      <c r="E199" s="82">
        <v>94.309490000000011</v>
      </c>
      <c r="F199" s="82">
        <v>1233.4185400000001</v>
      </c>
      <c r="G199" s="82">
        <v>479.12387000000001</v>
      </c>
      <c r="H199" s="82"/>
      <c r="I199" s="158">
        <v>7.6461871571996962</v>
      </c>
      <c r="J199" s="135" t="s">
        <v>6041</v>
      </c>
      <c r="K199" s="162"/>
      <c r="L199" s="82">
        <v>713.75567000000001</v>
      </c>
      <c r="M199" s="82">
        <v>421.10192000000001</v>
      </c>
      <c r="N199" s="82">
        <v>292.65375000000006</v>
      </c>
      <c r="O199" s="135" t="s">
        <v>6041</v>
      </c>
    </row>
    <row r="200" spans="1:15" ht="15.95" hidden="1" customHeight="1" x14ac:dyDescent="0.2">
      <c r="A200" s="159">
        <v>192</v>
      </c>
      <c r="B200" s="159" t="s">
        <v>883</v>
      </c>
      <c r="C200" s="160" t="s">
        <v>9</v>
      </c>
      <c r="D200" s="160" t="s">
        <v>6278</v>
      </c>
      <c r="E200" s="141">
        <v>97.821529999999996</v>
      </c>
      <c r="F200" s="141">
        <v>1411.6035850000001</v>
      </c>
      <c r="G200" s="141">
        <v>394.76179999999999</v>
      </c>
      <c r="H200" s="141"/>
      <c r="I200" s="161">
        <v>6.9298159227896843</v>
      </c>
      <c r="J200" s="142" t="s">
        <v>6041</v>
      </c>
      <c r="K200" s="162"/>
      <c r="L200" s="141">
        <v>936.37563</v>
      </c>
      <c r="M200" s="141">
        <v>526.73980000000006</v>
      </c>
      <c r="N200" s="141">
        <v>409.63582999999994</v>
      </c>
      <c r="O200" s="142" t="s">
        <v>6041</v>
      </c>
    </row>
    <row r="201" spans="1:15" ht="15.95" hidden="1" customHeight="1" x14ac:dyDescent="0.2">
      <c r="A201" s="156">
        <v>193</v>
      </c>
      <c r="B201" s="156" t="s">
        <v>885</v>
      </c>
      <c r="C201" s="157" t="s">
        <v>9</v>
      </c>
      <c r="D201" s="157" t="s">
        <v>6279</v>
      </c>
      <c r="E201" s="82">
        <v>954.75094000000001</v>
      </c>
      <c r="F201" s="82">
        <v>3060.7351450000001</v>
      </c>
      <c r="G201" s="82">
        <v>2952.7851499999997</v>
      </c>
      <c r="H201" s="82"/>
      <c r="I201" s="158">
        <v>31.193517072513639</v>
      </c>
      <c r="J201" s="135" t="s">
        <v>6041</v>
      </c>
      <c r="K201" s="162"/>
      <c r="L201" s="82">
        <v>1318.2593300000001</v>
      </c>
      <c r="M201" s="82">
        <v>966.93657999999994</v>
      </c>
      <c r="N201" s="82">
        <v>351.3227500000001</v>
      </c>
      <c r="O201" s="135" t="s">
        <v>6041</v>
      </c>
    </row>
    <row r="202" spans="1:15" ht="15.95" hidden="1" customHeight="1" x14ac:dyDescent="0.2">
      <c r="A202" s="159">
        <v>194</v>
      </c>
      <c r="B202" s="159" t="s">
        <v>887</v>
      </c>
      <c r="C202" s="160" t="s">
        <v>9</v>
      </c>
      <c r="D202" s="160" t="s">
        <v>6280</v>
      </c>
      <c r="E202" s="141">
        <v>71.270359999999997</v>
      </c>
      <c r="F202" s="141">
        <v>2551.9293324999999</v>
      </c>
      <c r="G202" s="141">
        <v>2880.89102</v>
      </c>
      <c r="H202" s="141"/>
      <c r="I202" s="161">
        <v>2.4738998978170303</v>
      </c>
      <c r="J202" s="142" t="s">
        <v>6041</v>
      </c>
      <c r="K202" s="162"/>
      <c r="L202" s="141">
        <v>951.54207000000008</v>
      </c>
      <c r="M202" s="141">
        <v>850.10667000000001</v>
      </c>
      <c r="N202" s="141">
        <v>101.43540000000003</v>
      </c>
      <c r="O202" s="142" t="s">
        <v>6041</v>
      </c>
    </row>
    <row r="203" spans="1:15" ht="15.95" hidden="1" customHeight="1" x14ac:dyDescent="0.2">
      <c r="A203" s="156">
        <v>195</v>
      </c>
      <c r="B203" s="156" t="s">
        <v>889</v>
      </c>
      <c r="C203" s="157" t="s">
        <v>9</v>
      </c>
      <c r="D203" s="157" t="s">
        <v>6281</v>
      </c>
      <c r="E203" s="82">
        <v>86.875140000000002</v>
      </c>
      <c r="F203" s="82">
        <v>1102.5940925</v>
      </c>
      <c r="G203" s="82">
        <v>385.27163000000002</v>
      </c>
      <c r="H203" s="82"/>
      <c r="I203" s="158">
        <v>7.8791588482957513</v>
      </c>
      <c r="J203" s="135" t="s">
        <v>6041</v>
      </c>
      <c r="K203" s="162"/>
      <c r="L203" s="82">
        <v>582.52668999999992</v>
      </c>
      <c r="M203" s="82">
        <v>542.43693999999994</v>
      </c>
      <c r="N203" s="82">
        <v>40.089750000000002</v>
      </c>
      <c r="O203" s="135" t="s">
        <v>6041</v>
      </c>
    </row>
    <row r="204" spans="1:15" ht="15.95" hidden="1" customHeight="1" x14ac:dyDescent="0.2">
      <c r="A204" s="159">
        <v>196</v>
      </c>
      <c r="B204" s="159" t="s">
        <v>891</v>
      </c>
      <c r="C204" s="160" t="s">
        <v>9</v>
      </c>
      <c r="D204" s="160" t="s">
        <v>6282</v>
      </c>
      <c r="E204" s="141">
        <v>65.602249999999998</v>
      </c>
      <c r="F204" s="141">
        <v>1621.051935</v>
      </c>
      <c r="G204" s="141">
        <v>880.86658000000011</v>
      </c>
      <c r="H204" s="141"/>
      <c r="I204" s="161">
        <v>4.0468937844363388</v>
      </c>
      <c r="J204" s="142" t="s">
        <v>6041</v>
      </c>
      <c r="K204" s="162"/>
      <c r="L204" s="141">
        <v>657.98860999999999</v>
      </c>
      <c r="M204" s="141">
        <v>508.06256999999999</v>
      </c>
      <c r="N204" s="141">
        <v>149.92603999999997</v>
      </c>
      <c r="O204" s="142" t="s">
        <v>6041</v>
      </c>
    </row>
    <row r="205" spans="1:15" ht="15.95" hidden="1" customHeight="1" x14ac:dyDescent="0.2">
      <c r="A205" s="156">
        <v>197</v>
      </c>
      <c r="B205" s="156" t="s">
        <v>893</v>
      </c>
      <c r="C205" s="157" t="s">
        <v>9</v>
      </c>
      <c r="D205" s="157" t="s">
        <v>6283</v>
      </c>
      <c r="E205" s="82">
        <v>391.57042000000007</v>
      </c>
      <c r="F205" s="82">
        <v>1636.8768824999995</v>
      </c>
      <c r="G205" s="82">
        <v>996.05719999999997</v>
      </c>
      <c r="H205" s="82"/>
      <c r="I205" s="158">
        <v>23.921800361793562</v>
      </c>
      <c r="J205" s="135" t="s">
        <v>6041</v>
      </c>
      <c r="K205" s="162"/>
      <c r="L205" s="82">
        <v>650.10921999999994</v>
      </c>
      <c r="M205" s="82">
        <v>605.12691000000007</v>
      </c>
      <c r="N205" s="82">
        <v>44.982309999999941</v>
      </c>
      <c r="O205" s="135" t="s">
        <v>6041</v>
      </c>
    </row>
    <row r="206" spans="1:15" ht="15.95" hidden="1" customHeight="1" x14ac:dyDescent="0.2">
      <c r="A206" s="159">
        <v>198</v>
      </c>
      <c r="B206" s="159" t="s">
        <v>895</v>
      </c>
      <c r="C206" s="160" t="s">
        <v>9</v>
      </c>
      <c r="D206" s="160" t="s">
        <v>6284</v>
      </c>
      <c r="E206" s="141">
        <v>144.30366000000001</v>
      </c>
      <c r="F206" s="141">
        <v>1629.2875225000003</v>
      </c>
      <c r="G206" s="141">
        <v>1061.85778</v>
      </c>
      <c r="H206" s="141"/>
      <c r="I206" s="161">
        <v>8.8568566325591558</v>
      </c>
      <c r="J206" s="142" t="s">
        <v>6041</v>
      </c>
      <c r="K206" s="162"/>
      <c r="L206" s="141">
        <v>536.91429000000005</v>
      </c>
      <c r="M206" s="141">
        <v>488.54798</v>
      </c>
      <c r="N206" s="141">
        <v>48.366310000000055</v>
      </c>
      <c r="O206" s="142" t="s">
        <v>6041</v>
      </c>
    </row>
    <row r="207" spans="1:15" ht="15.95" hidden="1" customHeight="1" x14ac:dyDescent="0.2">
      <c r="A207" s="156">
        <v>199</v>
      </c>
      <c r="B207" s="156" t="s">
        <v>897</v>
      </c>
      <c r="C207" s="157" t="s">
        <v>9</v>
      </c>
      <c r="D207" s="157" t="s">
        <v>6285</v>
      </c>
      <c r="E207" s="82">
        <v>1421.5204600000002</v>
      </c>
      <c r="F207" s="82">
        <v>8826.655424999999</v>
      </c>
      <c r="G207" s="82">
        <v>2014.0896600000001</v>
      </c>
      <c r="H207" s="82"/>
      <c r="I207" s="158">
        <v>16.104859559531299</v>
      </c>
      <c r="J207" s="135" t="s">
        <v>6041</v>
      </c>
      <c r="K207" s="162"/>
      <c r="L207" s="82">
        <v>3751.9878599999997</v>
      </c>
      <c r="M207" s="82">
        <v>3471.8699100000003</v>
      </c>
      <c r="N207" s="82">
        <v>280.11794999999972</v>
      </c>
      <c r="O207" s="135" t="s">
        <v>6041</v>
      </c>
    </row>
    <row r="208" spans="1:15" ht="15.95" hidden="1" customHeight="1" x14ac:dyDescent="0.2">
      <c r="A208" s="159">
        <v>200</v>
      </c>
      <c r="B208" s="159" t="s">
        <v>899</v>
      </c>
      <c r="C208" s="160" t="s">
        <v>9</v>
      </c>
      <c r="D208" s="160" t="s">
        <v>6286</v>
      </c>
      <c r="E208" s="141">
        <v>849.76420999999993</v>
      </c>
      <c r="F208" s="141">
        <v>1580.5169824999998</v>
      </c>
      <c r="G208" s="141">
        <v>868.03135999999995</v>
      </c>
      <c r="H208" s="141"/>
      <c r="I208" s="161">
        <v>53.764952822960254</v>
      </c>
      <c r="J208" s="142" t="s">
        <v>6041</v>
      </c>
      <c r="K208" s="162"/>
      <c r="L208" s="141">
        <v>959.06916999999987</v>
      </c>
      <c r="M208" s="141">
        <v>540.01675999999998</v>
      </c>
      <c r="N208" s="141">
        <v>419.0524099999999</v>
      </c>
      <c r="O208" s="142" t="s">
        <v>6041</v>
      </c>
    </row>
    <row r="209" spans="1:15" ht="15.95" hidden="1" customHeight="1" x14ac:dyDescent="0.2">
      <c r="A209" s="156">
        <v>201</v>
      </c>
      <c r="B209" s="156" t="s">
        <v>901</v>
      </c>
      <c r="C209" s="157" t="s">
        <v>9</v>
      </c>
      <c r="D209" s="157" t="s">
        <v>6287</v>
      </c>
      <c r="E209" s="82">
        <v>3457.47244</v>
      </c>
      <c r="F209" s="82">
        <v>10090.596924999998</v>
      </c>
      <c r="G209" s="82">
        <v>9784.861719999999</v>
      </c>
      <c r="H209" s="82"/>
      <c r="I209" s="158">
        <v>34.264300374875994</v>
      </c>
      <c r="J209" s="135" t="s">
        <v>6041</v>
      </c>
      <c r="K209" s="162"/>
      <c r="L209" s="82">
        <v>7242.3172199999999</v>
      </c>
      <c r="M209" s="82">
        <v>3910.3927599999997</v>
      </c>
      <c r="N209" s="82">
        <v>3331.9244600000002</v>
      </c>
      <c r="O209" s="135" t="s">
        <v>6041</v>
      </c>
    </row>
    <row r="210" spans="1:15" ht="15.95" hidden="1" customHeight="1" x14ac:dyDescent="0.2">
      <c r="A210" s="159">
        <v>202</v>
      </c>
      <c r="B210" s="159" t="s">
        <v>903</v>
      </c>
      <c r="C210" s="160" t="s">
        <v>9</v>
      </c>
      <c r="D210" s="160" t="s">
        <v>6288</v>
      </c>
      <c r="E210" s="141">
        <v>188.05180000000001</v>
      </c>
      <c r="F210" s="141">
        <v>1417.1304974999998</v>
      </c>
      <c r="G210" s="141">
        <v>654.67211999999995</v>
      </c>
      <c r="H210" s="141"/>
      <c r="I210" s="161">
        <v>13.269900007920763</v>
      </c>
      <c r="J210" s="142" t="s">
        <v>6041</v>
      </c>
      <c r="K210" s="162"/>
      <c r="L210" s="141">
        <v>598.68297000000007</v>
      </c>
      <c r="M210" s="141">
        <v>561.71541999999999</v>
      </c>
      <c r="N210" s="141">
        <v>36.967550000000045</v>
      </c>
      <c r="O210" s="142" t="s">
        <v>6041</v>
      </c>
    </row>
    <row r="211" spans="1:15" ht="15.95" hidden="1" customHeight="1" x14ac:dyDescent="0.2">
      <c r="A211" s="156">
        <v>203</v>
      </c>
      <c r="B211" s="156" t="s">
        <v>905</v>
      </c>
      <c r="C211" s="157" t="s">
        <v>9</v>
      </c>
      <c r="D211" s="157" t="s">
        <v>6289</v>
      </c>
      <c r="E211" s="82">
        <v>419.36490999999995</v>
      </c>
      <c r="F211" s="82">
        <v>1642.5002350000002</v>
      </c>
      <c r="G211" s="82">
        <v>1190.6365000000001</v>
      </c>
      <c r="H211" s="82"/>
      <c r="I211" s="158">
        <v>25.532106544873638</v>
      </c>
      <c r="J211" s="135" t="s">
        <v>6041</v>
      </c>
      <c r="K211" s="162"/>
      <c r="L211" s="82">
        <v>752.42885999999987</v>
      </c>
      <c r="M211" s="82">
        <v>661.06995999999992</v>
      </c>
      <c r="N211" s="82">
        <v>91.358899999999906</v>
      </c>
      <c r="O211" s="135" t="s">
        <v>6041</v>
      </c>
    </row>
    <row r="212" spans="1:15" ht="15.95" hidden="1" customHeight="1" x14ac:dyDescent="0.2">
      <c r="A212" s="159">
        <v>204</v>
      </c>
      <c r="B212" s="159" t="s">
        <v>907</v>
      </c>
      <c r="C212" s="160" t="s">
        <v>9</v>
      </c>
      <c r="D212" s="160" t="s">
        <v>6290</v>
      </c>
      <c r="E212" s="141">
        <v>46.340019999999996</v>
      </c>
      <c r="F212" s="141">
        <v>1177.3127075</v>
      </c>
      <c r="G212" s="141">
        <v>379.08732999999995</v>
      </c>
      <c r="H212" s="141"/>
      <c r="I212" s="161">
        <v>3.9360842454849658</v>
      </c>
      <c r="J212" s="142" t="s">
        <v>6041</v>
      </c>
      <c r="K212" s="162"/>
      <c r="L212" s="141">
        <v>594.72066999999993</v>
      </c>
      <c r="M212" s="141">
        <v>518.99450999999999</v>
      </c>
      <c r="N212" s="141">
        <v>75.726159999999922</v>
      </c>
      <c r="O212" s="142" t="s">
        <v>6041</v>
      </c>
    </row>
    <row r="213" spans="1:15" ht="15.95" hidden="1" customHeight="1" x14ac:dyDescent="0.2">
      <c r="A213" s="156">
        <v>205</v>
      </c>
      <c r="B213" s="156" t="s">
        <v>909</v>
      </c>
      <c r="C213" s="157" t="s">
        <v>9</v>
      </c>
      <c r="D213" s="157" t="s">
        <v>6291</v>
      </c>
      <c r="E213" s="82">
        <v>101.05512</v>
      </c>
      <c r="F213" s="82">
        <v>1256.9736499999999</v>
      </c>
      <c r="G213" s="82">
        <v>314.30403999999999</v>
      </c>
      <c r="H213" s="82"/>
      <c r="I213" s="158">
        <v>8.0395575515843163</v>
      </c>
      <c r="J213" s="135" t="s">
        <v>6041</v>
      </c>
      <c r="K213" s="162"/>
      <c r="L213" s="82">
        <v>713.68631999999991</v>
      </c>
      <c r="M213" s="82">
        <v>491.68763000000001</v>
      </c>
      <c r="N213" s="82">
        <v>221.99868999999995</v>
      </c>
      <c r="O213" s="135" t="s">
        <v>6041</v>
      </c>
    </row>
    <row r="214" spans="1:15" ht="15.95" hidden="1" customHeight="1" x14ac:dyDescent="0.2">
      <c r="A214" s="159">
        <v>206</v>
      </c>
      <c r="B214" s="159" t="s">
        <v>911</v>
      </c>
      <c r="C214" s="160" t="s">
        <v>9</v>
      </c>
      <c r="D214" s="160" t="s">
        <v>6292</v>
      </c>
      <c r="E214" s="141">
        <v>360.65661</v>
      </c>
      <c r="F214" s="141">
        <v>2984.2089000000005</v>
      </c>
      <c r="G214" s="141">
        <v>2440.7622800000004</v>
      </c>
      <c r="H214" s="141"/>
      <c r="I214" s="161">
        <v>12.085501454003436</v>
      </c>
      <c r="J214" s="142" t="s">
        <v>6041</v>
      </c>
      <c r="K214" s="162"/>
      <c r="L214" s="141">
        <v>1247.8976700000001</v>
      </c>
      <c r="M214" s="141">
        <v>825.15058999999997</v>
      </c>
      <c r="N214" s="141">
        <v>422.74708000000021</v>
      </c>
      <c r="O214" s="142" t="s">
        <v>6041</v>
      </c>
    </row>
    <row r="215" spans="1:15" ht="15.95" hidden="1" customHeight="1" x14ac:dyDescent="0.2">
      <c r="A215" s="156">
        <v>207</v>
      </c>
      <c r="B215" s="156" t="s">
        <v>913</v>
      </c>
      <c r="C215" s="157" t="s">
        <v>9</v>
      </c>
      <c r="D215" s="157" t="s">
        <v>6180</v>
      </c>
      <c r="E215" s="82">
        <v>437.09548999999998</v>
      </c>
      <c r="F215" s="82">
        <v>6061.9691974999996</v>
      </c>
      <c r="G215" s="82">
        <v>3489.2222400000001</v>
      </c>
      <c r="H215" s="82"/>
      <c r="I215" s="158">
        <v>7.2104538271204239</v>
      </c>
      <c r="J215" s="135" t="s">
        <v>6041</v>
      </c>
      <c r="K215" s="162"/>
      <c r="L215" s="82">
        <v>3298.9296099999997</v>
      </c>
      <c r="M215" s="82">
        <v>2247.9337800000003</v>
      </c>
      <c r="N215" s="82">
        <v>1050.9958299999996</v>
      </c>
      <c r="O215" s="135" t="s">
        <v>6041</v>
      </c>
    </row>
    <row r="216" spans="1:15" ht="15.95" hidden="1" customHeight="1" x14ac:dyDescent="0.2">
      <c r="A216" s="159">
        <v>208</v>
      </c>
      <c r="B216" s="159" t="s">
        <v>914</v>
      </c>
      <c r="C216" s="160" t="s">
        <v>9</v>
      </c>
      <c r="D216" s="160" t="s">
        <v>6164</v>
      </c>
      <c r="E216" s="141">
        <v>200.84522000000001</v>
      </c>
      <c r="F216" s="141">
        <v>1357.8479824999999</v>
      </c>
      <c r="G216" s="141">
        <v>470.73970000000003</v>
      </c>
      <c r="H216" s="141"/>
      <c r="I216" s="161">
        <v>14.791436345489434</v>
      </c>
      <c r="J216" s="142" t="s">
        <v>6041</v>
      </c>
      <c r="K216" s="162"/>
      <c r="L216" s="141">
        <v>1030.8679300000001</v>
      </c>
      <c r="M216" s="141">
        <v>472.18549999999999</v>
      </c>
      <c r="N216" s="141">
        <v>558.68243000000018</v>
      </c>
      <c r="O216" s="142" t="s">
        <v>6041</v>
      </c>
    </row>
    <row r="217" spans="1:15" ht="15.95" hidden="1" customHeight="1" x14ac:dyDescent="0.2">
      <c r="A217" s="156">
        <v>209</v>
      </c>
      <c r="B217" s="156" t="s">
        <v>915</v>
      </c>
      <c r="C217" s="157" t="s">
        <v>9</v>
      </c>
      <c r="D217" s="157" t="s">
        <v>6293</v>
      </c>
      <c r="E217" s="82">
        <v>92.436679999999996</v>
      </c>
      <c r="F217" s="82">
        <v>2584.2019949999999</v>
      </c>
      <c r="G217" s="82">
        <v>1721.47723</v>
      </c>
      <c r="H217" s="82"/>
      <c r="I217" s="158">
        <v>3.5769912792749778</v>
      </c>
      <c r="J217" s="135" t="s">
        <v>6041</v>
      </c>
      <c r="K217" s="162"/>
      <c r="L217" s="82">
        <v>1251.3030800000001</v>
      </c>
      <c r="M217" s="82">
        <v>1079.6930600000001</v>
      </c>
      <c r="N217" s="82">
        <v>171.61002000000002</v>
      </c>
      <c r="O217" s="135" t="s">
        <v>6041</v>
      </c>
    </row>
    <row r="218" spans="1:15" ht="15.95" hidden="1" customHeight="1" x14ac:dyDescent="0.2">
      <c r="A218" s="159">
        <v>210</v>
      </c>
      <c r="B218" s="159" t="s">
        <v>917</v>
      </c>
      <c r="C218" s="160" t="s">
        <v>9</v>
      </c>
      <c r="D218" s="160" t="s">
        <v>6294</v>
      </c>
      <c r="E218" s="141">
        <v>1059.8212699999999</v>
      </c>
      <c r="F218" s="141">
        <v>23784.197407500003</v>
      </c>
      <c r="G218" s="141">
        <v>16937.289250000002</v>
      </c>
      <c r="H218" s="141"/>
      <c r="I218" s="161">
        <v>4.4559892093134099</v>
      </c>
      <c r="J218" s="142" t="s">
        <v>6041</v>
      </c>
      <c r="K218" s="162"/>
      <c r="L218" s="141">
        <v>15855.775360000001</v>
      </c>
      <c r="M218" s="141">
        <v>9172.0861000000004</v>
      </c>
      <c r="N218" s="141">
        <v>6683.6892600000019</v>
      </c>
      <c r="O218" s="142" t="s">
        <v>6041</v>
      </c>
    </row>
    <row r="219" spans="1:15" ht="15.95" hidden="1" customHeight="1" x14ac:dyDescent="0.2">
      <c r="A219" s="156">
        <v>211</v>
      </c>
      <c r="B219" s="156" t="s">
        <v>919</v>
      </c>
      <c r="C219" s="157" t="s">
        <v>9</v>
      </c>
      <c r="D219" s="157" t="s">
        <v>6295</v>
      </c>
      <c r="E219" s="82">
        <v>196.63457</v>
      </c>
      <c r="F219" s="82">
        <v>3671.9728750000008</v>
      </c>
      <c r="G219" s="82">
        <v>3176.1522799999998</v>
      </c>
      <c r="H219" s="82"/>
      <c r="I219" s="158">
        <v>5.3550115072677373</v>
      </c>
      <c r="J219" s="135" t="s">
        <v>6041</v>
      </c>
      <c r="K219" s="162"/>
      <c r="L219" s="82">
        <v>1878.2816500000001</v>
      </c>
      <c r="M219" s="82">
        <v>1698.13624</v>
      </c>
      <c r="N219" s="82">
        <v>180.14541000000014</v>
      </c>
      <c r="O219" s="135" t="s">
        <v>6041</v>
      </c>
    </row>
    <row r="220" spans="1:15" ht="15.95" hidden="1" customHeight="1" x14ac:dyDescent="0.2">
      <c r="A220" s="159">
        <v>212</v>
      </c>
      <c r="B220" s="159" t="s">
        <v>921</v>
      </c>
      <c r="C220" s="160" t="s">
        <v>9</v>
      </c>
      <c r="D220" s="160" t="s">
        <v>6296</v>
      </c>
      <c r="E220" s="141">
        <v>563.76828</v>
      </c>
      <c r="F220" s="141">
        <v>11084.115549999999</v>
      </c>
      <c r="G220" s="141">
        <v>11472.303669999999</v>
      </c>
      <c r="H220" s="141"/>
      <c r="I220" s="161">
        <v>4.9141680364881761</v>
      </c>
      <c r="J220" s="142" t="s">
        <v>6041</v>
      </c>
      <c r="K220" s="162"/>
      <c r="L220" s="141">
        <v>8288.0239199999996</v>
      </c>
      <c r="M220" s="141">
        <v>3232.0387199999996</v>
      </c>
      <c r="N220" s="141">
        <v>5055.9852000000001</v>
      </c>
      <c r="O220" s="142" t="s">
        <v>6041</v>
      </c>
    </row>
    <row r="221" spans="1:15" ht="15.95" hidden="1" customHeight="1" x14ac:dyDescent="0.2">
      <c r="A221" s="156">
        <v>213</v>
      </c>
      <c r="B221" s="156" t="s">
        <v>923</v>
      </c>
      <c r="C221" s="157" t="s">
        <v>9</v>
      </c>
      <c r="D221" s="157" t="s">
        <v>6297</v>
      </c>
      <c r="E221" s="82">
        <v>57.838529999999999</v>
      </c>
      <c r="F221" s="82">
        <v>4361.5040524999995</v>
      </c>
      <c r="G221" s="82">
        <v>4218.5136700000003</v>
      </c>
      <c r="H221" s="82"/>
      <c r="I221" s="158">
        <v>1.3261143244117164</v>
      </c>
      <c r="J221" s="135" t="s">
        <v>6041</v>
      </c>
      <c r="K221" s="162"/>
      <c r="L221" s="82">
        <v>3012.5213600000002</v>
      </c>
      <c r="M221" s="82">
        <v>1279.6722</v>
      </c>
      <c r="N221" s="82">
        <v>1732.8491600000004</v>
      </c>
      <c r="O221" s="135" t="s">
        <v>6041</v>
      </c>
    </row>
    <row r="222" spans="1:15" ht="15.95" hidden="1" customHeight="1" x14ac:dyDescent="0.2">
      <c r="A222" s="159">
        <v>214</v>
      </c>
      <c r="B222" s="159" t="s">
        <v>925</v>
      </c>
      <c r="C222" s="160" t="s">
        <v>9</v>
      </c>
      <c r="D222" s="160" t="s">
        <v>6298</v>
      </c>
      <c r="E222" s="141">
        <v>911.52474000000007</v>
      </c>
      <c r="F222" s="141">
        <v>12678.380150000003</v>
      </c>
      <c r="G222" s="141">
        <v>4576.7098100000003</v>
      </c>
      <c r="H222" s="141"/>
      <c r="I222" s="161">
        <v>7.1895993748065674</v>
      </c>
      <c r="J222" s="142" t="s">
        <v>6041</v>
      </c>
      <c r="K222" s="162"/>
      <c r="L222" s="141">
        <v>5214.566029999999</v>
      </c>
      <c r="M222" s="141">
        <v>3545.6883599999996</v>
      </c>
      <c r="N222" s="141">
        <v>1668.8776699999994</v>
      </c>
      <c r="O222" s="142" t="s">
        <v>6041</v>
      </c>
    </row>
    <row r="223" spans="1:15" ht="15.95" hidden="1" customHeight="1" x14ac:dyDescent="0.2">
      <c r="A223" s="156">
        <v>215</v>
      </c>
      <c r="B223" s="156" t="s">
        <v>927</v>
      </c>
      <c r="C223" s="157" t="s">
        <v>9</v>
      </c>
      <c r="D223" s="157" t="s">
        <v>6299</v>
      </c>
      <c r="E223" s="82">
        <v>2543.3968499999996</v>
      </c>
      <c r="F223" s="82">
        <v>4530.3919500000002</v>
      </c>
      <c r="G223" s="82">
        <v>3712.1429299999995</v>
      </c>
      <c r="H223" s="82"/>
      <c r="I223" s="158">
        <v>56.140768350076186</v>
      </c>
      <c r="J223" s="135" t="s">
        <v>6041</v>
      </c>
      <c r="K223" s="162"/>
      <c r="L223" s="82">
        <v>2744.0617299999999</v>
      </c>
      <c r="M223" s="82">
        <v>1790.5154399999999</v>
      </c>
      <c r="N223" s="82">
        <v>953.54629</v>
      </c>
      <c r="O223" s="135" t="s">
        <v>6041</v>
      </c>
    </row>
    <row r="224" spans="1:15" ht="15.95" hidden="1" customHeight="1" x14ac:dyDescent="0.2">
      <c r="A224" s="159">
        <v>216</v>
      </c>
      <c r="B224" s="159" t="s">
        <v>929</v>
      </c>
      <c r="C224" s="160" t="s">
        <v>9</v>
      </c>
      <c r="D224" s="160" t="s">
        <v>6300</v>
      </c>
      <c r="E224" s="141">
        <v>40.641460000000002</v>
      </c>
      <c r="F224" s="141">
        <v>1459.7173199999997</v>
      </c>
      <c r="G224" s="141">
        <v>287.70741999999996</v>
      </c>
      <c r="H224" s="141"/>
      <c r="I224" s="161">
        <v>2.7842007108609224</v>
      </c>
      <c r="J224" s="142" t="s">
        <v>6041</v>
      </c>
      <c r="K224" s="162"/>
      <c r="L224" s="141">
        <v>1086.68254</v>
      </c>
      <c r="M224" s="141">
        <v>457.25578999999999</v>
      </c>
      <c r="N224" s="141">
        <v>629.42674999999997</v>
      </c>
      <c r="O224" s="142" t="s">
        <v>6041</v>
      </c>
    </row>
    <row r="225" spans="1:15" ht="15.95" hidden="1" customHeight="1" x14ac:dyDescent="0.2">
      <c r="A225" s="156">
        <v>217</v>
      </c>
      <c r="B225" s="156" t="s">
        <v>931</v>
      </c>
      <c r="C225" s="157" t="s">
        <v>9</v>
      </c>
      <c r="D225" s="157" t="s">
        <v>6301</v>
      </c>
      <c r="E225" s="82">
        <v>374.55766000000006</v>
      </c>
      <c r="F225" s="82">
        <v>1837.3185099999998</v>
      </c>
      <c r="G225" s="82">
        <v>1006.8990600000001</v>
      </c>
      <c r="H225" s="82"/>
      <c r="I225" s="158">
        <v>20.3861038770028</v>
      </c>
      <c r="J225" s="135" t="s">
        <v>6041</v>
      </c>
      <c r="K225" s="162"/>
      <c r="L225" s="82">
        <v>984.98986999999988</v>
      </c>
      <c r="M225" s="82">
        <v>581.16739000000007</v>
      </c>
      <c r="N225" s="82">
        <v>403.82247999999987</v>
      </c>
      <c r="O225" s="135" t="s">
        <v>6041</v>
      </c>
    </row>
    <row r="226" spans="1:15" ht="15.95" hidden="1" customHeight="1" x14ac:dyDescent="0.2">
      <c r="A226" s="159">
        <v>218</v>
      </c>
      <c r="B226" s="159" t="s">
        <v>933</v>
      </c>
      <c r="C226" s="160" t="s">
        <v>9</v>
      </c>
      <c r="D226" s="160" t="s">
        <v>6302</v>
      </c>
      <c r="E226" s="141">
        <v>142.92693000000003</v>
      </c>
      <c r="F226" s="141">
        <v>2112.12</v>
      </c>
      <c r="G226" s="141">
        <v>1380.97623</v>
      </c>
      <c r="H226" s="141"/>
      <c r="I226" s="161">
        <v>6.7669890915288908</v>
      </c>
      <c r="J226" s="142" t="s">
        <v>6041</v>
      </c>
      <c r="K226" s="162"/>
      <c r="L226" s="141">
        <v>1183.9151499999998</v>
      </c>
      <c r="M226" s="141">
        <v>638.44880000000001</v>
      </c>
      <c r="N226" s="141">
        <v>545.46634999999981</v>
      </c>
      <c r="O226" s="142" t="s">
        <v>6041</v>
      </c>
    </row>
    <row r="227" spans="1:15" ht="15.95" hidden="1" customHeight="1" x14ac:dyDescent="0.2">
      <c r="A227" s="156">
        <v>219</v>
      </c>
      <c r="B227" s="156" t="s">
        <v>935</v>
      </c>
      <c r="C227" s="157" t="s">
        <v>9</v>
      </c>
      <c r="D227" s="157" t="s">
        <v>6303</v>
      </c>
      <c r="E227" s="82">
        <v>353.84210999999999</v>
      </c>
      <c r="F227" s="82">
        <v>3862.7189800000006</v>
      </c>
      <c r="G227" s="82">
        <v>4523.3717100000003</v>
      </c>
      <c r="H227" s="82"/>
      <c r="I227" s="158">
        <v>7.822530021526795</v>
      </c>
      <c r="J227" s="135" t="s">
        <v>6041</v>
      </c>
      <c r="K227" s="162"/>
      <c r="L227" s="82">
        <v>2496.1738300000002</v>
      </c>
      <c r="M227" s="82">
        <v>1064.12736</v>
      </c>
      <c r="N227" s="82">
        <v>1432.0464700000002</v>
      </c>
      <c r="O227" s="135" t="s">
        <v>6041</v>
      </c>
    </row>
    <row r="228" spans="1:15" ht="15.95" hidden="1" customHeight="1" x14ac:dyDescent="0.2">
      <c r="A228" s="159">
        <v>220</v>
      </c>
      <c r="B228" s="159" t="s">
        <v>937</v>
      </c>
      <c r="C228" s="160" t="s">
        <v>9</v>
      </c>
      <c r="D228" s="160" t="s">
        <v>6304</v>
      </c>
      <c r="E228" s="141">
        <v>286.30682000000002</v>
      </c>
      <c r="F228" s="141">
        <v>1500.1230100000002</v>
      </c>
      <c r="G228" s="141">
        <v>1006.38398</v>
      </c>
      <c r="H228" s="141"/>
      <c r="I228" s="161">
        <v>19.085556190488671</v>
      </c>
      <c r="J228" s="142" t="s">
        <v>6041</v>
      </c>
      <c r="K228" s="162"/>
      <c r="L228" s="141">
        <v>580.07070999999996</v>
      </c>
      <c r="M228" s="141">
        <v>442.1039199999999</v>
      </c>
      <c r="N228" s="141">
        <v>137.96679000000003</v>
      </c>
      <c r="O228" s="142" t="s">
        <v>6041</v>
      </c>
    </row>
    <row r="229" spans="1:15" ht="15.95" hidden="1" customHeight="1" x14ac:dyDescent="0.2">
      <c r="A229" s="156">
        <v>221</v>
      </c>
      <c r="B229" s="156" t="s">
        <v>939</v>
      </c>
      <c r="C229" s="157" t="s">
        <v>9</v>
      </c>
      <c r="D229" s="157" t="s">
        <v>6305</v>
      </c>
      <c r="E229" s="82">
        <v>596.70209999999997</v>
      </c>
      <c r="F229" s="82">
        <v>4568.4495274999999</v>
      </c>
      <c r="G229" s="82">
        <v>6143.0365700000002</v>
      </c>
      <c r="H229" s="82"/>
      <c r="I229" s="158">
        <v>9.7134713948154143</v>
      </c>
      <c r="J229" s="135" t="s">
        <v>6041</v>
      </c>
      <c r="K229" s="162"/>
      <c r="L229" s="82">
        <v>1762.72298</v>
      </c>
      <c r="M229" s="82">
        <v>1020.8641699999999</v>
      </c>
      <c r="N229" s="82">
        <v>741.85881000000006</v>
      </c>
      <c r="O229" s="135" t="s">
        <v>6041</v>
      </c>
    </row>
    <row r="230" spans="1:15" ht="15.95" hidden="1" customHeight="1" x14ac:dyDescent="0.2">
      <c r="A230" s="159">
        <v>222</v>
      </c>
      <c r="B230" s="159" t="s">
        <v>941</v>
      </c>
      <c r="C230" s="160" t="s">
        <v>9</v>
      </c>
      <c r="D230" s="160" t="s">
        <v>6306</v>
      </c>
      <c r="E230" s="141">
        <v>209.26279</v>
      </c>
      <c r="F230" s="141">
        <v>1501.5465774999998</v>
      </c>
      <c r="G230" s="141">
        <v>709.45399999999995</v>
      </c>
      <c r="H230" s="141"/>
      <c r="I230" s="161">
        <v>13.936483432196431</v>
      </c>
      <c r="J230" s="142" t="s">
        <v>6041</v>
      </c>
      <c r="K230" s="162"/>
      <c r="L230" s="141">
        <v>762.09443999999996</v>
      </c>
      <c r="M230" s="141">
        <v>562.43736000000001</v>
      </c>
      <c r="N230" s="141">
        <v>199.65707999999995</v>
      </c>
      <c r="O230" s="142" t="s">
        <v>6041</v>
      </c>
    </row>
    <row r="231" spans="1:15" ht="15.95" hidden="1" customHeight="1" x14ac:dyDescent="0.2">
      <c r="A231" s="156">
        <v>223</v>
      </c>
      <c r="B231" s="156" t="s">
        <v>943</v>
      </c>
      <c r="C231" s="157" t="s">
        <v>9</v>
      </c>
      <c r="D231" s="157" t="s">
        <v>6307</v>
      </c>
      <c r="E231" s="82">
        <v>98.697519999999997</v>
      </c>
      <c r="F231" s="82">
        <v>2916.5813524999999</v>
      </c>
      <c r="G231" s="82">
        <v>2380.5604600000001</v>
      </c>
      <c r="H231" s="82"/>
      <c r="I231" s="158">
        <v>3.3840139557705</v>
      </c>
      <c r="J231" s="135" t="s">
        <v>6041</v>
      </c>
      <c r="K231" s="162"/>
      <c r="L231" s="82">
        <v>2035.0337600000003</v>
      </c>
      <c r="M231" s="82">
        <v>1170.7888799999998</v>
      </c>
      <c r="N231" s="82">
        <v>864.24488000000031</v>
      </c>
      <c r="O231" s="135" t="s">
        <v>6041</v>
      </c>
    </row>
    <row r="232" spans="1:15" ht="15.95" hidden="1" customHeight="1" x14ac:dyDescent="0.2">
      <c r="A232" s="159">
        <v>224</v>
      </c>
      <c r="B232" s="159" t="s">
        <v>945</v>
      </c>
      <c r="C232" s="160" t="s">
        <v>9</v>
      </c>
      <c r="D232" s="160" t="s">
        <v>6308</v>
      </c>
      <c r="E232" s="141">
        <v>108551.16565000001</v>
      </c>
      <c r="F232" s="141">
        <v>242565.53574750005</v>
      </c>
      <c r="G232" s="141">
        <v>186793.49413000001</v>
      </c>
      <c r="H232" s="141"/>
      <c r="I232" s="161">
        <v>44.751273224155362</v>
      </c>
      <c r="J232" s="142" t="s">
        <v>6041</v>
      </c>
      <c r="K232" s="162"/>
      <c r="L232" s="141">
        <v>190825.16206</v>
      </c>
      <c r="M232" s="141">
        <v>101514.67172</v>
      </c>
      <c r="N232" s="141">
        <v>89310.490340000004</v>
      </c>
      <c r="O232" s="142" t="s">
        <v>6041</v>
      </c>
    </row>
    <row r="233" spans="1:15" ht="15.95" hidden="1" customHeight="1" x14ac:dyDescent="0.2">
      <c r="A233" s="156">
        <v>225</v>
      </c>
      <c r="B233" s="156" t="s">
        <v>947</v>
      </c>
      <c r="C233" s="157" t="s">
        <v>9</v>
      </c>
      <c r="D233" s="157" t="s">
        <v>6309</v>
      </c>
      <c r="E233" s="82">
        <v>1077.9195300000001</v>
      </c>
      <c r="F233" s="82">
        <v>7345.4644900000003</v>
      </c>
      <c r="G233" s="82">
        <v>7263.2702500000005</v>
      </c>
      <c r="H233" s="82"/>
      <c r="I233" s="158">
        <v>14.674627199783794</v>
      </c>
      <c r="J233" s="135" t="s">
        <v>6041</v>
      </c>
      <c r="K233" s="162"/>
      <c r="L233" s="82">
        <v>4040.9467799999998</v>
      </c>
      <c r="M233" s="82">
        <v>2981.0355499999996</v>
      </c>
      <c r="N233" s="82">
        <v>1059.9112299999999</v>
      </c>
      <c r="O233" s="135" t="s">
        <v>6041</v>
      </c>
    </row>
    <row r="234" spans="1:15" ht="15.95" hidden="1" customHeight="1" x14ac:dyDescent="0.2">
      <c r="A234" s="159">
        <v>226</v>
      </c>
      <c r="B234" s="159" t="s">
        <v>949</v>
      </c>
      <c r="C234" s="160" t="s">
        <v>9</v>
      </c>
      <c r="D234" s="160" t="s">
        <v>6310</v>
      </c>
      <c r="E234" s="141">
        <v>12780.10945</v>
      </c>
      <c r="F234" s="141">
        <v>19661.077872499998</v>
      </c>
      <c r="G234" s="141">
        <v>20631.425739999999</v>
      </c>
      <c r="H234" s="141"/>
      <c r="I234" s="161">
        <v>61.944868042842295</v>
      </c>
      <c r="J234" s="142" t="s">
        <v>6041</v>
      </c>
      <c r="K234" s="162"/>
      <c r="L234" s="141">
        <v>17688.012200000005</v>
      </c>
      <c r="M234" s="141">
        <v>6027.6053899999997</v>
      </c>
      <c r="N234" s="141">
        <v>11660.406810000002</v>
      </c>
      <c r="O234" s="142" t="s">
        <v>6041</v>
      </c>
    </row>
    <row r="235" spans="1:15" ht="15.95" hidden="1" customHeight="1" x14ac:dyDescent="0.2">
      <c r="A235" s="156">
        <v>227</v>
      </c>
      <c r="B235" s="156" t="s">
        <v>951</v>
      </c>
      <c r="C235" s="157" t="s">
        <v>9</v>
      </c>
      <c r="D235" s="157" t="s">
        <v>6311</v>
      </c>
      <c r="E235" s="82">
        <v>1000.05026</v>
      </c>
      <c r="F235" s="82">
        <v>5734.6249225000001</v>
      </c>
      <c r="G235" s="82">
        <v>4153.6096799999996</v>
      </c>
      <c r="H235" s="82"/>
      <c r="I235" s="158">
        <v>17.438808527411584</v>
      </c>
      <c r="J235" s="135" t="s">
        <v>6041</v>
      </c>
      <c r="K235" s="162"/>
      <c r="L235" s="82">
        <v>3405.6020599999997</v>
      </c>
      <c r="M235" s="82">
        <v>1284.0473</v>
      </c>
      <c r="N235" s="82">
        <v>2121.55476</v>
      </c>
      <c r="O235" s="135" t="s">
        <v>6041</v>
      </c>
    </row>
    <row r="236" spans="1:15" ht="15.95" hidden="1" customHeight="1" x14ac:dyDescent="0.2">
      <c r="A236" s="159">
        <v>228</v>
      </c>
      <c r="B236" s="159" t="s">
        <v>953</v>
      </c>
      <c r="C236" s="160" t="s">
        <v>9</v>
      </c>
      <c r="D236" s="160" t="s">
        <v>6312</v>
      </c>
      <c r="E236" s="141">
        <v>1677.1397999999999</v>
      </c>
      <c r="F236" s="141">
        <v>13179.8219725</v>
      </c>
      <c r="G236" s="141">
        <v>14275.989450000001</v>
      </c>
      <c r="H236" s="141"/>
      <c r="I236" s="161">
        <v>11.747975899491854</v>
      </c>
      <c r="J236" s="142" t="s">
        <v>6041</v>
      </c>
      <c r="K236" s="162"/>
      <c r="L236" s="141">
        <v>10346.72436</v>
      </c>
      <c r="M236" s="141">
        <v>3875.07564</v>
      </c>
      <c r="N236" s="141">
        <v>6471.6487199999992</v>
      </c>
      <c r="O236" s="142" t="s">
        <v>6041</v>
      </c>
    </row>
    <row r="237" spans="1:15" ht="15.95" hidden="1" customHeight="1" x14ac:dyDescent="0.2">
      <c r="A237" s="156">
        <v>229</v>
      </c>
      <c r="B237" s="156" t="s">
        <v>955</v>
      </c>
      <c r="C237" s="157" t="s">
        <v>9</v>
      </c>
      <c r="D237" s="157" t="s">
        <v>6313</v>
      </c>
      <c r="E237" s="82">
        <v>19416.192749999998</v>
      </c>
      <c r="F237" s="82">
        <v>15189.320662500004</v>
      </c>
      <c r="G237" s="82">
        <v>13885.651169999999</v>
      </c>
      <c r="H237" s="82"/>
      <c r="I237" s="158">
        <v>127.82792055957752</v>
      </c>
      <c r="J237" s="135" t="s">
        <v>6042</v>
      </c>
      <c r="K237" s="162"/>
      <c r="L237" s="82">
        <v>12363.760249999999</v>
      </c>
      <c r="M237" s="82">
        <v>8093.4548900000009</v>
      </c>
      <c r="N237" s="82">
        <v>4270.3053599999994</v>
      </c>
      <c r="O237" s="135" t="s">
        <v>6041</v>
      </c>
    </row>
    <row r="238" spans="1:15" ht="15.95" hidden="1" customHeight="1" x14ac:dyDescent="0.2">
      <c r="A238" s="159">
        <v>230</v>
      </c>
      <c r="B238" s="159" t="s">
        <v>957</v>
      </c>
      <c r="C238" s="160" t="s">
        <v>9</v>
      </c>
      <c r="D238" s="160" t="s">
        <v>6314</v>
      </c>
      <c r="E238" s="141">
        <v>1271.2585900000001</v>
      </c>
      <c r="F238" s="141">
        <v>9379.1118874999993</v>
      </c>
      <c r="G238" s="141">
        <v>9405.62817</v>
      </c>
      <c r="H238" s="141"/>
      <c r="I238" s="161">
        <v>13.515935002138194</v>
      </c>
      <c r="J238" s="142" t="s">
        <v>6041</v>
      </c>
      <c r="K238" s="162"/>
      <c r="L238" s="141">
        <v>7195.44</v>
      </c>
      <c r="M238" s="141">
        <v>3515.9051500000005</v>
      </c>
      <c r="N238" s="141">
        <v>3679.5348499999996</v>
      </c>
      <c r="O238" s="142" t="s">
        <v>6041</v>
      </c>
    </row>
    <row r="239" spans="1:15" ht="15.95" hidden="1" customHeight="1" x14ac:dyDescent="0.2">
      <c r="A239" s="156">
        <v>231</v>
      </c>
      <c r="B239" s="156" t="s">
        <v>959</v>
      </c>
      <c r="C239" s="157" t="s">
        <v>9</v>
      </c>
      <c r="D239" s="157" t="s">
        <v>6315</v>
      </c>
      <c r="E239" s="82">
        <v>5870.8555500000002</v>
      </c>
      <c r="F239" s="82">
        <v>21012.152472500002</v>
      </c>
      <c r="G239" s="82">
        <v>20528.824539999998</v>
      </c>
      <c r="H239" s="82"/>
      <c r="I239" s="158">
        <v>27.940286259028333</v>
      </c>
      <c r="J239" s="135" t="s">
        <v>6041</v>
      </c>
      <c r="K239" s="162"/>
      <c r="L239" s="82">
        <v>17350.750099999997</v>
      </c>
      <c r="M239" s="82">
        <v>10114.142079999998</v>
      </c>
      <c r="N239" s="82">
        <v>7236.6080199999997</v>
      </c>
      <c r="O239" s="135" t="s">
        <v>6041</v>
      </c>
    </row>
    <row r="240" spans="1:15" ht="15.95" hidden="1" customHeight="1" x14ac:dyDescent="0.2">
      <c r="A240" s="159">
        <v>232</v>
      </c>
      <c r="B240" s="159" t="s">
        <v>961</v>
      </c>
      <c r="C240" s="160" t="s">
        <v>9</v>
      </c>
      <c r="D240" s="160" t="s">
        <v>6316</v>
      </c>
      <c r="E240" s="141">
        <v>59300.451139999997</v>
      </c>
      <c r="F240" s="141">
        <v>200601.40896750003</v>
      </c>
      <c r="G240" s="141">
        <v>237156.62438999998</v>
      </c>
      <c r="H240" s="141"/>
      <c r="I240" s="161">
        <v>25.004762693232397</v>
      </c>
      <c r="J240" s="142" t="s">
        <v>6041</v>
      </c>
      <c r="K240" s="162"/>
      <c r="L240" s="141">
        <v>168783.12948000003</v>
      </c>
      <c r="M240" s="141">
        <v>51619.509189999997</v>
      </c>
      <c r="N240" s="141">
        <v>117163.62029000002</v>
      </c>
      <c r="O240" s="142" t="s">
        <v>6041</v>
      </c>
    </row>
    <row r="241" spans="1:15" ht="15.95" hidden="1" customHeight="1" x14ac:dyDescent="0.2">
      <c r="A241" s="156">
        <v>233</v>
      </c>
      <c r="B241" s="156" t="s">
        <v>963</v>
      </c>
      <c r="C241" s="157" t="s">
        <v>9</v>
      </c>
      <c r="D241" s="157" t="s">
        <v>6317</v>
      </c>
      <c r="E241" s="82">
        <v>1134.2946000000002</v>
      </c>
      <c r="F241" s="82">
        <v>13171.900127499999</v>
      </c>
      <c r="G241" s="82">
        <v>5294.6871899999996</v>
      </c>
      <c r="H241" s="82"/>
      <c r="I241" s="158">
        <v>8.6114728248800265</v>
      </c>
      <c r="J241" s="135" t="s">
        <v>6041</v>
      </c>
      <c r="K241" s="162"/>
      <c r="L241" s="82">
        <v>7186.0965399999995</v>
      </c>
      <c r="M241" s="82">
        <v>5247.0728399999998</v>
      </c>
      <c r="N241" s="82">
        <v>1939.0236999999993</v>
      </c>
      <c r="O241" s="135" t="s">
        <v>6041</v>
      </c>
    </row>
    <row r="242" spans="1:15" ht="15.95" hidden="1" customHeight="1" x14ac:dyDescent="0.2">
      <c r="A242" s="159">
        <v>234</v>
      </c>
      <c r="B242" s="159" t="s">
        <v>965</v>
      </c>
      <c r="C242" s="160" t="s">
        <v>9</v>
      </c>
      <c r="D242" s="160" t="s">
        <v>6318</v>
      </c>
      <c r="E242" s="141">
        <v>716.93567000000007</v>
      </c>
      <c r="F242" s="141">
        <v>2206.4902549999997</v>
      </c>
      <c r="G242" s="141">
        <v>1456.6438599999999</v>
      </c>
      <c r="H242" s="141"/>
      <c r="I242" s="161">
        <v>32.492129451983466</v>
      </c>
      <c r="J242" s="142" t="s">
        <v>6041</v>
      </c>
      <c r="K242" s="162"/>
      <c r="L242" s="141">
        <v>1092.7492099999999</v>
      </c>
      <c r="M242" s="141">
        <v>724.30412000000001</v>
      </c>
      <c r="N242" s="141">
        <v>368.44508999999999</v>
      </c>
      <c r="O242" s="142" t="s">
        <v>6041</v>
      </c>
    </row>
    <row r="243" spans="1:15" ht="15.95" hidden="1" customHeight="1" x14ac:dyDescent="0.2">
      <c r="A243" s="156">
        <v>235</v>
      </c>
      <c r="B243" s="156" t="s">
        <v>967</v>
      </c>
      <c r="C243" s="157" t="s">
        <v>9</v>
      </c>
      <c r="D243" s="157" t="s">
        <v>6319</v>
      </c>
      <c r="E243" s="82">
        <v>423.77630999999997</v>
      </c>
      <c r="F243" s="82">
        <v>1314.1706450000001</v>
      </c>
      <c r="G243" s="82">
        <v>562.28271999999993</v>
      </c>
      <c r="H243" s="82"/>
      <c r="I243" s="158">
        <v>32.246672957757312</v>
      </c>
      <c r="J243" s="135" t="s">
        <v>6041</v>
      </c>
      <c r="K243" s="162"/>
      <c r="L243" s="82">
        <v>650.73045999999999</v>
      </c>
      <c r="M243" s="82">
        <v>449.98405000000002</v>
      </c>
      <c r="N243" s="82">
        <v>200.74640999999991</v>
      </c>
      <c r="O243" s="135" t="s">
        <v>6041</v>
      </c>
    </row>
    <row r="244" spans="1:15" ht="15.95" hidden="1" customHeight="1" x14ac:dyDescent="0.2">
      <c r="A244" s="159">
        <v>236</v>
      </c>
      <c r="B244" s="159" t="s">
        <v>969</v>
      </c>
      <c r="C244" s="160" t="s">
        <v>9</v>
      </c>
      <c r="D244" s="160" t="s">
        <v>6320</v>
      </c>
      <c r="E244" s="141">
        <v>278.36966000000001</v>
      </c>
      <c r="F244" s="141">
        <v>7034.5817225000001</v>
      </c>
      <c r="G244" s="141">
        <v>3806.3887399999999</v>
      </c>
      <c r="H244" s="141"/>
      <c r="I244" s="161">
        <v>3.9571600840123726</v>
      </c>
      <c r="J244" s="142" t="s">
        <v>6041</v>
      </c>
      <c r="K244" s="162"/>
      <c r="L244" s="141">
        <v>14489.501390000001</v>
      </c>
      <c r="M244" s="141">
        <v>1429.2924500000001</v>
      </c>
      <c r="N244" s="141">
        <v>13060.20894</v>
      </c>
      <c r="O244" s="142" t="s">
        <v>6041</v>
      </c>
    </row>
    <row r="245" spans="1:15" ht="15.95" hidden="1" customHeight="1" x14ac:dyDescent="0.2">
      <c r="A245" s="156">
        <v>237</v>
      </c>
      <c r="B245" s="156" t="s">
        <v>971</v>
      </c>
      <c r="C245" s="157" t="s">
        <v>9</v>
      </c>
      <c r="D245" s="157" t="s">
        <v>6321</v>
      </c>
      <c r="E245" s="82">
        <v>32.948999999999998</v>
      </c>
      <c r="F245" s="82">
        <v>1358.2693049999998</v>
      </c>
      <c r="G245" s="82">
        <v>585.49850000000004</v>
      </c>
      <c r="H245" s="82"/>
      <c r="I245" s="158">
        <v>2.4258075978533586</v>
      </c>
      <c r="J245" s="135" t="s">
        <v>6041</v>
      </c>
      <c r="K245" s="162"/>
      <c r="L245" s="82">
        <v>862.47414000000015</v>
      </c>
      <c r="M245" s="82">
        <v>587.32662000000005</v>
      </c>
      <c r="N245" s="82">
        <v>275.14752000000016</v>
      </c>
      <c r="O245" s="135" t="s">
        <v>6041</v>
      </c>
    </row>
    <row r="246" spans="1:15" ht="15.95" hidden="1" customHeight="1" x14ac:dyDescent="0.2">
      <c r="A246" s="159">
        <v>238</v>
      </c>
      <c r="B246" s="159" t="s">
        <v>973</v>
      </c>
      <c r="C246" s="160" t="s">
        <v>9</v>
      </c>
      <c r="D246" s="160" t="s">
        <v>6322</v>
      </c>
      <c r="E246" s="141">
        <v>316.82681999999994</v>
      </c>
      <c r="F246" s="141">
        <v>3975.3277900000003</v>
      </c>
      <c r="G246" s="141">
        <v>2475.9958199999996</v>
      </c>
      <c r="H246" s="141"/>
      <c r="I246" s="161">
        <v>7.9698288225937688</v>
      </c>
      <c r="J246" s="142" t="s">
        <v>6041</v>
      </c>
      <c r="K246" s="162"/>
      <c r="L246" s="141">
        <v>2202.9188799999997</v>
      </c>
      <c r="M246" s="141">
        <v>1180.9563899999998</v>
      </c>
      <c r="N246" s="141">
        <v>1021.96249</v>
      </c>
      <c r="O246" s="142" t="s">
        <v>6041</v>
      </c>
    </row>
    <row r="247" spans="1:15" ht="15.95" hidden="1" customHeight="1" x14ac:dyDescent="0.2">
      <c r="A247" s="156">
        <v>239</v>
      </c>
      <c r="B247" s="156" t="s">
        <v>975</v>
      </c>
      <c r="C247" s="157" t="s">
        <v>9</v>
      </c>
      <c r="D247" s="157" t="s">
        <v>6323</v>
      </c>
      <c r="E247" s="82">
        <v>410.64724999999999</v>
      </c>
      <c r="F247" s="82">
        <v>3651.7909824999997</v>
      </c>
      <c r="G247" s="82">
        <v>2612.1854600000001</v>
      </c>
      <c r="H247" s="82"/>
      <c r="I247" s="158">
        <v>11.245091845833759</v>
      </c>
      <c r="J247" s="135" t="s">
        <v>6041</v>
      </c>
      <c r="K247" s="162"/>
      <c r="L247" s="82">
        <v>2431.6697899999999</v>
      </c>
      <c r="M247" s="82">
        <v>831.29075</v>
      </c>
      <c r="N247" s="82">
        <v>1600.37904</v>
      </c>
      <c r="O247" s="135" t="s">
        <v>6041</v>
      </c>
    </row>
    <row r="248" spans="1:15" ht="15.95" hidden="1" customHeight="1" x14ac:dyDescent="0.2">
      <c r="A248" s="159">
        <v>240</v>
      </c>
      <c r="B248" s="159" t="s">
        <v>977</v>
      </c>
      <c r="C248" s="160" t="s">
        <v>9</v>
      </c>
      <c r="D248" s="160" t="s">
        <v>6324</v>
      </c>
      <c r="E248" s="141">
        <v>563.88902000000019</v>
      </c>
      <c r="F248" s="141">
        <v>3165.1023974999998</v>
      </c>
      <c r="G248" s="141">
        <v>2176.33059</v>
      </c>
      <c r="H248" s="141"/>
      <c r="I248" s="161">
        <v>17.815822339441397</v>
      </c>
      <c r="J248" s="142" t="s">
        <v>6041</v>
      </c>
      <c r="K248" s="162"/>
      <c r="L248" s="141">
        <v>2224.7303499999998</v>
      </c>
      <c r="M248" s="141">
        <v>1060.2693100000001</v>
      </c>
      <c r="N248" s="141">
        <v>1164.4610399999997</v>
      </c>
      <c r="O248" s="142" t="s">
        <v>6041</v>
      </c>
    </row>
    <row r="249" spans="1:15" ht="15.95" hidden="1" customHeight="1" x14ac:dyDescent="0.2">
      <c r="A249" s="156">
        <v>241</v>
      </c>
      <c r="B249" s="156" t="s">
        <v>979</v>
      </c>
      <c r="C249" s="157" t="s">
        <v>9</v>
      </c>
      <c r="D249" s="157" t="s">
        <v>6325</v>
      </c>
      <c r="E249" s="82">
        <v>624.7121800000001</v>
      </c>
      <c r="F249" s="82">
        <v>9013.8983525000003</v>
      </c>
      <c r="G249" s="82">
        <v>8568.0127599999996</v>
      </c>
      <c r="H249" s="82"/>
      <c r="I249" s="158">
        <v>6.9305438731371583</v>
      </c>
      <c r="J249" s="135" t="s">
        <v>6041</v>
      </c>
      <c r="K249" s="162"/>
      <c r="L249" s="82">
        <v>6068.0353799999993</v>
      </c>
      <c r="M249" s="82">
        <v>2568.03024</v>
      </c>
      <c r="N249" s="82">
        <v>3500.0051399999988</v>
      </c>
      <c r="O249" s="135" t="s">
        <v>6041</v>
      </c>
    </row>
    <row r="250" spans="1:15" ht="15.95" hidden="1" customHeight="1" x14ac:dyDescent="0.2">
      <c r="A250" s="159">
        <v>242</v>
      </c>
      <c r="B250" s="159" t="s">
        <v>981</v>
      </c>
      <c r="C250" s="160" t="s">
        <v>9</v>
      </c>
      <c r="D250" s="160" t="s">
        <v>6326</v>
      </c>
      <c r="E250" s="141">
        <v>152.95184</v>
      </c>
      <c r="F250" s="141">
        <v>2039.6872800000001</v>
      </c>
      <c r="G250" s="141">
        <v>1407.66417</v>
      </c>
      <c r="H250" s="141"/>
      <c r="I250" s="161">
        <v>7.4987887358889642</v>
      </c>
      <c r="J250" s="142" t="s">
        <v>6041</v>
      </c>
      <c r="K250" s="162"/>
      <c r="L250" s="141">
        <v>870.99158999999997</v>
      </c>
      <c r="M250" s="141">
        <v>646.07844</v>
      </c>
      <c r="N250" s="141">
        <v>224.91315000000003</v>
      </c>
      <c r="O250" s="142" t="s">
        <v>6041</v>
      </c>
    </row>
    <row r="251" spans="1:15" ht="15.95" hidden="1" customHeight="1" x14ac:dyDescent="0.2">
      <c r="A251" s="156">
        <v>243</v>
      </c>
      <c r="B251" s="156" t="s">
        <v>983</v>
      </c>
      <c r="C251" s="157" t="s">
        <v>9</v>
      </c>
      <c r="D251" s="157" t="s">
        <v>6327</v>
      </c>
      <c r="E251" s="82">
        <v>1962.8404600000001</v>
      </c>
      <c r="F251" s="82">
        <v>28666.610270000001</v>
      </c>
      <c r="G251" s="82">
        <v>17357.140480000002</v>
      </c>
      <c r="H251" s="82"/>
      <c r="I251" s="158">
        <v>6.8471313542576029</v>
      </c>
      <c r="J251" s="135" t="s">
        <v>6041</v>
      </c>
      <c r="K251" s="162"/>
      <c r="L251" s="82">
        <v>13656.57768</v>
      </c>
      <c r="M251" s="82">
        <v>11317.253220000001</v>
      </c>
      <c r="N251" s="82">
        <v>2339.3244599999989</v>
      </c>
      <c r="O251" s="135" t="s">
        <v>6041</v>
      </c>
    </row>
    <row r="252" spans="1:15" ht="15.95" hidden="1" customHeight="1" x14ac:dyDescent="0.2">
      <c r="A252" s="159">
        <v>244</v>
      </c>
      <c r="B252" s="159" t="s">
        <v>985</v>
      </c>
      <c r="C252" s="160" t="s">
        <v>9</v>
      </c>
      <c r="D252" s="160" t="s">
        <v>6328</v>
      </c>
      <c r="E252" s="141">
        <v>109.2303</v>
      </c>
      <c r="F252" s="141">
        <v>2501.5119349999995</v>
      </c>
      <c r="G252" s="141">
        <v>1456.6519499999999</v>
      </c>
      <c r="H252" s="141"/>
      <c r="I252" s="161">
        <v>4.366571211262281</v>
      </c>
      <c r="J252" s="142" t="s">
        <v>6041</v>
      </c>
      <c r="K252" s="162"/>
      <c r="L252" s="141">
        <v>1707.7588799999999</v>
      </c>
      <c r="M252" s="141">
        <v>842.38057000000003</v>
      </c>
      <c r="N252" s="141">
        <v>865.37830999999983</v>
      </c>
      <c r="O252" s="142" t="s">
        <v>6041</v>
      </c>
    </row>
    <row r="253" spans="1:15" ht="15.95" hidden="1" customHeight="1" x14ac:dyDescent="0.2">
      <c r="A253" s="156">
        <v>245</v>
      </c>
      <c r="B253" s="156" t="s">
        <v>987</v>
      </c>
      <c r="C253" s="157" t="s">
        <v>9</v>
      </c>
      <c r="D253" s="157" t="s">
        <v>6329</v>
      </c>
      <c r="E253" s="82">
        <v>1355.4619200000002</v>
      </c>
      <c r="F253" s="82">
        <v>6021.9736049999992</v>
      </c>
      <c r="G253" s="82">
        <v>5342.5569299999997</v>
      </c>
      <c r="H253" s="82"/>
      <c r="I253" s="158">
        <v>22.508599487625954</v>
      </c>
      <c r="J253" s="135" t="s">
        <v>6041</v>
      </c>
      <c r="K253" s="162"/>
      <c r="L253" s="82">
        <v>2921.1668199999999</v>
      </c>
      <c r="M253" s="82">
        <v>2356.2793700000002</v>
      </c>
      <c r="N253" s="82">
        <v>564.88744999999972</v>
      </c>
      <c r="O253" s="135" t="s">
        <v>6041</v>
      </c>
    </row>
    <row r="254" spans="1:15" ht="15.95" hidden="1" customHeight="1" x14ac:dyDescent="0.2">
      <c r="A254" s="159">
        <v>246</v>
      </c>
      <c r="B254" s="159" t="s">
        <v>989</v>
      </c>
      <c r="C254" s="160" t="s">
        <v>9</v>
      </c>
      <c r="D254" s="160" t="s">
        <v>6330</v>
      </c>
      <c r="E254" s="141">
        <v>39.116900000000001</v>
      </c>
      <c r="F254" s="141">
        <v>2285.4556200000002</v>
      </c>
      <c r="G254" s="141">
        <v>1618.0526100000002</v>
      </c>
      <c r="H254" s="141"/>
      <c r="I254" s="161">
        <v>1.7115580656079421</v>
      </c>
      <c r="J254" s="142" t="s">
        <v>6041</v>
      </c>
      <c r="K254" s="162"/>
      <c r="L254" s="141">
        <v>1609.17391</v>
      </c>
      <c r="M254" s="141">
        <v>605.21544999999992</v>
      </c>
      <c r="N254" s="141">
        <v>1003.9584599999999</v>
      </c>
      <c r="O254" s="142" t="s">
        <v>6041</v>
      </c>
    </row>
    <row r="255" spans="1:15" ht="15.95" hidden="1" customHeight="1" x14ac:dyDescent="0.2">
      <c r="A255" s="156">
        <v>247</v>
      </c>
      <c r="B255" s="156" t="s">
        <v>991</v>
      </c>
      <c r="C255" s="157" t="s">
        <v>9</v>
      </c>
      <c r="D255" s="157" t="s">
        <v>6331</v>
      </c>
      <c r="E255" s="82">
        <v>899.51477999999986</v>
      </c>
      <c r="F255" s="82">
        <v>16576.838175000001</v>
      </c>
      <c r="G255" s="82">
        <v>19270.885899999997</v>
      </c>
      <c r="H255" s="82"/>
      <c r="I255" s="158">
        <v>4.6677396393073964</v>
      </c>
      <c r="J255" s="135" t="s">
        <v>6041</v>
      </c>
      <c r="K255" s="162"/>
      <c r="L255" s="82">
        <v>7579.1861499999995</v>
      </c>
      <c r="M255" s="82">
        <v>4604.09458</v>
      </c>
      <c r="N255" s="82">
        <v>2975.0915699999996</v>
      </c>
      <c r="O255" s="135" t="s">
        <v>6041</v>
      </c>
    </row>
    <row r="256" spans="1:15" ht="15.95" hidden="1" customHeight="1" x14ac:dyDescent="0.2">
      <c r="A256" s="159">
        <v>248</v>
      </c>
      <c r="B256" s="159" t="s">
        <v>993</v>
      </c>
      <c r="C256" s="160" t="s">
        <v>9</v>
      </c>
      <c r="D256" s="160" t="s">
        <v>6332</v>
      </c>
      <c r="E256" s="141">
        <v>551.61387999999999</v>
      </c>
      <c r="F256" s="141">
        <v>2895.3485149999997</v>
      </c>
      <c r="G256" s="141">
        <v>2105.7505899999996</v>
      </c>
      <c r="H256" s="141"/>
      <c r="I256" s="161">
        <v>19.051726489651973</v>
      </c>
      <c r="J256" s="142" t="s">
        <v>6041</v>
      </c>
      <c r="K256" s="162"/>
      <c r="L256" s="141">
        <v>2102.4275899999998</v>
      </c>
      <c r="M256" s="141">
        <v>970.99098000000004</v>
      </c>
      <c r="N256" s="141">
        <v>1131.43661</v>
      </c>
      <c r="O256" s="142" t="s">
        <v>6041</v>
      </c>
    </row>
    <row r="257" spans="1:15" ht="15.95" customHeight="1" x14ac:dyDescent="0.2">
      <c r="A257" s="156">
        <v>249</v>
      </c>
      <c r="B257" s="156" t="s">
        <v>995</v>
      </c>
      <c r="C257" s="157" t="s">
        <v>9</v>
      </c>
      <c r="D257" s="157" t="s">
        <v>6333</v>
      </c>
      <c r="E257" s="82">
        <v>876.91625999999985</v>
      </c>
      <c r="F257" s="82">
        <v>5538.2086200000003</v>
      </c>
      <c r="G257" s="82">
        <v>2225.9365899999998</v>
      </c>
      <c r="H257" s="82"/>
      <c r="I257" s="158">
        <v>15.833933319759987</v>
      </c>
      <c r="J257" s="135" t="s">
        <v>6041</v>
      </c>
      <c r="K257" s="162"/>
      <c r="L257" s="82">
        <v>2379.13508</v>
      </c>
      <c r="M257" s="82">
        <v>2528.9306699999997</v>
      </c>
      <c r="N257" s="82">
        <v>-149.79558999999986</v>
      </c>
      <c r="O257" s="135" t="s">
        <v>6042</v>
      </c>
    </row>
    <row r="258" spans="1:15" ht="15.95" hidden="1" customHeight="1" x14ac:dyDescent="0.2">
      <c r="A258" s="159">
        <v>250</v>
      </c>
      <c r="B258" s="159" t="s">
        <v>997</v>
      </c>
      <c r="C258" s="160" t="s">
        <v>9</v>
      </c>
      <c r="D258" s="160" t="s">
        <v>6334</v>
      </c>
      <c r="E258" s="141">
        <v>906.06894000000011</v>
      </c>
      <c r="F258" s="141">
        <v>5319.364885</v>
      </c>
      <c r="G258" s="141">
        <v>4248.1300799999999</v>
      </c>
      <c r="H258" s="141"/>
      <c r="I258" s="161">
        <v>17.033404543369656</v>
      </c>
      <c r="J258" s="142" t="s">
        <v>6041</v>
      </c>
      <c r="K258" s="162"/>
      <c r="L258" s="141">
        <v>2631.9743900000003</v>
      </c>
      <c r="M258" s="141">
        <v>1909.19676</v>
      </c>
      <c r="N258" s="141">
        <v>722.77763000000016</v>
      </c>
      <c r="O258" s="142" t="s">
        <v>6041</v>
      </c>
    </row>
    <row r="259" spans="1:15" ht="15.95" hidden="1" customHeight="1" x14ac:dyDescent="0.2">
      <c r="A259" s="156">
        <v>251</v>
      </c>
      <c r="B259" s="156" t="s">
        <v>999</v>
      </c>
      <c r="C259" s="157" t="s">
        <v>1000</v>
      </c>
      <c r="D259" s="157" t="s">
        <v>6335</v>
      </c>
      <c r="E259" s="82">
        <v>109505.27570999999</v>
      </c>
      <c r="F259" s="82">
        <v>62166.773317499996</v>
      </c>
      <c r="G259" s="82">
        <v>36130.73126</v>
      </c>
      <c r="H259" s="82"/>
      <c r="I259" s="158">
        <v>176.14759439215447</v>
      </c>
      <c r="J259" s="135" t="s">
        <v>6042</v>
      </c>
      <c r="K259" s="162"/>
      <c r="L259" s="82">
        <v>44013.737120000005</v>
      </c>
      <c r="M259" s="82">
        <v>27506.910509999998</v>
      </c>
      <c r="N259" s="82">
        <v>16506.826610000007</v>
      </c>
      <c r="O259" s="135" t="s">
        <v>6041</v>
      </c>
    </row>
    <row r="260" spans="1:15" ht="15.95" hidden="1" customHeight="1" x14ac:dyDescent="0.2">
      <c r="A260" s="159">
        <v>252</v>
      </c>
      <c r="B260" s="159" t="s">
        <v>1002</v>
      </c>
      <c r="C260" s="160" t="s">
        <v>1000</v>
      </c>
      <c r="D260" s="160" t="s">
        <v>6336</v>
      </c>
      <c r="E260" s="141">
        <v>207.29938000000001</v>
      </c>
      <c r="F260" s="141">
        <v>2115.4860299999996</v>
      </c>
      <c r="G260" s="141">
        <v>1580.6808399999998</v>
      </c>
      <c r="H260" s="141"/>
      <c r="I260" s="161">
        <v>9.7991372696514567</v>
      </c>
      <c r="J260" s="142" t="s">
        <v>6041</v>
      </c>
      <c r="K260" s="162"/>
      <c r="L260" s="141">
        <v>917.01607000000001</v>
      </c>
      <c r="M260" s="141">
        <v>546.71333000000004</v>
      </c>
      <c r="N260" s="141">
        <v>370.30273999999997</v>
      </c>
      <c r="O260" s="142" t="s">
        <v>6041</v>
      </c>
    </row>
    <row r="261" spans="1:15" ht="15.95" hidden="1" customHeight="1" x14ac:dyDescent="0.2">
      <c r="A261" s="156">
        <v>253</v>
      </c>
      <c r="B261" s="156" t="s">
        <v>1004</v>
      </c>
      <c r="C261" s="157" t="s">
        <v>1000</v>
      </c>
      <c r="D261" s="157" t="s">
        <v>6337</v>
      </c>
      <c r="E261" s="82">
        <v>651.31591999999989</v>
      </c>
      <c r="F261" s="82">
        <v>3745.010675</v>
      </c>
      <c r="G261" s="82">
        <v>2502.4489400000002</v>
      </c>
      <c r="H261" s="82"/>
      <c r="I261" s="158">
        <v>17.391563777051182</v>
      </c>
      <c r="J261" s="135" t="s">
        <v>6041</v>
      </c>
      <c r="K261" s="162"/>
      <c r="L261" s="82">
        <v>2773.1542100000006</v>
      </c>
      <c r="M261" s="82">
        <v>1057.6523200000001</v>
      </c>
      <c r="N261" s="82">
        <v>1715.5018900000005</v>
      </c>
      <c r="O261" s="135" t="s">
        <v>6041</v>
      </c>
    </row>
    <row r="262" spans="1:15" ht="15.95" hidden="1" customHeight="1" x14ac:dyDescent="0.2">
      <c r="A262" s="159">
        <v>254</v>
      </c>
      <c r="B262" s="159" t="s">
        <v>1006</v>
      </c>
      <c r="C262" s="160" t="s">
        <v>1000</v>
      </c>
      <c r="D262" s="160" t="s">
        <v>6338</v>
      </c>
      <c r="E262" s="141">
        <v>2440.4971799999998</v>
      </c>
      <c r="F262" s="141">
        <v>15858.959014999999</v>
      </c>
      <c r="G262" s="141">
        <v>11149.459870000001</v>
      </c>
      <c r="H262" s="141"/>
      <c r="I262" s="161">
        <v>15.388760243920713</v>
      </c>
      <c r="J262" s="142" t="s">
        <v>6041</v>
      </c>
      <c r="K262" s="162"/>
      <c r="L262" s="141">
        <v>11362.23036</v>
      </c>
      <c r="M262" s="141">
        <v>4686.8466900000003</v>
      </c>
      <c r="N262" s="141">
        <v>6675.3836699999993</v>
      </c>
      <c r="O262" s="142" t="s">
        <v>6041</v>
      </c>
    </row>
    <row r="263" spans="1:15" ht="15.95" hidden="1" customHeight="1" x14ac:dyDescent="0.2">
      <c r="A263" s="156">
        <v>255</v>
      </c>
      <c r="B263" s="156" t="s">
        <v>1008</v>
      </c>
      <c r="C263" s="157" t="s">
        <v>1000</v>
      </c>
      <c r="D263" s="157" t="s">
        <v>6339</v>
      </c>
      <c r="E263" s="82">
        <v>591.47334000000012</v>
      </c>
      <c r="F263" s="82">
        <v>3556.1550850000008</v>
      </c>
      <c r="G263" s="82">
        <v>2331.3339800000003</v>
      </c>
      <c r="H263" s="82"/>
      <c r="I263" s="158">
        <v>16.632383174031339</v>
      </c>
      <c r="J263" s="135" t="s">
        <v>6041</v>
      </c>
      <c r="K263" s="162"/>
      <c r="L263" s="82">
        <v>2051.3131100000001</v>
      </c>
      <c r="M263" s="82">
        <v>1510.1536600000002</v>
      </c>
      <c r="N263" s="82">
        <v>541.15944999999977</v>
      </c>
      <c r="O263" s="135" t="s">
        <v>6041</v>
      </c>
    </row>
    <row r="264" spans="1:15" ht="15.95" hidden="1" customHeight="1" x14ac:dyDescent="0.2">
      <c r="A264" s="159">
        <v>256</v>
      </c>
      <c r="B264" s="159" t="s">
        <v>1010</v>
      </c>
      <c r="C264" s="160" t="s">
        <v>1000</v>
      </c>
      <c r="D264" s="160" t="s">
        <v>6340</v>
      </c>
      <c r="E264" s="141">
        <v>488.46894999999995</v>
      </c>
      <c r="F264" s="141">
        <v>4322.0929524999992</v>
      </c>
      <c r="G264" s="141">
        <v>2680.7049099999999</v>
      </c>
      <c r="H264" s="141"/>
      <c r="I264" s="161">
        <v>11.301676187168951</v>
      </c>
      <c r="J264" s="142" t="s">
        <v>6041</v>
      </c>
      <c r="K264" s="162"/>
      <c r="L264" s="141">
        <v>3045.0364000000004</v>
      </c>
      <c r="M264" s="141">
        <v>1311.4948100000001</v>
      </c>
      <c r="N264" s="141">
        <v>1733.5415900000003</v>
      </c>
      <c r="O264" s="142" t="s">
        <v>6041</v>
      </c>
    </row>
    <row r="265" spans="1:15" ht="15.95" hidden="1" customHeight="1" x14ac:dyDescent="0.2">
      <c r="A265" s="156">
        <v>257</v>
      </c>
      <c r="B265" s="156" t="s">
        <v>1012</v>
      </c>
      <c r="C265" s="157" t="s">
        <v>1000</v>
      </c>
      <c r="D265" s="157" t="s">
        <v>6341</v>
      </c>
      <c r="E265" s="82">
        <v>213.03059000000002</v>
      </c>
      <c r="F265" s="82">
        <v>3488.0389375</v>
      </c>
      <c r="G265" s="82">
        <v>2156.7538099999997</v>
      </c>
      <c r="H265" s="82"/>
      <c r="I265" s="158">
        <v>6.1074602037753198</v>
      </c>
      <c r="J265" s="135" t="s">
        <v>6041</v>
      </c>
      <c r="K265" s="162"/>
      <c r="L265" s="82">
        <v>2053.9122299999999</v>
      </c>
      <c r="M265" s="82">
        <v>1338.7328799999998</v>
      </c>
      <c r="N265" s="82">
        <v>715.17935000000011</v>
      </c>
      <c r="O265" s="135" t="s">
        <v>6041</v>
      </c>
    </row>
    <row r="266" spans="1:15" ht="15.95" hidden="1" customHeight="1" x14ac:dyDescent="0.2">
      <c r="A266" s="159">
        <v>258</v>
      </c>
      <c r="B266" s="159" t="s">
        <v>1014</v>
      </c>
      <c r="C266" s="160" t="s">
        <v>1000</v>
      </c>
      <c r="D266" s="160" t="s">
        <v>6342</v>
      </c>
      <c r="E266" s="141">
        <v>261.86435999999998</v>
      </c>
      <c r="F266" s="141">
        <v>3073.2739700000002</v>
      </c>
      <c r="G266" s="141">
        <v>1869.54808</v>
      </c>
      <c r="H266" s="141"/>
      <c r="I266" s="161">
        <v>8.520696903569581</v>
      </c>
      <c r="J266" s="142" t="s">
        <v>6041</v>
      </c>
      <c r="K266" s="162"/>
      <c r="L266" s="141">
        <v>2071.5454599999998</v>
      </c>
      <c r="M266" s="141">
        <v>886.00241000000005</v>
      </c>
      <c r="N266" s="141">
        <v>1185.5430499999998</v>
      </c>
      <c r="O266" s="142" t="s">
        <v>6041</v>
      </c>
    </row>
    <row r="267" spans="1:15" ht="15.95" hidden="1" customHeight="1" x14ac:dyDescent="0.2">
      <c r="A267" s="156">
        <v>259</v>
      </c>
      <c r="B267" s="156" t="s">
        <v>1016</v>
      </c>
      <c r="C267" s="157" t="s">
        <v>1000</v>
      </c>
      <c r="D267" s="157" t="s">
        <v>6343</v>
      </c>
      <c r="E267" s="82">
        <v>1676.8863999999999</v>
      </c>
      <c r="F267" s="82">
        <v>8619.9311324999999</v>
      </c>
      <c r="G267" s="82">
        <v>7264.4369399999996</v>
      </c>
      <c r="H267" s="82"/>
      <c r="I267" s="158">
        <v>19.453593935078921</v>
      </c>
      <c r="J267" s="135" t="s">
        <v>6041</v>
      </c>
      <c r="K267" s="162"/>
      <c r="L267" s="82">
        <v>7028.6385499999997</v>
      </c>
      <c r="M267" s="82">
        <v>3312.7667200000005</v>
      </c>
      <c r="N267" s="82">
        <v>3715.8718299999991</v>
      </c>
      <c r="O267" s="135" t="s">
        <v>6041</v>
      </c>
    </row>
    <row r="268" spans="1:15" ht="15.95" hidden="1" customHeight="1" x14ac:dyDescent="0.2">
      <c r="A268" s="159">
        <v>260</v>
      </c>
      <c r="B268" s="159" t="s">
        <v>1018</v>
      </c>
      <c r="C268" s="160" t="s">
        <v>1000</v>
      </c>
      <c r="D268" s="160" t="s">
        <v>6344</v>
      </c>
      <c r="E268" s="141">
        <v>89389.568150000006</v>
      </c>
      <c r="F268" s="141">
        <v>43275.890852499993</v>
      </c>
      <c r="G268" s="141">
        <v>29244.923300000006</v>
      </c>
      <c r="H268" s="141"/>
      <c r="I268" s="161">
        <v>206.55743045168552</v>
      </c>
      <c r="J268" s="142" t="s">
        <v>6042</v>
      </c>
      <c r="K268" s="162"/>
      <c r="L268" s="141">
        <v>40167.252890000003</v>
      </c>
      <c r="M268" s="141">
        <v>24727.147700000001</v>
      </c>
      <c r="N268" s="141">
        <v>15440.105189999998</v>
      </c>
      <c r="O268" s="142" t="s">
        <v>6041</v>
      </c>
    </row>
    <row r="269" spans="1:15" ht="15.95" hidden="1" customHeight="1" x14ac:dyDescent="0.2">
      <c r="A269" s="156">
        <v>261</v>
      </c>
      <c r="B269" s="156" t="s">
        <v>1020</v>
      </c>
      <c r="C269" s="157" t="s">
        <v>1000</v>
      </c>
      <c r="D269" s="157" t="s">
        <v>6345</v>
      </c>
      <c r="E269" s="82">
        <v>579.0176899999999</v>
      </c>
      <c r="F269" s="82">
        <v>4779.0429825000001</v>
      </c>
      <c r="G269" s="82">
        <v>3146.6403999999993</v>
      </c>
      <c r="H269" s="82"/>
      <c r="I269" s="158">
        <v>12.115766527320618</v>
      </c>
      <c r="J269" s="135" t="s">
        <v>6041</v>
      </c>
      <c r="K269" s="162"/>
      <c r="L269" s="82">
        <v>2827.4487000000004</v>
      </c>
      <c r="M269" s="82">
        <v>1881.7471699999999</v>
      </c>
      <c r="N269" s="82">
        <v>945.70153000000028</v>
      </c>
      <c r="O269" s="135" t="s">
        <v>6041</v>
      </c>
    </row>
    <row r="270" spans="1:15" ht="15.95" hidden="1" customHeight="1" x14ac:dyDescent="0.2">
      <c r="A270" s="159">
        <v>262</v>
      </c>
      <c r="B270" s="159" t="s">
        <v>1022</v>
      </c>
      <c r="C270" s="160" t="s">
        <v>1000</v>
      </c>
      <c r="D270" s="160" t="s">
        <v>6346</v>
      </c>
      <c r="E270" s="141">
        <v>66.171300000000002</v>
      </c>
      <c r="F270" s="141">
        <v>1529.3548149999999</v>
      </c>
      <c r="G270" s="141">
        <v>620.5656899999999</v>
      </c>
      <c r="H270" s="141"/>
      <c r="I270" s="161">
        <v>4.3267461122159547</v>
      </c>
      <c r="J270" s="142" t="s">
        <v>6041</v>
      </c>
      <c r="K270" s="162"/>
      <c r="L270" s="141">
        <v>962.17399</v>
      </c>
      <c r="M270" s="141">
        <v>635.24512000000016</v>
      </c>
      <c r="N270" s="141">
        <v>326.9288699999999</v>
      </c>
      <c r="O270" s="142" t="s">
        <v>6041</v>
      </c>
    </row>
    <row r="271" spans="1:15" ht="15.95" hidden="1" customHeight="1" x14ac:dyDescent="0.2">
      <c r="A271" s="156">
        <v>263</v>
      </c>
      <c r="B271" s="156" t="s">
        <v>1024</v>
      </c>
      <c r="C271" s="157" t="s">
        <v>1000</v>
      </c>
      <c r="D271" s="157" t="s">
        <v>6347</v>
      </c>
      <c r="E271" s="82">
        <v>1472.0021899999999</v>
      </c>
      <c r="F271" s="82">
        <v>5312.2369750000007</v>
      </c>
      <c r="G271" s="82">
        <v>4062.1559200000002</v>
      </c>
      <c r="H271" s="82"/>
      <c r="I271" s="158">
        <v>27.709648438641043</v>
      </c>
      <c r="J271" s="135" t="s">
        <v>6041</v>
      </c>
      <c r="K271" s="162"/>
      <c r="L271" s="82">
        <v>3802.0976099999998</v>
      </c>
      <c r="M271" s="82">
        <v>1807.4942100000001</v>
      </c>
      <c r="N271" s="82">
        <v>1994.6034</v>
      </c>
      <c r="O271" s="135" t="s">
        <v>6041</v>
      </c>
    </row>
    <row r="272" spans="1:15" ht="15.95" hidden="1" customHeight="1" x14ac:dyDescent="0.2">
      <c r="A272" s="159">
        <v>264</v>
      </c>
      <c r="B272" s="159" t="s">
        <v>1026</v>
      </c>
      <c r="C272" s="160" t="s">
        <v>1000</v>
      </c>
      <c r="D272" s="160" t="s">
        <v>6348</v>
      </c>
      <c r="E272" s="141">
        <v>98.63964</v>
      </c>
      <c r="F272" s="141">
        <v>4110.5700124999994</v>
      </c>
      <c r="G272" s="141">
        <v>2877.6348599999997</v>
      </c>
      <c r="H272" s="141"/>
      <c r="I272" s="161">
        <v>2.399658434232788</v>
      </c>
      <c r="J272" s="142" t="s">
        <v>6041</v>
      </c>
      <c r="K272" s="162"/>
      <c r="L272" s="141">
        <v>3036.6253299999998</v>
      </c>
      <c r="M272" s="141">
        <v>1413.90552</v>
      </c>
      <c r="N272" s="141">
        <v>1622.7198100000001</v>
      </c>
      <c r="O272" s="142" t="s">
        <v>6041</v>
      </c>
    </row>
    <row r="273" spans="1:15" ht="15.95" hidden="1" customHeight="1" x14ac:dyDescent="0.2">
      <c r="A273" s="156">
        <v>265</v>
      </c>
      <c r="B273" s="156" t="s">
        <v>1028</v>
      </c>
      <c r="C273" s="157" t="s">
        <v>1000</v>
      </c>
      <c r="D273" s="157" t="s">
        <v>6349</v>
      </c>
      <c r="E273" s="82">
        <v>14.287099999999999</v>
      </c>
      <c r="F273" s="82">
        <v>1199.5029174999997</v>
      </c>
      <c r="G273" s="82">
        <v>402.12572999999998</v>
      </c>
      <c r="H273" s="82"/>
      <c r="I273" s="158">
        <v>1.1910850562812407</v>
      </c>
      <c r="J273" s="135" t="s">
        <v>6041</v>
      </c>
      <c r="K273" s="162"/>
      <c r="L273" s="82">
        <v>895.82108999999991</v>
      </c>
      <c r="M273" s="82">
        <v>344.36887999999999</v>
      </c>
      <c r="N273" s="82">
        <v>551.45220999999992</v>
      </c>
      <c r="O273" s="135" t="s">
        <v>6041</v>
      </c>
    </row>
    <row r="274" spans="1:15" ht="15.95" hidden="1" customHeight="1" x14ac:dyDescent="0.2">
      <c r="A274" s="159">
        <v>266</v>
      </c>
      <c r="B274" s="159" t="s">
        <v>1030</v>
      </c>
      <c r="C274" s="160" t="s">
        <v>1000</v>
      </c>
      <c r="D274" s="160" t="s">
        <v>6350</v>
      </c>
      <c r="E274" s="141">
        <v>144.39846</v>
      </c>
      <c r="F274" s="141">
        <v>6472.0008000000007</v>
      </c>
      <c r="G274" s="141">
        <v>3338.6305400000001</v>
      </c>
      <c r="H274" s="141"/>
      <c r="I274" s="161">
        <v>2.2311254967706429</v>
      </c>
      <c r="J274" s="142" t="s">
        <v>6041</v>
      </c>
      <c r="K274" s="162"/>
      <c r="L274" s="141">
        <v>3912.3745199999998</v>
      </c>
      <c r="M274" s="141">
        <v>2208.42524</v>
      </c>
      <c r="N274" s="141">
        <v>1703.9492799999998</v>
      </c>
      <c r="O274" s="142" t="s">
        <v>6041</v>
      </c>
    </row>
    <row r="275" spans="1:15" ht="15.95" hidden="1" customHeight="1" x14ac:dyDescent="0.2">
      <c r="A275" s="156">
        <v>267</v>
      </c>
      <c r="B275" s="156" t="s">
        <v>1032</v>
      </c>
      <c r="C275" s="157" t="s">
        <v>1000</v>
      </c>
      <c r="D275" s="157" t="s">
        <v>6351</v>
      </c>
      <c r="E275" s="82">
        <v>733.87143000000003</v>
      </c>
      <c r="F275" s="82">
        <v>3502.6445950000002</v>
      </c>
      <c r="G275" s="82">
        <v>1422.5148199999999</v>
      </c>
      <c r="H275" s="82"/>
      <c r="I275" s="158">
        <v>20.95192389909031</v>
      </c>
      <c r="J275" s="135" t="s">
        <v>6041</v>
      </c>
      <c r="K275" s="162"/>
      <c r="L275" s="82">
        <v>2136.80071</v>
      </c>
      <c r="M275" s="82">
        <v>1332.8200299999999</v>
      </c>
      <c r="N275" s="82">
        <v>803.98068000000012</v>
      </c>
      <c r="O275" s="135" t="s">
        <v>6041</v>
      </c>
    </row>
    <row r="276" spans="1:15" ht="15.95" hidden="1" customHeight="1" x14ac:dyDescent="0.2">
      <c r="A276" s="159">
        <v>268</v>
      </c>
      <c r="B276" s="159" t="s">
        <v>1034</v>
      </c>
      <c r="C276" s="160" t="s">
        <v>1000</v>
      </c>
      <c r="D276" s="160" t="s">
        <v>6352</v>
      </c>
      <c r="E276" s="141">
        <v>2445.0613899999998</v>
      </c>
      <c r="F276" s="141">
        <v>7069.8380349999998</v>
      </c>
      <c r="G276" s="141">
        <v>4853.07413</v>
      </c>
      <c r="H276" s="141"/>
      <c r="I276" s="161">
        <v>34.584404591667564</v>
      </c>
      <c r="J276" s="142" t="s">
        <v>6041</v>
      </c>
      <c r="K276" s="162"/>
      <c r="L276" s="141">
        <v>5516.7511400000003</v>
      </c>
      <c r="M276" s="141">
        <v>2674.8403900000003</v>
      </c>
      <c r="N276" s="141">
        <v>2841.9107500000005</v>
      </c>
      <c r="O276" s="142" t="s">
        <v>6041</v>
      </c>
    </row>
    <row r="277" spans="1:15" ht="15.95" hidden="1" customHeight="1" x14ac:dyDescent="0.2">
      <c r="A277" s="156">
        <v>269</v>
      </c>
      <c r="B277" s="156" t="s">
        <v>1036</v>
      </c>
      <c r="C277" s="157" t="s">
        <v>1000</v>
      </c>
      <c r="D277" s="157" t="s">
        <v>6353</v>
      </c>
      <c r="E277" s="82">
        <v>696.85360000000003</v>
      </c>
      <c r="F277" s="82">
        <v>3627.1745449999999</v>
      </c>
      <c r="G277" s="82">
        <v>2575.7053900000005</v>
      </c>
      <c r="H277" s="82"/>
      <c r="I277" s="158">
        <v>19.212022783976611</v>
      </c>
      <c r="J277" s="135" t="s">
        <v>6041</v>
      </c>
      <c r="K277" s="162"/>
      <c r="L277" s="82">
        <v>2580.5957400000002</v>
      </c>
      <c r="M277" s="82">
        <v>1112.9553899999999</v>
      </c>
      <c r="N277" s="82">
        <v>1467.6403500000004</v>
      </c>
      <c r="O277" s="135" t="s">
        <v>6041</v>
      </c>
    </row>
    <row r="278" spans="1:15" ht="15.95" hidden="1" customHeight="1" x14ac:dyDescent="0.2">
      <c r="A278" s="159">
        <v>270</v>
      </c>
      <c r="B278" s="159" t="s">
        <v>1038</v>
      </c>
      <c r="C278" s="160" t="s">
        <v>1000</v>
      </c>
      <c r="D278" s="160" t="s">
        <v>6354</v>
      </c>
      <c r="E278" s="141">
        <v>200.66851</v>
      </c>
      <c r="F278" s="141">
        <v>1452.5555099999997</v>
      </c>
      <c r="G278" s="141">
        <v>730.16926999999998</v>
      </c>
      <c r="H278" s="141"/>
      <c r="I278" s="161">
        <v>13.814859991133835</v>
      </c>
      <c r="J278" s="142" t="s">
        <v>6041</v>
      </c>
      <c r="K278" s="162"/>
      <c r="L278" s="141">
        <v>916.85712999999998</v>
      </c>
      <c r="M278" s="141">
        <v>542.35007000000007</v>
      </c>
      <c r="N278" s="141">
        <v>374.50705999999997</v>
      </c>
      <c r="O278" s="142" t="s">
        <v>6041</v>
      </c>
    </row>
    <row r="279" spans="1:15" ht="15.95" hidden="1" customHeight="1" x14ac:dyDescent="0.2">
      <c r="A279" s="156">
        <v>271</v>
      </c>
      <c r="B279" s="156" t="s">
        <v>1040</v>
      </c>
      <c r="C279" s="157" t="s">
        <v>1000</v>
      </c>
      <c r="D279" s="157" t="s">
        <v>6355</v>
      </c>
      <c r="E279" s="82">
        <v>88.912990000000008</v>
      </c>
      <c r="F279" s="82">
        <v>3823.2249600000005</v>
      </c>
      <c r="G279" s="82">
        <v>3227.1670800000002</v>
      </c>
      <c r="H279" s="82"/>
      <c r="I279" s="158">
        <v>2.3256018395527529</v>
      </c>
      <c r="J279" s="135" t="s">
        <v>6041</v>
      </c>
      <c r="K279" s="162"/>
      <c r="L279" s="82">
        <v>2032.5566199999998</v>
      </c>
      <c r="M279" s="82">
        <v>1076.5007499999999</v>
      </c>
      <c r="N279" s="82">
        <v>956.05586999999991</v>
      </c>
      <c r="O279" s="135" t="s">
        <v>6041</v>
      </c>
    </row>
    <row r="280" spans="1:15" ht="15.95" hidden="1" customHeight="1" x14ac:dyDescent="0.2">
      <c r="A280" s="159">
        <v>272</v>
      </c>
      <c r="B280" s="159" t="s">
        <v>1042</v>
      </c>
      <c r="C280" s="160" t="s">
        <v>1000</v>
      </c>
      <c r="D280" s="160" t="s">
        <v>6356</v>
      </c>
      <c r="E280" s="141">
        <v>7595.7756099999997</v>
      </c>
      <c r="F280" s="141">
        <v>16289.14759</v>
      </c>
      <c r="G280" s="141">
        <v>13109.209429999999</v>
      </c>
      <c r="H280" s="141"/>
      <c r="I280" s="161">
        <v>46.630896847316237</v>
      </c>
      <c r="J280" s="142" t="s">
        <v>6041</v>
      </c>
      <c r="K280" s="162"/>
      <c r="L280" s="141">
        <v>7276.3946599999999</v>
      </c>
      <c r="M280" s="141">
        <v>6551.52196</v>
      </c>
      <c r="N280" s="141">
        <v>724.87270000000024</v>
      </c>
      <c r="O280" s="142" t="s">
        <v>6041</v>
      </c>
    </row>
    <row r="281" spans="1:15" ht="15.95" hidden="1" customHeight="1" x14ac:dyDescent="0.2">
      <c r="A281" s="156">
        <v>273</v>
      </c>
      <c r="B281" s="156" t="s">
        <v>1044</v>
      </c>
      <c r="C281" s="157" t="s">
        <v>1000</v>
      </c>
      <c r="D281" s="157" t="s">
        <v>6357</v>
      </c>
      <c r="E281" s="82">
        <v>555.48111000000006</v>
      </c>
      <c r="F281" s="82">
        <v>2402.9299225</v>
      </c>
      <c r="G281" s="82">
        <v>1919.9211299999999</v>
      </c>
      <c r="H281" s="82"/>
      <c r="I281" s="158">
        <v>23.116825205708849</v>
      </c>
      <c r="J281" s="135" t="s">
        <v>6041</v>
      </c>
      <c r="K281" s="162"/>
      <c r="L281" s="82">
        <v>1774.3005899999998</v>
      </c>
      <c r="M281" s="82">
        <v>665.86955999999998</v>
      </c>
      <c r="N281" s="82">
        <v>1108.4310299999997</v>
      </c>
      <c r="O281" s="135" t="s">
        <v>6041</v>
      </c>
    </row>
    <row r="282" spans="1:15" ht="15.95" hidden="1" customHeight="1" x14ac:dyDescent="0.2">
      <c r="A282" s="159">
        <v>274</v>
      </c>
      <c r="B282" s="159" t="s">
        <v>1046</v>
      </c>
      <c r="C282" s="160" t="s">
        <v>1000</v>
      </c>
      <c r="D282" s="160" t="s">
        <v>6358</v>
      </c>
      <c r="E282" s="141">
        <v>1011.30871</v>
      </c>
      <c r="F282" s="141">
        <v>6113.1803050000008</v>
      </c>
      <c r="G282" s="141">
        <v>4315.8458600000004</v>
      </c>
      <c r="H282" s="141"/>
      <c r="I282" s="161">
        <v>16.543086569405542</v>
      </c>
      <c r="J282" s="142" t="s">
        <v>6041</v>
      </c>
      <c r="K282" s="162"/>
      <c r="L282" s="141">
        <v>4059.7806799999998</v>
      </c>
      <c r="M282" s="141">
        <v>2474.92083</v>
      </c>
      <c r="N282" s="141">
        <v>1584.8598499999996</v>
      </c>
      <c r="O282" s="142" t="s">
        <v>6041</v>
      </c>
    </row>
    <row r="283" spans="1:15" ht="15.95" hidden="1" customHeight="1" x14ac:dyDescent="0.2">
      <c r="A283" s="156">
        <v>275</v>
      </c>
      <c r="B283" s="156" t="s">
        <v>1048</v>
      </c>
      <c r="C283" s="157" t="s">
        <v>1000</v>
      </c>
      <c r="D283" s="157" t="s">
        <v>6359</v>
      </c>
      <c r="E283" s="82">
        <v>11506.573859999999</v>
      </c>
      <c r="F283" s="82">
        <v>16005.677847499999</v>
      </c>
      <c r="G283" s="82">
        <v>13196.61745</v>
      </c>
      <c r="H283" s="82"/>
      <c r="I283" s="158">
        <v>71.890575142353413</v>
      </c>
      <c r="J283" s="135" t="s">
        <v>6041</v>
      </c>
      <c r="K283" s="162"/>
      <c r="L283" s="82">
        <v>13379.389669999999</v>
      </c>
      <c r="M283" s="82">
        <v>8111.2153499999995</v>
      </c>
      <c r="N283" s="82">
        <v>5268.1743199999983</v>
      </c>
      <c r="O283" s="135" t="s">
        <v>6041</v>
      </c>
    </row>
    <row r="284" spans="1:15" ht="15.95" hidden="1" customHeight="1" x14ac:dyDescent="0.2">
      <c r="A284" s="159">
        <v>276</v>
      </c>
      <c r="B284" s="159" t="s">
        <v>1050</v>
      </c>
      <c r="C284" s="160" t="s">
        <v>1000</v>
      </c>
      <c r="D284" s="160" t="s">
        <v>6360</v>
      </c>
      <c r="E284" s="141">
        <v>721.85940000000016</v>
      </c>
      <c r="F284" s="141">
        <v>3941.2846575000003</v>
      </c>
      <c r="G284" s="141">
        <v>2907.0351900000001</v>
      </c>
      <c r="H284" s="141"/>
      <c r="I284" s="161">
        <v>18.31533275898634</v>
      </c>
      <c r="J284" s="142" t="s">
        <v>6041</v>
      </c>
      <c r="K284" s="162"/>
      <c r="L284" s="141">
        <v>2162.5540099999998</v>
      </c>
      <c r="M284" s="141">
        <v>687.67605000000003</v>
      </c>
      <c r="N284" s="141">
        <v>1474.8779599999998</v>
      </c>
      <c r="O284" s="142" t="s">
        <v>6041</v>
      </c>
    </row>
    <row r="285" spans="1:15" ht="15.95" hidden="1" customHeight="1" x14ac:dyDescent="0.2">
      <c r="A285" s="156">
        <v>277</v>
      </c>
      <c r="B285" s="156" t="s">
        <v>1052</v>
      </c>
      <c r="C285" s="157" t="s">
        <v>1000</v>
      </c>
      <c r="D285" s="157" t="s">
        <v>6361</v>
      </c>
      <c r="E285" s="82">
        <v>131.85329999999999</v>
      </c>
      <c r="F285" s="82">
        <v>3766.7913699999995</v>
      </c>
      <c r="G285" s="82">
        <v>2318.0967199999996</v>
      </c>
      <c r="H285" s="82"/>
      <c r="I285" s="158">
        <v>3.5004142000038616</v>
      </c>
      <c r="J285" s="135" t="s">
        <v>6041</v>
      </c>
      <c r="K285" s="162"/>
      <c r="L285" s="82">
        <v>2227.51928</v>
      </c>
      <c r="M285" s="82">
        <v>1309.8027399999999</v>
      </c>
      <c r="N285" s="82">
        <v>917.71654000000001</v>
      </c>
      <c r="O285" s="135" t="s">
        <v>6041</v>
      </c>
    </row>
    <row r="286" spans="1:15" ht="15.95" hidden="1" customHeight="1" x14ac:dyDescent="0.2">
      <c r="A286" s="159">
        <v>278</v>
      </c>
      <c r="B286" s="159" t="s">
        <v>1054</v>
      </c>
      <c r="C286" s="160" t="s">
        <v>1000</v>
      </c>
      <c r="D286" s="160" t="s">
        <v>6362</v>
      </c>
      <c r="E286" s="141">
        <v>131.7056</v>
      </c>
      <c r="F286" s="141">
        <v>1831.7133424999997</v>
      </c>
      <c r="G286" s="141">
        <v>607.64333999999997</v>
      </c>
      <c r="H286" s="141"/>
      <c r="I286" s="161">
        <v>7.1902953887010863</v>
      </c>
      <c r="J286" s="142" t="s">
        <v>6041</v>
      </c>
      <c r="K286" s="162"/>
      <c r="L286" s="141">
        <v>1163.5008799999998</v>
      </c>
      <c r="M286" s="141">
        <v>685.60556000000008</v>
      </c>
      <c r="N286" s="141">
        <v>477.89531999999986</v>
      </c>
      <c r="O286" s="142" t="s">
        <v>6041</v>
      </c>
    </row>
    <row r="287" spans="1:15" ht="15.95" hidden="1" customHeight="1" x14ac:dyDescent="0.2">
      <c r="A287" s="156">
        <v>279</v>
      </c>
      <c r="B287" s="156" t="s">
        <v>1056</v>
      </c>
      <c r="C287" s="157" t="s">
        <v>1000</v>
      </c>
      <c r="D287" s="157" t="s">
        <v>6363</v>
      </c>
      <c r="E287" s="82">
        <v>1959.2920699999997</v>
      </c>
      <c r="F287" s="82">
        <v>12105.831479999999</v>
      </c>
      <c r="G287" s="82">
        <v>3410.0998300000001</v>
      </c>
      <c r="H287" s="82"/>
      <c r="I287" s="158">
        <v>16.184696385679409</v>
      </c>
      <c r="J287" s="135" t="s">
        <v>6041</v>
      </c>
      <c r="K287" s="162"/>
      <c r="L287" s="82">
        <v>4624.60106</v>
      </c>
      <c r="M287" s="82">
        <v>2416.8823000000002</v>
      </c>
      <c r="N287" s="82">
        <v>2207.7187599999993</v>
      </c>
      <c r="O287" s="135" t="s">
        <v>6041</v>
      </c>
    </row>
    <row r="288" spans="1:15" ht="15.95" hidden="1" customHeight="1" x14ac:dyDescent="0.2">
      <c r="A288" s="159">
        <v>280</v>
      </c>
      <c r="B288" s="159" t="s">
        <v>1058</v>
      </c>
      <c r="C288" s="160" t="s">
        <v>1000</v>
      </c>
      <c r="D288" s="160" t="s">
        <v>6364</v>
      </c>
      <c r="E288" s="141">
        <v>93.448300000000003</v>
      </c>
      <c r="F288" s="141">
        <v>1669.41121</v>
      </c>
      <c r="G288" s="141">
        <v>825.06204000000002</v>
      </c>
      <c r="H288" s="141"/>
      <c r="I288" s="161">
        <v>5.5976801545498187</v>
      </c>
      <c r="J288" s="142" t="s">
        <v>6041</v>
      </c>
      <c r="K288" s="162"/>
      <c r="L288" s="141">
        <v>910.20902999999998</v>
      </c>
      <c r="M288" s="141">
        <v>594.75432000000012</v>
      </c>
      <c r="N288" s="141">
        <v>315.45470999999998</v>
      </c>
      <c r="O288" s="142" t="s">
        <v>6041</v>
      </c>
    </row>
    <row r="289" spans="1:15" ht="15.95" hidden="1" customHeight="1" x14ac:dyDescent="0.2">
      <c r="A289" s="156">
        <v>281</v>
      </c>
      <c r="B289" s="156" t="s">
        <v>1060</v>
      </c>
      <c r="C289" s="157" t="s">
        <v>1000</v>
      </c>
      <c r="D289" s="157" t="s">
        <v>6365</v>
      </c>
      <c r="E289" s="82">
        <v>473.55996999999996</v>
      </c>
      <c r="F289" s="82">
        <v>3606.851095</v>
      </c>
      <c r="G289" s="82">
        <v>2970.6488799999997</v>
      </c>
      <c r="H289" s="82"/>
      <c r="I289" s="158">
        <v>13.129457178214892</v>
      </c>
      <c r="J289" s="135" t="s">
        <v>6041</v>
      </c>
      <c r="K289" s="162"/>
      <c r="L289" s="82">
        <v>2441.3191699999998</v>
      </c>
      <c r="M289" s="82">
        <v>575.82466999999997</v>
      </c>
      <c r="N289" s="82">
        <v>1865.4945</v>
      </c>
      <c r="O289" s="135" t="s">
        <v>6041</v>
      </c>
    </row>
    <row r="290" spans="1:15" ht="15.95" hidden="1" customHeight="1" x14ac:dyDescent="0.2">
      <c r="A290" s="159">
        <v>282</v>
      </c>
      <c r="B290" s="159" t="s">
        <v>1062</v>
      </c>
      <c r="C290" s="160" t="s">
        <v>1000</v>
      </c>
      <c r="D290" s="160" t="s">
        <v>6366</v>
      </c>
      <c r="E290" s="141">
        <v>415.11741999999998</v>
      </c>
      <c r="F290" s="141">
        <v>4107.3642075000007</v>
      </c>
      <c r="G290" s="141">
        <v>2321.7563500000001</v>
      </c>
      <c r="H290" s="141"/>
      <c r="I290" s="161">
        <v>10.106662059381057</v>
      </c>
      <c r="J290" s="142" t="s">
        <v>6041</v>
      </c>
      <c r="K290" s="162"/>
      <c r="L290" s="141">
        <v>1284.24486</v>
      </c>
      <c r="M290" s="141">
        <v>943.20546000000002</v>
      </c>
      <c r="N290" s="141">
        <v>341.03940000000011</v>
      </c>
      <c r="O290" s="142" t="s">
        <v>6041</v>
      </c>
    </row>
    <row r="291" spans="1:15" ht="15.95" hidden="1" customHeight="1" x14ac:dyDescent="0.2">
      <c r="A291" s="156">
        <v>283</v>
      </c>
      <c r="B291" s="156" t="s">
        <v>1064</v>
      </c>
      <c r="C291" s="157" t="s">
        <v>1000</v>
      </c>
      <c r="D291" s="157" t="s">
        <v>6367</v>
      </c>
      <c r="E291" s="82">
        <v>1110.0602699999999</v>
      </c>
      <c r="F291" s="82">
        <v>4245.0050124999989</v>
      </c>
      <c r="G291" s="82">
        <v>2940.2049499999998</v>
      </c>
      <c r="H291" s="82"/>
      <c r="I291" s="158">
        <v>26.149798804271736</v>
      </c>
      <c r="J291" s="135" t="s">
        <v>6041</v>
      </c>
      <c r="K291" s="162"/>
      <c r="L291" s="82">
        <v>2111.30656</v>
      </c>
      <c r="M291" s="82">
        <v>890.06796999999995</v>
      </c>
      <c r="N291" s="82">
        <v>1221.2385900000002</v>
      </c>
      <c r="O291" s="135" t="s">
        <v>6041</v>
      </c>
    </row>
    <row r="292" spans="1:15" ht="15.95" hidden="1" customHeight="1" x14ac:dyDescent="0.2">
      <c r="A292" s="159">
        <v>284</v>
      </c>
      <c r="B292" s="159" t="s">
        <v>1066</v>
      </c>
      <c r="C292" s="160" t="s">
        <v>1000</v>
      </c>
      <c r="D292" s="160" t="s">
        <v>6368</v>
      </c>
      <c r="E292" s="141">
        <v>297.23167999999998</v>
      </c>
      <c r="F292" s="141">
        <v>2306.1150225000006</v>
      </c>
      <c r="G292" s="141">
        <v>1466.4492299999999</v>
      </c>
      <c r="H292" s="141"/>
      <c r="I292" s="161">
        <v>12.888848869202487</v>
      </c>
      <c r="J292" s="142" t="s">
        <v>6041</v>
      </c>
      <c r="K292" s="162"/>
      <c r="L292" s="141">
        <v>1517.52802</v>
      </c>
      <c r="M292" s="141">
        <v>544.02758999999992</v>
      </c>
      <c r="N292" s="141">
        <v>973.50043000000005</v>
      </c>
      <c r="O292" s="142" t="s">
        <v>6041</v>
      </c>
    </row>
    <row r="293" spans="1:15" ht="15.95" hidden="1" customHeight="1" x14ac:dyDescent="0.2">
      <c r="A293" s="156">
        <v>285</v>
      </c>
      <c r="B293" s="156" t="s">
        <v>1068</v>
      </c>
      <c r="C293" s="157" t="s">
        <v>1000</v>
      </c>
      <c r="D293" s="157" t="s">
        <v>6369</v>
      </c>
      <c r="E293" s="82">
        <v>490.53618</v>
      </c>
      <c r="F293" s="82">
        <v>3396.2358025000003</v>
      </c>
      <c r="G293" s="82">
        <v>1944.8667000000003</v>
      </c>
      <c r="H293" s="82"/>
      <c r="I293" s="158">
        <v>14.443525377092833</v>
      </c>
      <c r="J293" s="135" t="s">
        <v>6041</v>
      </c>
      <c r="K293" s="162"/>
      <c r="L293" s="82">
        <v>1013.1557100000001</v>
      </c>
      <c r="M293" s="82">
        <v>628.34884999999997</v>
      </c>
      <c r="N293" s="82">
        <v>384.80686000000009</v>
      </c>
      <c r="O293" s="135" t="s">
        <v>6041</v>
      </c>
    </row>
    <row r="294" spans="1:15" ht="15.95" hidden="1" customHeight="1" x14ac:dyDescent="0.2">
      <c r="A294" s="159">
        <v>286</v>
      </c>
      <c r="B294" s="159" t="s">
        <v>1070</v>
      </c>
      <c r="C294" s="160" t="s">
        <v>1000</v>
      </c>
      <c r="D294" s="160" t="s">
        <v>6370</v>
      </c>
      <c r="E294" s="141">
        <v>3431.78656</v>
      </c>
      <c r="F294" s="141">
        <v>9343.2882100000006</v>
      </c>
      <c r="G294" s="141">
        <v>4069.9061699999997</v>
      </c>
      <c r="H294" s="141"/>
      <c r="I294" s="161">
        <v>36.729965755813929</v>
      </c>
      <c r="J294" s="142" t="s">
        <v>6041</v>
      </c>
      <c r="K294" s="162"/>
      <c r="L294" s="141">
        <v>5706.1143300000003</v>
      </c>
      <c r="M294" s="141">
        <v>4714.8374899999999</v>
      </c>
      <c r="N294" s="141">
        <v>991.27683999999988</v>
      </c>
      <c r="O294" s="142" t="s">
        <v>6041</v>
      </c>
    </row>
    <row r="295" spans="1:15" ht="15.95" hidden="1" customHeight="1" x14ac:dyDescent="0.2">
      <c r="A295" s="156">
        <v>287</v>
      </c>
      <c r="B295" s="156" t="s">
        <v>1072</v>
      </c>
      <c r="C295" s="157" t="s">
        <v>1000</v>
      </c>
      <c r="D295" s="157" t="s">
        <v>6371</v>
      </c>
      <c r="E295" s="82">
        <v>137.20627999999999</v>
      </c>
      <c r="F295" s="82">
        <v>1515.9324475000001</v>
      </c>
      <c r="G295" s="82">
        <v>624.72480000000007</v>
      </c>
      <c r="H295" s="82"/>
      <c r="I295" s="158">
        <v>9.0509494817050555</v>
      </c>
      <c r="J295" s="135" t="s">
        <v>6041</v>
      </c>
      <c r="K295" s="162"/>
      <c r="L295" s="82">
        <v>823.5969399999999</v>
      </c>
      <c r="M295" s="82">
        <v>616.56487000000004</v>
      </c>
      <c r="N295" s="82">
        <v>207.03206999999995</v>
      </c>
      <c r="O295" s="135" t="s">
        <v>6041</v>
      </c>
    </row>
    <row r="296" spans="1:15" ht="15.95" hidden="1" customHeight="1" x14ac:dyDescent="0.2">
      <c r="A296" s="159">
        <v>288</v>
      </c>
      <c r="B296" s="159" t="s">
        <v>1074</v>
      </c>
      <c r="C296" s="160" t="s">
        <v>1000</v>
      </c>
      <c r="D296" s="160" t="s">
        <v>6372</v>
      </c>
      <c r="E296" s="141">
        <v>75.34111</v>
      </c>
      <c r="F296" s="141">
        <v>1531.2778174999999</v>
      </c>
      <c r="G296" s="141">
        <v>607.62091000000009</v>
      </c>
      <c r="H296" s="141"/>
      <c r="I296" s="161">
        <v>4.9201463731123374</v>
      </c>
      <c r="J296" s="142" t="s">
        <v>6041</v>
      </c>
      <c r="K296" s="162"/>
      <c r="L296" s="141">
        <v>886.29402000000005</v>
      </c>
      <c r="M296" s="141">
        <v>512.62513000000001</v>
      </c>
      <c r="N296" s="141">
        <v>373.66889000000003</v>
      </c>
      <c r="O296" s="142" t="s">
        <v>6041</v>
      </c>
    </row>
    <row r="297" spans="1:15" ht="15.95" hidden="1" customHeight="1" x14ac:dyDescent="0.2">
      <c r="A297" s="156">
        <v>289</v>
      </c>
      <c r="B297" s="156" t="s">
        <v>1076</v>
      </c>
      <c r="C297" s="157" t="s">
        <v>1000</v>
      </c>
      <c r="D297" s="157" t="s">
        <v>6373</v>
      </c>
      <c r="E297" s="82">
        <v>677.19683999999995</v>
      </c>
      <c r="F297" s="82">
        <v>3165.9887400000002</v>
      </c>
      <c r="G297" s="82">
        <v>3365.5711200000001</v>
      </c>
      <c r="H297" s="82"/>
      <c r="I297" s="158">
        <v>20.121305295726451</v>
      </c>
      <c r="J297" s="135" t="s">
        <v>6041</v>
      </c>
      <c r="K297" s="162"/>
      <c r="L297" s="82">
        <v>2090.7016899999999</v>
      </c>
      <c r="M297" s="82">
        <v>634.60400000000004</v>
      </c>
      <c r="N297" s="82">
        <v>1456.0976900000001</v>
      </c>
      <c r="O297" s="135" t="s">
        <v>6041</v>
      </c>
    </row>
    <row r="298" spans="1:15" ht="15.95" hidden="1" customHeight="1" x14ac:dyDescent="0.2">
      <c r="A298" s="159">
        <v>290</v>
      </c>
      <c r="B298" s="159" t="s">
        <v>1078</v>
      </c>
      <c r="C298" s="160" t="s">
        <v>1000</v>
      </c>
      <c r="D298" s="160" t="s">
        <v>6175</v>
      </c>
      <c r="E298" s="141">
        <v>205.61885999999998</v>
      </c>
      <c r="F298" s="141">
        <v>1313.1937825</v>
      </c>
      <c r="G298" s="141">
        <v>188.65428999999997</v>
      </c>
      <c r="H298" s="141"/>
      <c r="I298" s="161">
        <v>15.65792213914933</v>
      </c>
      <c r="J298" s="142" t="s">
        <v>6041</v>
      </c>
      <c r="K298" s="162"/>
      <c r="L298" s="141">
        <v>829.3131800000001</v>
      </c>
      <c r="M298" s="141">
        <v>437.46594999999996</v>
      </c>
      <c r="N298" s="141">
        <v>391.84723000000008</v>
      </c>
      <c r="O298" s="142" t="s">
        <v>6041</v>
      </c>
    </row>
    <row r="299" spans="1:15" ht="15.95" hidden="1" customHeight="1" x14ac:dyDescent="0.2">
      <c r="A299" s="156">
        <v>291</v>
      </c>
      <c r="B299" s="156" t="s">
        <v>1079</v>
      </c>
      <c r="C299" s="157" t="s">
        <v>1000</v>
      </c>
      <c r="D299" s="157" t="s">
        <v>6374</v>
      </c>
      <c r="E299" s="82">
        <v>11099.297839999999</v>
      </c>
      <c r="F299" s="82">
        <v>6277.9206900000017</v>
      </c>
      <c r="G299" s="82">
        <v>4499.87183</v>
      </c>
      <c r="H299" s="82"/>
      <c r="I299" s="158">
        <v>176.79894965350377</v>
      </c>
      <c r="J299" s="135" t="s">
        <v>6042</v>
      </c>
      <c r="K299" s="162"/>
      <c r="L299" s="82">
        <v>3548.2916100000002</v>
      </c>
      <c r="M299" s="82">
        <v>1209.7535600000001</v>
      </c>
      <c r="N299" s="82">
        <v>2338.5380500000001</v>
      </c>
      <c r="O299" s="135" t="s">
        <v>6041</v>
      </c>
    </row>
    <row r="300" spans="1:15" ht="15.95" hidden="1" customHeight="1" x14ac:dyDescent="0.2">
      <c r="A300" s="159">
        <v>292</v>
      </c>
      <c r="B300" s="159" t="s">
        <v>1081</v>
      </c>
      <c r="C300" s="160" t="s">
        <v>1000</v>
      </c>
      <c r="D300" s="160" t="s">
        <v>6375</v>
      </c>
      <c r="E300" s="141">
        <v>120.8215</v>
      </c>
      <c r="F300" s="141">
        <v>1289.4238325000003</v>
      </c>
      <c r="G300" s="141">
        <v>316.92948999999999</v>
      </c>
      <c r="H300" s="141"/>
      <c r="I300" s="161">
        <v>9.3701928686819098</v>
      </c>
      <c r="J300" s="142" t="s">
        <v>6041</v>
      </c>
      <c r="K300" s="162"/>
      <c r="L300" s="141">
        <v>665.77209000000005</v>
      </c>
      <c r="M300" s="141">
        <v>493.60382999999996</v>
      </c>
      <c r="N300" s="141">
        <v>172.16826000000012</v>
      </c>
      <c r="O300" s="142" t="s">
        <v>6041</v>
      </c>
    </row>
    <row r="301" spans="1:15" ht="15.95" hidden="1" customHeight="1" x14ac:dyDescent="0.2">
      <c r="A301" s="156">
        <v>293</v>
      </c>
      <c r="B301" s="156" t="s">
        <v>1083</v>
      </c>
      <c r="C301" s="157" t="s">
        <v>1000</v>
      </c>
      <c r="D301" s="157" t="s">
        <v>6376</v>
      </c>
      <c r="E301" s="82">
        <v>959.80133000000001</v>
      </c>
      <c r="F301" s="82">
        <v>1955.0785899999996</v>
      </c>
      <c r="G301" s="82">
        <v>1130.9288600000002</v>
      </c>
      <c r="H301" s="82"/>
      <c r="I301" s="158">
        <v>49.092723684320035</v>
      </c>
      <c r="J301" s="135" t="s">
        <v>6041</v>
      </c>
      <c r="K301" s="162"/>
      <c r="L301" s="82">
        <v>1061.2958700000001</v>
      </c>
      <c r="M301" s="82">
        <v>408.94720999999998</v>
      </c>
      <c r="N301" s="82">
        <v>652.34866000000011</v>
      </c>
      <c r="O301" s="135" t="s">
        <v>6041</v>
      </c>
    </row>
    <row r="302" spans="1:15" ht="15.95" hidden="1" customHeight="1" x14ac:dyDescent="0.2">
      <c r="A302" s="159">
        <v>294</v>
      </c>
      <c r="B302" s="159" t="s">
        <v>1085</v>
      </c>
      <c r="C302" s="160" t="s">
        <v>1000</v>
      </c>
      <c r="D302" s="160" t="s">
        <v>6377</v>
      </c>
      <c r="E302" s="141">
        <v>142.67092</v>
      </c>
      <c r="F302" s="141">
        <v>1941.2916475</v>
      </c>
      <c r="G302" s="141">
        <v>1304.54483</v>
      </c>
      <c r="H302" s="141"/>
      <c r="I302" s="161">
        <v>7.3492780017743318</v>
      </c>
      <c r="J302" s="142" t="s">
        <v>6041</v>
      </c>
      <c r="K302" s="162"/>
      <c r="L302" s="141">
        <v>1359.9721200000001</v>
      </c>
      <c r="M302" s="141">
        <v>860.59436999999991</v>
      </c>
      <c r="N302" s="141">
        <v>499.37775000000022</v>
      </c>
      <c r="O302" s="142" t="s">
        <v>6041</v>
      </c>
    </row>
    <row r="303" spans="1:15" ht="15.95" hidden="1" customHeight="1" x14ac:dyDescent="0.2">
      <c r="A303" s="156">
        <v>295</v>
      </c>
      <c r="B303" s="156" t="s">
        <v>1087</v>
      </c>
      <c r="C303" s="157" t="s">
        <v>1000</v>
      </c>
      <c r="D303" s="157" t="s">
        <v>6378</v>
      </c>
      <c r="E303" s="82">
        <v>136.91677999999999</v>
      </c>
      <c r="F303" s="82">
        <v>1757.6897599999998</v>
      </c>
      <c r="G303" s="82">
        <v>741.39026999999999</v>
      </c>
      <c r="H303" s="82"/>
      <c r="I303" s="158">
        <v>7.7895873956732853</v>
      </c>
      <c r="J303" s="135" t="s">
        <v>6041</v>
      </c>
      <c r="K303" s="162"/>
      <c r="L303" s="82">
        <v>885.35689000000002</v>
      </c>
      <c r="M303" s="82">
        <v>624.10931999999991</v>
      </c>
      <c r="N303" s="82">
        <v>261.24757000000005</v>
      </c>
      <c r="O303" s="135" t="s">
        <v>6041</v>
      </c>
    </row>
    <row r="304" spans="1:15" ht="15.95" hidden="1" customHeight="1" x14ac:dyDescent="0.2">
      <c r="A304" s="159">
        <v>296</v>
      </c>
      <c r="B304" s="159" t="s">
        <v>1089</v>
      </c>
      <c r="C304" s="160" t="s">
        <v>1000</v>
      </c>
      <c r="D304" s="160" t="s">
        <v>6379</v>
      </c>
      <c r="E304" s="141">
        <v>495.70058</v>
      </c>
      <c r="F304" s="141">
        <v>1292.6508750000003</v>
      </c>
      <c r="G304" s="141">
        <v>417.00803000000002</v>
      </c>
      <c r="H304" s="141"/>
      <c r="I304" s="161">
        <v>38.347599463002716</v>
      </c>
      <c r="J304" s="142" t="s">
        <v>6041</v>
      </c>
      <c r="K304" s="162"/>
      <c r="L304" s="141">
        <v>910.55179000000021</v>
      </c>
      <c r="M304" s="141">
        <v>821.86775999999998</v>
      </c>
      <c r="N304" s="141">
        <v>88.684030000000149</v>
      </c>
      <c r="O304" s="142" t="s">
        <v>6041</v>
      </c>
    </row>
    <row r="305" spans="1:15" ht="15.95" hidden="1" customHeight="1" x14ac:dyDescent="0.2">
      <c r="A305" s="156">
        <v>297</v>
      </c>
      <c r="B305" s="156" t="s">
        <v>1091</v>
      </c>
      <c r="C305" s="157" t="s">
        <v>1000</v>
      </c>
      <c r="D305" s="157" t="s">
        <v>6380</v>
      </c>
      <c r="E305" s="82">
        <v>100.48267</v>
      </c>
      <c r="F305" s="82">
        <v>1545.6602224999999</v>
      </c>
      <c r="G305" s="82">
        <v>799.18389000000002</v>
      </c>
      <c r="H305" s="82"/>
      <c r="I305" s="158">
        <v>6.5009546430247225</v>
      </c>
      <c r="J305" s="135" t="s">
        <v>6041</v>
      </c>
      <c r="K305" s="162"/>
      <c r="L305" s="82">
        <v>772.54342000000008</v>
      </c>
      <c r="M305" s="82">
        <v>622.27218000000005</v>
      </c>
      <c r="N305" s="82">
        <v>150.27123999999998</v>
      </c>
      <c r="O305" s="135" t="s">
        <v>6041</v>
      </c>
    </row>
    <row r="306" spans="1:15" ht="15.95" hidden="1" customHeight="1" x14ac:dyDescent="0.2">
      <c r="A306" s="159">
        <v>298</v>
      </c>
      <c r="B306" s="159" t="s">
        <v>1093</v>
      </c>
      <c r="C306" s="160" t="s">
        <v>1000</v>
      </c>
      <c r="D306" s="160" t="s">
        <v>6381</v>
      </c>
      <c r="E306" s="141">
        <v>395.87319000000002</v>
      </c>
      <c r="F306" s="141">
        <v>1499.8372774999998</v>
      </c>
      <c r="G306" s="141">
        <v>812.16791000000001</v>
      </c>
      <c r="H306" s="141"/>
      <c r="I306" s="161">
        <v>26.394409309512579</v>
      </c>
      <c r="J306" s="142" t="s">
        <v>6041</v>
      </c>
      <c r="K306" s="162"/>
      <c r="L306" s="141">
        <v>1074.0356000000002</v>
      </c>
      <c r="M306" s="141">
        <v>689.76028000000008</v>
      </c>
      <c r="N306" s="141">
        <v>384.27532000000008</v>
      </c>
      <c r="O306" s="142" t="s">
        <v>6041</v>
      </c>
    </row>
    <row r="307" spans="1:15" ht="15.95" hidden="1" customHeight="1" x14ac:dyDescent="0.2">
      <c r="A307" s="156">
        <v>299</v>
      </c>
      <c r="B307" s="156" t="s">
        <v>1095</v>
      </c>
      <c r="C307" s="157" t="s">
        <v>1000</v>
      </c>
      <c r="D307" s="157" t="s">
        <v>6382</v>
      </c>
      <c r="E307" s="82">
        <v>510.02499</v>
      </c>
      <c r="F307" s="82">
        <v>2835.9769925000001</v>
      </c>
      <c r="G307" s="82">
        <v>2058.0268599999999</v>
      </c>
      <c r="H307" s="82"/>
      <c r="I307" s="158">
        <v>17.984101822716035</v>
      </c>
      <c r="J307" s="135" t="s">
        <v>6041</v>
      </c>
      <c r="K307" s="162"/>
      <c r="L307" s="82">
        <v>987.85636</v>
      </c>
      <c r="M307" s="82">
        <v>668.99221999999997</v>
      </c>
      <c r="N307" s="82">
        <v>318.86414000000002</v>
      </c>
      <c r="O307" s="135" t="s">
        <v>6041</v>
      </c>
    </row>
    <row r="308" spans="1:15" ht="15.95" hidden="1" customHeight="1" x14ac:dyDescent="0.2">
      <c r="A308" s="159">
        <v>300</v>
      </c>
      <c r="B308" s="159" t="s">
        <v>1097</v>
      </c>
      <c r="C308" s="160" t="s">
        <v>1000</v>
      </c>
      <c r="D308" s="160" t="s">
        <v>6383</v>
      </c>
      <c r="E308" s="141">
        <v>163.60061999999999</v>
      </c>
      <c r="F308" s="141">
        <v>2436.3889725000004</v>
      </c>
      <c r="G308" s="141">
        <v>1927.9225599999995</v>
      </c>
      <c r="H308" s="141"/>
      <c r="I308" s="161">
        <v>6.7148809917707011</v>
      </c>
      <c r="J308" s="142" t="s">
        <v>6041</v>
      </c>
      <c r="K308" s="162"/>
      <c r="L308" s="141">
        <v>1151.2429299999999</v>
      </c>
      <c r="M308" s="141">
        <v>867.98002999999994</v>
      </c>
      <c r="N308" s="141">
        <v>283.2629</v>
      </c>
      <c r="O308" s="142" t="s">
        <v>6041</v>
      </c>
    </row>
    <row r="309" spans="1:15" ht="15.95" hidden="1" customHeight="1" x14ac:dyDescent="0.2">
      <c r="A309" s="156">
        <v>301</v>
      </c>
      <c r="B309" s="156" t="s">
        <v>1099</v>
      </c>
      <c r="C309" s="157" t="s">
        <v>1000</v>
      </c>
      <c r="D309" s="157" t="s">
        <v>6384</v>
      </c>
      <c r="E309" s="82">
        <v>55.886780000000009</v>
      </c>
      <c r="F309" s="82">
        <v>1922.6170975000002</v>
      </c>
      <c r="G309" s="82">
        <v>945.49239</v>
      </c>
      <c r="H309" s="82"/>
      <c r="I309" s="158">
        <v>2.9068076047316023</v>
      </c>
      <c r="J309" s="135" t="s">
        <v>6041</v>
      </c>
      <c r="K309" s="162"/>
      <c r="L309" s="82">
        <v>1081.7208199999998</v>
      </c>
      <c r="M309" s="82">
        <v>525.72622000000001</v>
      </c>
      <c r="N309" s="82">
        <v>555.99459999999988</v>
      </c>
      <c r="O309" s="135" t="s">
        <v>6041</v>
      </c>
    </row>
    <row r="310" spans="1:15" ht="15.95" hidden="1" customHeight="1" x14ac:dyDescent="0.2">
      <c r="A310" s="159">
        <v>302</v>
      </c>
      <c r="B310" s="159" t="s">
        <v>1101</v>
      </c>
      <c r="C310" s="160" t="s">
        <v>1000</v>
      </c>
      <c r="D310" s="160" t="s">
        <v>6385</v>
      </c>
      <c r="E310" s="141">
        <v>90.212240000000008</v>
      </c>
      <c r="F310" s="141">
        <v>2143.06041</v>
      </c>
      <c r="G310" s="141">
        <v>1129.4182700000001</v>
      </c>
      <c r="H310" s="141"/>
      <c r="I310" s="161">
        <v>4.2095052280864076</v>
      </c>
      <c r="J310" s="142" t="s">
        <v>6041</v>
      </c>
      <c r="K310" s="162"/>
      <c r="L310" s="141">
        <v>1261.04177</v>
      </c>
      <c r="M310" s="141">
        <v>631.64293999999995</v>
      </c>
      <c r="N310" s="141">
        <v>629.39883000000009</v>
      </c>
      <c r="O310" s="142" t="s">
        <v>6041</v>
      </c>
    </row>
    <row r="311" spans="1:15" ht="15.95" hidden="1" customHeight="1" x14ac:dyDescent="0.2">
      <c r="A311" s="156">
        <v>303</v>
      </c>
      <c r="B311" s="156" t="s">
        <v>1103</v>
      </c>
      <c r="C311" s="157" t="s">
        <v>1000</v>
      </c>
      <c r="D311" s="157" t="s">
        <v>6386</v>
      </c>
      <c r="E311" s="82">
        <v>55519.042720000005</v>
      </c>
      <c r="F311" s="82">
        <v>53872.200620000003</v>
      </c>
      <c r="G311" s="82">
        <v>54736.207889999998</v>
      </c>
      <c r="H311" s="82"/>
      <c r="I311" s="158">
        <v>101.43019558748611</v>
      </c>
      <c r="J311" s="135" t="s">
        <v>6042</v>
      </c>
      <c r="K311" s="162"/>
      <c r="L311" s="82">
        <v>38856.989099999999</v>
      </c>
      <c r="M311" s="82">
        <v>11008.397059999999</v>
      </c>
      <c r="N311" s="82">
        <v>27848.592040000003</v>
      </c>
      <c r="O311" s="135" t="s">
        <v>6041</v>
      </c>
    </row>
    <row r="312" spans="1:15" ht="15.95" hidden="1" customHeight="1" x14ac:dyDescent="0.2">
      <c r="A312" s="159">
        <v>304</v>
      </c>
      <c r="B312" s="159" t="s">
        <v>1105</v>
      </c>
      <c r="C312" s="160" t="s">
        <v>1000</v>
      </c>
      <c r="D312" s="160" t="s">
        <v>6387</v>
      </c>
      <c r="E312" s="141">
        <v>40755.499779999998</v>
      </c>
      <c r="F312" s="141">
        <v>14918.223495</v>
      </c>
      <c r="G312" s="141">
        <v>18536.808130000001</v>
      </c>
      <c r="H312" s="141"/>
      <c r="I312" s="161">
        <v>219.86255397465774</v>
      </c>
      <c r="J312" s="142" t="s">
        <v>6042</v>
      </c>
      <c r="K312" s="162"/>
      <c r="L312" s="141">
        <v>11264.45937</v>
      </c>
      <c r="M312" s="141">
        <v>2344.1906899999999</v>
      </c>
      <c r="N312" s="141">
        <v>8920.268680000001</v>
      </c>
      <c r="O312" s="142" t="s">
        <v>6041</v>
      </c>
    </row>
    <row r="313" spans="1:15" ht="15.95" hidden="1" customHeight="1" x14ac:dyDescent="0.2">
      <c r="A313" s="156">
        <v>305</v>
      </c>
      <c r="B313" s="156" t="s">
        <v>1107</v>
      </c>
      <c r="C313" s="157" t="s">
        <v>1000</v>
      </c>
      <c r="D313" s="157" t="s">
        <v>6388</v>
      </c>
      <c r="E313" s="82">
        <v>21620.010549999995</v>
      </c>
      <c r="F313" s="82">
        <v>23338.709350000001</v>
      </c>
      <c r="G313" s="82">
        <v>27129.025180000001</v>
      </c>
      <c r="H313" s="82"/>
      <c r="I313" s="158">
        <v>79.693282034839399</v>
      </c>
      <c r="J313" s="135" t="s">
        <v>6041</v>
      </c>
      <c r="K313" s="162"/>
      <c r="L313" s="82">
        <v>20135.095929999999</v>
      </c>
      <c r="M313" s="82">
        <v>4723.8707800000002</v>
      </c>
      <c r="N313" s="82">
        <v>15411.225149999998</v>
      </c>
      <c r="O313" s="135" t="s">
        <v>6041</v>
      </c>
    </row>
    <row r="314" spans="1:15" ht="15.95" hidden="1" customHeight="1" x14ac:dyDescent="0.2">
      <c r="A314" s="159">
        <v>306</v>
      </c>
      <c r="B314" s="159" t="s">
        <v>1109</v>
      </c>
      <c r="C314" s="160" t="s">
        <v>1000</v>
      </c>
      <c r="D314" s="160" t="s">
        <v>6389</v>
      </c>
      <c r="E314" s="141">
        <v>34550.399519999999</v>
      </c>
      <c r="F314" s="141">
        <v>23922.544460000001</v>
      </c>
      <c r="G314" s="141">
        <v>28848.281669999997</v>
      </c>
      <c r="H314" s="141"/>
      <c r="I314" s="161">
        <v>119.76588385827418</v>
      </c>
      <c r="J314" s="142" t="s">
        <v>6042</v>
      </c>
      <c r="K314" s="162"/>
      <c r="L314" s="141">
        <v>19061.07142</v>
      </c>
      <c r="M314" s="141">
        <v>4609.8031899999996</v>
      </c>
      <c r="N314" s="141">
        <v>14451.268230000001</v>
      </c>
      <c r="O314" s="142" t="s">
        <v>6041</v>
      </c>
    </row>
    <row r="315" spans="1:15" ht="15.95" hidden="1" customHeight="1" x14ac:dyDescent="0.2">
      <c r="A315" s="156">
        <v>307</v>
      </c>
      <c r="B315" s="156" t="s">
        <v>1111</v>
      </c>
      <c r="C315" s="157" t="s">
        <v>1000</v>
      </c>
      <c r="D315" s="157" t="s">
        <v>6390</v>
      </c>
      <c r="E315" s="82">
        <v>862.82594999999992</v>
      </c>
      <c r="F315" s="82">
        <v>18043.417765000002</v>
      </c>
      <c r="G315" s="82">
        <v>22308.64616</v>
      </c>
      <c r="H315" s="82"/>
      <c r="I315" s="158">
        <v>3.8676750879982578</v>
      </c>
      <c r="J315" s="135" t="s">
        <v>6041</v>
      </c>
      <c r="K315" s="162"/>
      <c r="L315" s="82">
        <v>14682.342720000001</v>
      </c>
      <c r="M315" s="82">
        <v>3176.0244500000003</v>
      </c>
      <c r="N315" s="82">
        <v>11506.31827</v>
      </c>
      <c r="O315" s="135" t="s">
        <v>6041</v>
      </c>
    </row>
    <row r="316" spans="1:15" ht="15.95" hidden="1" customHeight="1" x14ac:dyDescent="0.2">
      <c r="A316" s="159">
        <v>308</v>
      </c>
      <c r="B316" s="159" t="s">
        <v>1113</v>
      </c>
      <c r="C316" s="160" t="s">
        <v>1000</v>
      </c>
      <c r="D316" s="160" t="s">
        <v>6391</v>
      </c>
      <c r="E316" s="141">
        <v>164880.78688000003</v>
      </c>
      <c r="F316" s="141">
        <v>133510.83050749998</v>
      </c>
      <c r="G316" s="141">
        <v>207232.16030000002</v>
      </c>
      <c r="H316" s="141"/>
      <c r="I316" s="161">
        <v>79.563320018142974</v>
      </c>
      <c r="J316" s="142" t="s">
        <v>6041</v>
      </c>
      <c r="K316" s="162"/>
      <c r="L316" s="141">
        <v>98325.186130000002</v>
      </c>
      <c r="M316" s="141">
        <v>17657.982240000001</v>
      </c>
      <c r="N316" s="141">
        <v>80667.20388999999</v>
      </c>
      <c r="O316" s="142" t="s">
        <v>6041</v>
      </c>
    </row>
    <row r="317" spans="1:15" ht="15.95" hidden="1" customHeight="1" x14ac:dyDescent="0.2">
      <c r="A317" s="156">
        <v>309</v>
      </c>
      <c r="B317" s="156" t="s">
        <v>1115</v>
      </c>
      <c r="C317" s="157" t="s">
        <v>1000</v>
      </c>
      <c r="D317" s="157" t="s">
        <v>6392</v>
      </c>
      <c r="E317" s="82">
        <v>41677.153350000001</v>
      </c>
      <c r="F317" s="82">
        <v>15661.744069999999</v>
      </c>
      <c r="G317" s="82">
        <v>3525.01602</v>
      </c>
      <c r="H317" s="82"/>
      <c r="I317" s="158">
        <v>266.10799642571357</v>
      </c>
      <c r="J317" s="135" t="s">
        <v>6042</v>
      </c>
      <c r="K317" s="162"/>
      <c r="L317" s="82">
        <v>8766.8641500000012</v>
      </c>
      <c r="M317" s="82">
        <v>7348.5251399999997</v>
      </c>
      <c r="N317" s="82">
        <v>1418.3390100000006</v>
      </c>
      <c r="O317" s="135" t="s">
        <v>6041</v>
      </c>
    </row>
    <row r="318" spans="1:15" ht="15.95" customHeight="1" x14ac:dyDescent="0.2">
      <c r="A318" s="159">
        <v>310</v>
      </c>
      <c r="B318" s="159" t="s">
        <v>1117</v>
      </c>
      <c r="C318" s="160" t="s">
        <v>1000</v>
      </c>
      <c r="D318" s="160" t="s">
        <v>6393</v>
      </c>
      <c r="E318" s="141">
        <v>1632.78323</v>
      </c>
      <c r="F318" s="141">
        <v>9109.7346125000004</v>
      </c>
      <c r="G318" s="141">
        <v>7300.0095899999997</v>
      </c>
      <c r="H318" s="141"/>
      <c r="I318" s="161">
        <v>17.923499415225141</v>
      </c>
      <c r="J318" s="142" t="s">
        <v>6041</v>
      </c>
      <c r="K318" s="162"/>
      <c r="L318" s="141">
        <v>4484.5699799999993</v>
      </c>
      <c r="M318" s="141">
        <v>8632.7653000000009</v>
      </c>
      <c r="N318" s="141">
        <v>-4148.1953200000016</v>
      </c>
      <c r="O318" s="142" t="s">
        <v>6042</v>
      </c>
    </row>
    <row r="319" spans="1:15" ht="15.95" customHeight="1" x14ac:dyDescent="0.2">
      <c r="A319" s="156">
        <v>311</v>
      </c>
      <c r="B319" s="156" t="s">
        <v>1119</v>
      </c>
      <c r="C319" s="157" t="s">
        <v>1000</v>
      </c>
      <c r="D319" s="157" t="s">
        <v>6394</v>
      </c>
      <c r="E319" s="82">
        <v>168.87044</v>
      </c>
      <c r="F319" s="82">
        <v>1796.4153524999999</v>
      </c>
      <c r="G319" s="82">
        <v>858.32331999999997</v>
      </c>
      <c r="H319" s="82"/>
      <c r="I319" s="158">
        <v>9.4004117569463936</v>
      </c>
      <c r="J319" s="135" t="s">
        <v>6041</v>
      </c>
      <c r="K319" s="162"/>
      <c r="L319" s="82">
        <v>838.22784000000013</v>
      </c>
      <c r="M319" s="82">
        <v>912.79756000000009</v>
      </c>
      <c r="N319" s="82">
        <v>-74.569719999999975</v>
      </c>
      <c r="O319" s="135" t="s">
        <v>6042</v>
      </c>
    </row>
    <row r="320" spans="1:15" ht="15.95" hidden="1" customHeight="1" x14ac:dyDescent="0.2">
      <c r="A320" s="159">
        <v>312</v>
      </c>
      <c r="B320" s="159" t="s">
        <v>1121</v>
      </c>
      <c r="C320" s="160" t="s">
        <v>1000</v>
      </c>
      <c r="D320" s="160" t="s">
        <v>6395</v>
      </c>
      <c r="E320" s="141">
        <v>1578.73855</v>
      </c>
      <c r="F320" s="141">
        <v>6508.4064724999998</v>
      </c>
      <c r="G320" s="141">
        <v>2580.1922100000002</v>
      </c>
      <c r="H320" s="141"/>
      <c r="I320" s="161">
        <v>24.256913833987646</v>
      </c>
      <c r="J320" s="142" t="s">
        <v>6041</v>
      </c>
      <c r="K320" s="162"/>
      <c r="L320" s="141">
        <v>3285.9071300000005</v>
      </c>
      <c r="M320" s="141">
        <v>1412.3225</v>
      </c>
      <c r="N320" s="141">
        <v>1873.5846300000003</v>
      </c>
      <c r="O320" s="142" t="s">
        <v>6041</v>
      </c>
    </row>
    <row r="321" spans="1:15" ht="15.95" hidden="1" customHeight="1" x14ac:dyDescent="0.2">
      <c r="A321" s="156">
        <v>313</v>
      </c>
      <c r="B321" s="156" t="s">
        <v>1123</v>
      </c>
      <c r="C321" s="157" t="s">
        <v>1000</v>
      </c>
      <c r="D321" s="157" t="s">
        <v>6396</v>
      </c>
      <c r="E321" s="82">
        <v>903.26931000000013</v>
      </c>
      <c r="F321" s="82">
        <v>5833.6615349999993</v>
      </c>
      <c r="G321" s="82">
        <v>3581.3671000000004</v>
      </c>
      <c r="H321" s="82"/>
      <c r="I321" s="158">
        <v>15.483745578667691</v>
      </c>
      <c r="J321" s="135" t="s">
        <v>6041</v>
      </c>
      <c r="K321" s="162"/>
      <c r="L321" s="82">
        <v>3419.2380899999998</v>
      </c>
      <c r="M321" s="82">
        <v>2604.7766199999996</v>
      </c>
      <c r="N321" s="82">
        <v>814.46147000000019</v>
      </c>
      <c r="O321" s="135" t="s">
        <v>6041</v>
      </c>
    </row>
    <row r="322" spans="1:15" ht="15.95" hidden="1" customHeight="1" x14ac:dyDescent="0.2">
      <c r="A322" s="159">
        <v>314</v>
      </c>
      <c r="B322" s="159" t="s">
        <v>1125</v>
      </c>
      <c r="C322" s="160" t="s">
        <v>1000</v>
      </c>
      <c r="D322" s="160" t="s">
        <v>6397</v>
      </c>
      <c r="E322" s="141">
        <v>524.74172999999996</v>
      </c>
      <c r="F322" s="141">
        <v>2632.3205724999998</v>
      </c>
      <c r="G322" s="141">
        <v>1545.2297800000001</v>
      </c>
      <c r="H322" s="141"/>
      <c r="I322" s="161">
        <v>19.934567828934142</v>
      </c>
      <c r="J322" s="142" t="s">
        <v>6041</v>
      </c>
      <c r="K322" s="162"/>
      <c r="L322" s="141">
        <v>1750.4923000000003</v>
      </c>
      <c r="M322" s="141">
        <v>1211.5001099999999</v>
      </c>
      <c r="N322" s="141">
        <v>538.99219000000039</v>
      </c>
      <c r="O322" s="142" t="s">
        <v>6041</v>
      </c>
    </row>
    <row r="323" spans="1:15" ht="15.95" hidden="1" customHeight="1" x14ac:dyDescent="0.2">
      <c r="A323" s="156">
        <v>315</v>
      </c>
      <c r="B323" s="156" t="s">
        <v>1127</v>
      </c>
      <c r="C323" s="157" t="s">
        <v>1000</v>
      </c>
      <c r="D323" s="157" t="s">
        <v>6398</v>
      </c>
      <c r="E323" s="82">
        <v>54.002830000000003</v>
      </c>
      <c r="F323" s="82">
        <v>2868.8511750000002</v>
      </c>
      <c r="G323" s="82">
        <v>2186.5162999999998</v>
      </c>
      <c r="H323" s="82"/>
      <c r="I323" s="158">
        <v>1.8823852025018339</v>
      </c>
      <c r="J323" s="135" t="s">
        <v>6041</v>
      </c>
      <c r="K323" s="162"/>
      <c r="L323" s="82">
        <v>1274.5223700000001</v>
      </c>
      <c r="M323" s="82">
        <v>976.25522000000001</v>
      </c>
      <c r="N323" s="82">
        <v>298.26715000000013</v>
      </c>
      <c r="O323" s="135" t="s">
        <v>6041</v>
      </c>
    </row>
    <row r="324" spans="1:15" ht="15.95" hidden="1" customHeight="1" x14ac:dyDescent="0.2">
      <c r="A324" s="159">
        <v>316</v>
      </c>
      <c r="B324" s="159" t="s">
        <v>1129</v>
      </c>
      <c r="C324" s="160" t="s">
        <v>1000</v>
      </c>
      <c r="D324" s="160" t="s">
        <v>6399</v>
      </c>
      <c r="E324" s="141">
        <v>633.8741</v>
      </c>
      <c r="F324" s="141">
        <v>4072.9180675000007</v>
      </c>
      <c r="G324" s="141">
        <v>2681.2728299999999</v>
      </c>
      <c r="H324" s="141"/>
      <c r="I324" s="161">
        <v>15.563143905545795</v>
      </c>
      <c r="J324" s="142" t="s">
        <v>6041</v>
      </c>
      <c r="K324" s="162"/>
      <c r="L324" s="141">
        <v>2761.9624800000006</v>
      </c>
      <c r="M324" s="141">
        <v>1518.7560000000001</v>
      </c>
      <c r="N324" s="141">
        <v>1243.2064800000005</v>
      </c>
      <c r="O324" s="142" t="s">
        <v>6041</v>
      </c>
    </row>
    <row r="325" spans="1:15" ht="15.95" hidden="1" customHeight="1" x14ac:dyDescent="0.2">
      <c r="A325" s="156">
        <v>317</v>
      </c>
      <c r="B325" s="156" t="s">
        <v>1131</v>
      </c>
      <c r="C325" s="157" t="s">
        <v>1000</v>
      </c>
      <c r="D325" s="157" t="s">
        <v>6400</v>
      </c>
      <c r="E325" s="82">
        <v>69394.099929999997</v>
      </c>
      <c r="F325" s="82">
        <v>12891.256552500003</v>
      </c>
      <c r="G325" s="82">
        <v>6057.1918299999998</v>
      </c>
      <c r="H325" s="82"/>
      <c r="I325" s="158">
        <v>538.30361413870389</v>
      </c>
      <c r="J325" s="135" t="s">
        <v>6042</v>
      </c>
      <c r="K325" s="162"/>
      <c r="L325" s="82">
        <v>7429.499960000001</v>
      </c>
      <c r="M325" s="82">
        <v>3938.1867199999997</v>
      </c>
      <c r="N325" s="82">
        <v>3491.3132400000013</v>
      </c>
      <c r="O325" s="135" t="s">
        <v>6041</v>
      </c>
    </row>
    <row r="326" spans="1:15" ht="15.95" hidden="1" customHeight="1" x14ac:dyDescent="0.2">
      <c r="A326" s="159">
        <v>318</v>
      </c>
      <c r="B326" s="159" t="s">
        <v>1133</v>
      </c>
      <c r="C326" s="160" t="s">
        <v>1000</v>
      </c>
      <c r="D326" s="160" t="s">
        <v>6401</v>
      </c>
      <c r="E326" s="141">
        <v>105.58657999999998</v>
      </c>
      <c r="F326" s="141">
        <v>2845.692125</v>
      </c>
      <c r="G326" s="141">
        <v>2119.2384099999999</v>
      </c>
      <c r="H326" s="141"/>
      <c r="I326" s="161">
        <v>3.7104006815213713</v>
      </c>
      <c r="J326" s="142" t="s">
        <v>6041</v>
      </c>
      <c r="K326" s="162"/>
      <c r="L326" s="141">
        <v>2087.91093</v>
      </c>
      <c r="M326" s="141">
        <v>818.90440000000001</v>
      </c>
      <c r="N326" s="141">
        <v>1269.0065300000003</v>
      </c>
      <c r="O326" s="142" t="s">
        <v>6041</v>
      </c>
    </row>
    <row r="327" spans="1:15" ht="15.95" hidden="1" customHeight="1" x14ac:dyDescent="0.2">
      <c r="A327" s="156">
        <v>319</v>
      </c>
      <c r="B327" s="156" t="s">
        <v>1135</v>
      </c>
      <c r="C327" s="157" t="s">
        <v>1000</v>
      </c>
      <c r="D327" s="157" t="s">
        <v>6402</v>
      </c>
      <c r="E327" s="82">
        <v>204.36270999999999</v>
      </c>
      <c r="F327" s="82">
        <v>3194.6606724999997</v>
      </c>
      <c r="G327" s="82">
        <v>2073.0588400000001</v>
      </c>
      <c r="H327" s="82"/>
      <c r="I327" s="158">
        <v>6.3970083508141347</v>
      </c>
      <c r="J327" s="135" t="s">
        <v>6041</v>
      </c>
      <c r="K327" s="162"/>
      <c r="L327" s="82">
        <v>1363.87644</v>
      </c>
      <c r="M327" s="82">
        <v>960.69515999999987</v>
      </c>
      <c r="N327" s="82">
        <v>403.18128000000002</v>
      </c>
      <c r="O327" s="135" t="s">
        <v>6041</v>
      </c>
    </row>
    <row r="328" spans="1:15" ht="15.95" hidden="1" customHeight="1" x14ac:dyDescent="0.2">
      <c r="A328" s="159">
        <v>320</v>
      </c>
      <c r="B328" s="159" t="s">
        <v>1137</v>
      </c>
      <c r="C328" s="160" t="s">
        <v>1000</v>
      </c>
      <c r="D328" s="160" t="s">
        <v>6403</v>
      </c>
      <c r="E328" s="141">
        <v>127.84419</v>
      </c>
      <c r="F328" s="141">
        <v>1991.4134425000004</v>
      </c>
      <c r="G328" s="141">
        <v>1555.4178899999999</v>
      </c>
      <c r="H328" s="141"/>
      <c r="I328" s="161">
        <v>6.4197713679940662</v>
      </c>
      <c r="J328" s="142" t="s">
        <v>6041</v>
      </c>
      <c r="K328" s="162"/>
      <c r="L328" s="141">
        <v>726.11783999999989</v>
      </c>
      <c r="M328" s="141">
        <v>615.31098999999995</v>
      </c>
      <c r="N328" s="141">
        <v>110.80684999999986</v>
      </c>
      <c r="O328" s="142" t="s">
        <v>6041</v>
      </c>
    </row>
    <row r="329" spans="1:15" ht="15.95" hidden="1" customHeight="1" x14ac:dyDescent="0.2">
      <c r="A329" s="156">
        <v>321</v>
      </c>
      <c r="B329" s="156" t="s">
        <v>1139</v>
      </c>
      <c r="C329" s="157" t="s">
        <v>1000</v>
      </c>
      <c r="D329" s="157" t="s">
        <v>6404</v>
      </c>
      <c r="E329" s="82">
        <v>210.39790999999997</v>
      </c>
      <c r="F329" s="82">
        <v>1641.0478249999999</v>
      </c>
      <c r="G329" s="82">
        <v>1249.7088900000001</v>
      </c>
      <c r="H329" s="82"/>
      <c r="I329" s="158">
        <v>12.82094932242453</v>
      </c>
      <c r="J329" s="135" t="s">
        <v>6041</v>
      </c>
      <c r="K329" s="162"/>
      <c r="L329" s="82">
        <v>970.76831000000004</v>
      </c>
      <c r="M329" s="82">
        <v>592.90266999999994</v>
      </c>
      <c r="N329" s="82">
        <v>377.86564000000016</v>
      </c>
      <c r="O329" s="135" t="s">
        <v>6041</v>
      </c>
    </row>
    <row r="330" spans="1:15" ht="15.95" hidden="1" customHeight="1" x14ac:dyDescent="0.2">
      <c r="A330" s="159">
        <v>322</v>
      </c>
      <c r="B330" s="159" t="s">
        <v>1141</v>
      </c>
      <c r="C330" s="160" t="s">
        <v>1000</v>
      </c>
      <c r="D330" s="160" t="s">
        <v>6405</v>
      </c>
      <c r="E330" s="141">
        <v>132.96433000000002</v>
      </c>
      <c r="F330" s="141">
        <v>2412.3590174999999</v>
      </c>
      <c r="G330" s="141">
        <v>1951.4852799999999</v>
      </c>
      <c r="H330" s="141"/>
      <c r="I330" s="161">
        <v>5.5117969189260618</v>
      </c>
      <c r="J330" s="142" t="s">
        <v>6041</v>
      </c>
      <c r="K330" s="162"/>
      <c r="L330" s="141">
        <v>1451.12141</v>
      </c>
      <c r="M330" s="141">
        <v>653.22921999999994</v>
      </c>
      <c r="N330" s="141">
        <v>797.89218999999991</v>
      </c>
      <c r="O330" s="142" t="s">
        <v>6041</v>
      </c>
    </row>
    <row r="331" spans="1:15" ht="15.95" hidden="1" customHeight="1" x14ac:dyDescent="0.2">
      <c r="A331" s="156">
        <v>323</v>
      </c>
      <c r="B331" s="156" t="s">
        <v>1143</v>
      </c>
      <c r="C331" s="157" t="s">
        <v>1000</v>
      </c>
      <c r="D331" s="157" t="s">
        <v>6406</v>
      </c>
      <c r="E331" s="82">
        <v>46.163359999999997</v>
      </c>
      <c r="F331" s="82">
        <v>2239.0253374999998</v>
      </c>
      <c r="G331" s="82">
        <v>1404.6044699999998</v>
      </c>
      <c r="H331" s="82"/>
      <c r="I331" s="158">
        <v>2.061761393533136</v>
      </c>
      <c r="J331" s="135" t="s">
        <v>6041</v>
      </c>
      <c r="K331" s="162"/>
      <c r="L331" s="82">
        <v>1266.40707</v>
      </c>
      <c r="M331" s="82">
        <v>520.97159999999997</v>
      </c>
      <c r="N331" s="82">
        <v>745.43547000000012</v>
      </c>
      <c r="O331" s="135" t="s">
        <v>6041</v>
      </c>
    </row>
    <row r="332" spans="1:15" ht="15.95" hidden="1" customHeight="1" x14ac:dyDescent="0.2">
      <c r="A332" s="159">
        <v>324</v>
      </c>
      <c r="B332" s="159" t="s">
        <v>1145</v>
      </c>
      <c r="C332" s="160" t="s">
        <v>1000</v>
      </c>
      <c r="D332" s="160" t="s">
        <v>6407</v>
      </c>
      <c r="E332" s="141">
        <v>32805.688589999998</v>
      </c>
      <c r="F332" s="141">
        <v>5986.8541949999999</v>
      </c>
      <c r="G332" s="141">
        <v>4885.2481299999999</v>
      </c>
      <c r="H332" s="141"/>
      <c r="I332" s="161">
        <v>547.96204352860468</v>
      </c>
      <c r="J332" s="142" t="s">
        <v>6042</v>
      </c>
      <c r="K332" s="162"/>
      <c r="L332" s="141">
        <v>5515.8376699999999</v>
      </c>
      <c r="M332" s="141">
        <v>1377.39039</v>
      </c>
      <c r="N332" s="141">
        <v>4138.4472799999994</v>
      </c>
      <c r="O332" s="142" t="s">
        <v>6041</v>
      </c>
    </row>
    <row r="333" spans="1:15" ht="15.95" hidden="1" customHeight="1" x14ac:dyDescent="0.2">
      <c r="A333" s="156">
        <v>325</v>
      </c>
      <c r="B333" s="156" t="s">
        <v>1147</v>
      </c>
      <c r="C333" s="157" t="s">
        <v>1000</v>
      </c>
      <c r="D333" s="157" t="s">
        <v>6408</v>
      </c>
      <c r="E333" s="82">
        <v>159.09107</v>
      </c>
      <c r="F333" s="82">
        <v>1092.1590475</v>
      </c>
      <c r="G333" s="82">
        <v>242.01767999999998</v>
      </c>
      <c r="H333" s="82"/>
      <c r="I333" s="158">
        <v>14.566657701015838</v>
      </c>
      <c r="J333" s="135" t="s">
        <v>6041</v>
      </c>
      <c r="K333" s="162"/>
      <c r="L333" s="82">
        <v>705.1074000000001</v>
      </c>
      <c r="M333" s="82">
        <v>588.67288000000008</v>
      </c>
      <c r="N333" s="82">
        <v>116.43452000000002</v>
      </c>
      <c r="O333" s="135" t="s">
        <v>6041</v>
      </c>
    </row>
    <row r="334" spans="1:15" ht="15.95" hidden="1" customHeight="1" x14ac:dyDescent="0.2">
      <c r="A334" s="159">
        <v>326</v>
      </c>
      <c r="B334" s="159" t="s">
        <v>1149</v>
      </c>
      <c r="C334" s="160" t="s">
        <v>1000</v>
      </c>
      <c r="D334" s="160" t="s">
        <v>6164</v>
      </c>
      <c r="E334" s="141">
        <v>488.08929000000001</v>
      </c>
      <c r="F334" s="141">
        <v>1231.8816550000001</v>
      </c>
      <c r="G334" s="141">
        <v>240.42098000000001</v>
      </c>
      <c r="H334" s="141"/>
      <c r="I334" s="161">
        <v>39.621443181569255</v>
      </c>
      <c r="J334" s="142" t="s">
        <v>6041</v>
      </c>
      <c r="K334" s="162"/>
      <c r="L334" s="141">
        <v>517.85573999999997</v>
      </c>
      <c r="M334" s="141">
        <v>396.23095000000001</v>
      </c>
      <c r="N334" s="141">
        <v>121.62478999999998</v>
      </c>
      <c r="O334" s="142" t="s">
        <v>6041</v>
      </c>
    </row>
    <row r="335" spans="1:15" ht="15.95" hidden="1" customHeight="1" x14ac:dyDescent="0.2">
      <c r="A335" s="156">
        <v>327</v>
      </c>
      <c r="B335" s="156" t="s">
        <v>1150</v>
      </c>
      <c r="C335" s="157" t="s">
        <v>1000</v>
      </c>
      <c r="D335" s="157" t="s">
        <v>6409</v>
      </c>
      <c r="E335" s="82">
        <v>117.5093</v>
      </c>
      <c r="F335" s="82">
        <v>1541.4463349999999</v>
      </c>
      <c r="G335" s="82">
        <v>726.55256000000008</v>
      </c>
      <c r="H335" s="82"/>
      <c r="I335" s="158">
        <v>7.6233143724721373</v>
      </c>
      <c r="J335" s="135" t="s">
        <v>6041</v>
      </c>
      <c r="K335" s="162"/>
      <c r="L335" s="82">
        <v>1168.6456699999999</v>
      </c>
      <c r="M335" s="82">
        <v>846.18264999999997</v>
      </c>
      <c r="N335" s="82">
        <v>322.46301999999991</v>
      </c>
      <c r="O335" s="135" t="s">
        <v>6041</v>
      </c>
    </row>
    <row r="336" spans="1:15" ht="15.95" hidden="1" customHeight="1" x14ac:dyDescent="0.2">
      <c r="A336" s="159">
        <v>328</v>
      </c>
      <c r="B336" s="159" t="s">
        <v>1152</v>
      </c>
      <c r="C336" s="160" t="s">
        <v>1000</v>
      </c>
      <c r="D336" s="160" t="s">
        <v>6410</v>
      </c>
      <c r="E336" s="141">
        <v>139.94988000000001</v>
      </c>
      <c r="F336" s="141">
        <v>1513.0605875000001</v>
      </c>
      <c r="G336" s="141">
        <v>603.69208000000003</v>
      </c>
      <c r="H336" s="141"/>
      <c r="I336" s="161">
        <v>9.2494564431974524</v>
      </c>
      <c r="J336" s="142" t="s">
        <v>6041</v>
      </c>
      <c r="K336" s="162"/>
      <c r="L336" s="141">
        <v>771.06468000000007</v>
      </c>
      <c r="M336" s="141">
        <v>529.25042000000008</v>
      </c>
      <c r="N336" s="141">
        <v>241.81426000000002</v>
      </c>
      <c r="O336" s="142" t="s">
        <v>6041</v>
      </c>
    </row>
    <row r="337" spans="1:15" ht="15.95" hidden="1" customHeight="1" x14ac:dyDescent="0.2">
      <c r="A337" s="156">
        <v>329</v>
      </c>
      <c r="B337" s="156" t="s">
        <v>1154</v>
      </c>
      <c r="C337" s="157" t="s">
        <v>1000</v>
      </c>
      <c r="D337" s="157" t="s">
        <v>6411</v>
      </c>
      <c r="E337" s="82">
        <v>337.07489000000004</v>
      </c>
      <c r="F337" s="82">
        <v>1145.2599574999997</v>
      </c>
      <c r="G337" s="82">
        <v>478.68258999999995</v>
      </c>
      <c r="H337" s="82"/>
      <c r="I337" s="158">
        <v>29.432172826141972</v>
      </c>
      <c r="J337" s="135" t="s">
        <v>6041</v>
      </c>
      <c r="K337" s="162"/>
      <c r="L337" s="82">
        <v>711.72932000000003</v>
      </c>
      <c r="M337" s="82">
        <v>511.43430999999998</v>
      </c>
      <c r="N337" s="82">
        <v>200.29501000000008</v>
      </c>
      <c r="O337" s="135" t="s">
        <v>6041</v>
      </c>
    </row>
    <row r="338" spans="1:15" ht="15.95" hidden="1" customHeight="1" x14ac:dyDescent="0.2">
      <c r="A338" s="159">
        <v>330</v>
      </c>
      <c r="B338" s="159" t="s">
        <v>1156</v>
      </c>
      <c r="C338" s="160" t="s">
        <v>1000</v>
      </c>
      <c r="D338" s="160" t="s">
        <v>6412</v>
      </c>
      <c r="E338" s="141">
        <v>202.07258000000002</v>
      </c>
      <c r="F338" s="141">
        <v>2285.9602425000003</v>
      </c>
      <c r="G338" s="141">
        <v>1851.42283</v>
      </c>
      <c r="H338" s="141"/>
      <c r="I338" s="161">
        <v>8.8397241668125819</v>
      </c>
      <c r="J338" s="142" t="s">
        <v>6041</v>
      </c>
      <c r="K338" s="162"/>
      <c r="L338" s="141">
        <v>980.31066999999996</v>
      </c>
      <c r="M338" s="141">
        <v>502.91520000000003</v>
      </c>
      <c r="N338" s="141">
        <v>477.39546999999993</v>
      </c>
      <c r="O338" s="142" t="s">
        <v>6041</v>
      </c>
    </row>
    <row r="339" spans="1:15" ht="15.95" hidden="1" customHeight="1" x14ac:dyDescent="0.2">
      <c r="A339" s="156">
        <v>331</v>
      </c>
      <c r="B339" s="156" t="s">
        <v>1158</v>
      </c>
      <c r="C339" s="157" t="s">
        <v>15</v>
      </c>
      <c r="D339" s="157" t="s">
        <v>6413</v>
      </c>
      <c r="E339" s="82">
        <v>78111.184680000006</v>
      </c>
      <c r="F339" s="82">
        <v>181723.10341000004</v>
      </c>
      <c r="G339" s="82">
        <v>10474.579890000001</v>
      </c>
      <c r="H339" s="82"/>
      <c r="I339" s="158">
        <v>42.983629056657215</v>
      </c>
      <c r="J339" s="135" t="s">
        <v>6041</v>
      </c>
      <c r="K339" s="162"/>
      <c r="L339" s="82">
        <v>160370.52348000003</v>
      </c>
      <c r="M339" s="82">
        <v>90549.107859999989</v>
      </c>
      <c r="N339" s="82">
        <v>69821.415620000029</v>
      </c>
      <c r="O339" s="135" t="s">
        <v>6041</v>
      </c>
    </row>
    <row r="340" spans="1:15" ht="15.95" hidden="1" customHeight="1" x14ac:dyDescent="0.2">
      <c r="A340" s="159">
        <v>332</v>
      </c>
      <c r="B340" s="159" t="s">
        <v>1160</v>
      </c>
      <c r="C340" s="160" t="s">
        <v>15</v>
      </c>
      <c r="D340" s="160" t="s">
        <v>6414</v>
      </c>
      <c r="E340" s="141">
        <v>7876.4938199999997</v>
      </c>
      <c r="F340" s="141">
        <v>57992.08423249999</v>
      </c>
      <c r="G340" s="141">
        <v>56796.896329999996</v>
      </c>
      <c r="H340" s="141"/>
      <c r="I340" s="161">
        <v>13.582015415107026</v>
      </c>
      <c r="J340" s="142" t="s">
        <v>6041</v>
      </c>
      <c r="K340" s="162"/>
      <c r="L340" s="141">
        <v>48937.351109999996</v>
      </c>
      <c r="M340" s="141">
        <v>19814.812899999997</v>
      </c>
      <c r="N340" s="141">
        <v>29122.538210000002</v>
      </c>
      <c r="O340" s="142" t="s">
        <v>6041</v>
      </c>
    </row>
    <row r="341" spans="1:15" ht="15.95" hidden="1" customHeight="1" x14ac:dyDescent="0.2">
      <c r="A341" s="156">
        <v>333</v>
      </c>
      <c r="B341" s="156" t="s">
        <v>1162</v>
      </c>
      <c r="C341" s="157" t="s">
        <v>15</v>
      </c>
      <c r="D341" s="157" t="s">
        <v>6415</v>
      </c>
      <c r="E341" s="82">
        <v>20699.648840000002</v>
      </c>
      <c r="F341" s="82">
        <v>82452.352627500004</v>
      </c>
      <c r="G341" s="82">
        <v>65447.873989999993</v>
      </c>
      <c r="H341" s="82"/>
      <c r="I341" s="158">
        <v>25.10498267225444</v>
      </c>
      <c r="J341" s="135" t="s">
        <v>6041</v>
      </c>
      <c r="K341" s="162"/>
      <c r="L341" s="82">
        <v>70970.617040000012</v>
      </c>
      <c r="M341" s="82">
        <v>37815.375939999998</v>
      </c>
      <c r="N341" s="82">
        <v>33155.241100000007</v>
      </c>
      <c r="O341" s="135" t="s">
        <v>6041</v>
      </c>
    </row>
    <row r="342" spans="1:15" ht="15.95" hidden="1" customHeight="1" x14ac:dyDescent="0.2">
      <c r="A342" s="159">
        <v>334</v>
      </c>
      <c r="B342" s="159" t="s">
        <v>1164</v>
      </c>
      <c r="C342" s="160" t="s">
        <v>15</v>
      </c>
      <c r="D342" s="160" t="s">
        <v>6416</v>
      </c>
      <c r="E342" s="141">
        <v>33105.105329999991</v>
      </c>
      <c r="F342" s="141">
        <v>186802.49231249999</v>
      </c>
      <c r="G342" s="141">
        <v>181164.1684</v>
      </c>
      <c r="H342" s="141"/>
      <c r="I342" s="161">
        <v>17.721982678164057</v>
      </c>
      <c r="J342" s="142" t="s">
        <v>6041</v>
      </c>
      <c r="K342" s="162"/>
      <c r="L342" s="141">
        <v>170823.96491000001</v>
      </c>
      <c r="M342" s="141">
        <v>54860.068729999992</v>
      </c>
      <c r="N342" s="141">
        <v>115963.89618000001</v>
      </c>
      <c r="O342" s="142" t="s">
        <v>6041</v>
      </c>
    </row>
    <row r="343" spans="1:15" ht="15.95" hidden="1" customHeight="1" x14ac:dyDescent="0.2">
      <c r="A343" s="156">
        <v>335</v>
      </c>
      <c r="B343" s="156" t="s">
        <v>1166</v>
      </c>
      <c r="C343" s="157" t="s">
        <v>15</v>
      </c>
      <c r="D343" s="157" t="s">
        <v>6417</v>
      </c>
      <c r="E343" s="82">
        <v>940.03501000000006</v>
      </c>
      <c r="F343" s="82">
        <v>17488.960877500002</v>
      </c>
      <c r="G343" s="82">
        <v>18713.980370000001</v>
      </c>
      <c r="H343" s="82"/>
      <c r="I343" s="158">
        <v>5.0231697982699126</v>
      </c>
      <c r="J343" s="135" t="s">
        <v>6041</v>
      </c>
      <c r="K343" s="162"/>
      <c r="L343" s="82">
        <v>15589.860369999999</v>
      </c>
      <c r="M343" s="82">
        <v>3916.3099299999999</v>
      </c>
      <c r="N343" s="82">
        <v>11673.550439999999</v>
      </c>
      <c r="O343" s="135" t="s">
        <v>6041</v>
      </c>
    </row>
    <row r="344" spans="1:15" ht="15.95" hidden="1" customHeight="1" x14ac:dyDescent="0.2">
      <c r="A344" s="159">
        <v>336</v>
      </c>
      <c r="B344" s="159" t="s">
        <v>1168</v>
      </c>
      <c r="C344" s="160" t="s">
        <v>15</v>
      </c>
      <c r="D344" s="160" t="s">
        <v>6418</v>
      </c>
      <c r="E344" s="141">
        <v>481.09917999999993</v>
      </c>
      <c r="F344" s="141">
        <v>6252.4245099999989</v>
      </c>
      <c r="G344" s="141">
        <v>6449.7658100000008</v>
      </c>
      <c r="H344" s="141"/>
      <c r="I344" s="161">
        <v>7.4591728470835728</v>
      </c>
      <c r="J344" s="142" t="s">
        <v>6041</v>
      </c>
      <c r="K344" s="162"/>
      <c r="L344" s="141">
        <v>5260.5772200000001</v>
      </c>
      <c r="M344" s="141">
        <v>2009.6430799999998</v>
      </c>
      <c r="N344" s="141">
        <v>3250.9341399999998</v>
      </c>
      <c r="O344" s="142" t="s">
        <v>6041</v>
      </c>
    </row>
    <row r="345" spans="1:15" ht="15.95" hidden="1" customHeight="1" x14ac:dyDescent="0.2">
      <c r="A345" s="156">
        <v>337</v>
      </c>
      <c r="B345" s="156" t="s">
        <v>1170</v>
      </c>
      <c r="C345" s="157" t="s">
        <v>15</v>
      </c>
      <c r="D345" s="157" t="s">
        <v>6419</v>
      </c>
      <c r="E345" s="82">
        <v>3748.6364400000002</v>
      </c>
      <c r="F345" s="82">
        <v>39967.621347499997</v>
      </c>
      <c r="G345" s="82">
        <v>36403.923569999999</v>
      </c>
      <c r="H345" s="82"/>
      <c r="I345" s="158">
        <v>9.3791832328657723</v>
      </c>
      <c r="J345" s="135" t="s">
        <v>6041</v>
      </c>
      <c r="K345" s="162"/>
      <c r="L345" s="82">
        <v>32176.146000000001</v>
      </c>
      <c r="M345" s="82">
        <v>15082.184389999999</v>
      </c>
      <c r="N345" s="82">
        <v>17093.961609999998</v>
      </c>
      <c r="O345" s="135" t="s">
        <v>6041</v>
      </c>
    </row>
    <row r="346" spans="1:15" ht="15.95" hidden="1" customHeight="1" x14ac:dyDescent="0.2">
      <c r="A346" s="159">
        <v>338</v>
      </c>
      <c r="B346" s="159" t="s">
        <v>1172</v>
      </c>
      <c r="C346" s="160" t="s">
        <v>15</v>
      </c>
      <c r="D346" s="160" t="s">
        <v>6420</v>
      </c>
      <c r="E346" s="141">
        <v>31939.99566</v>
      </c>
      <c r="F346" s="141">
        <v>66523.117234999998</v>
      </c>
      <c r="G346" s="141">
        <v>85539.681089999998</v>
      </c>
      <c r="H346" s="141"/>
      <c r="I346" s="161">
        <v>37.339390623159495</v>
      </c>
      <c r="J346" s="142" t="s">
        <v>6041</v>
      </c>
      <c r="K346" s="162"/>
      <c r="L346" s="141">
        <v>26991.302000000003</v>
      </c>
      <c r="M346" s="141">
        <v>18795.844759999996</v>
      </c>
      <c r="N346" s="141">
        <v>8195.4572400000052</v>
      </c>
      <c r="O346" s="142" t="s">
        <v>6041</v>
      </c>
    </row>
    <row r="347" spans="1:15" ht="15.95" hidden="1" customHeight="1" x14ac:dyDescent="0.2">
      <c r="A347" s="156">
        <v>339</v>
      </c>
      <c r="B347" s="156" t="s">
        <v>1174</v>
      </c>
      <c r="C347" s="157" t="s">
        <v>15</v>
      </c>
      <c r="D347" s="157" t="s">
        <v>6421</v>
      </c>
      <c r="E347" s="82">
        <v>16547.94586</v>
      </c>
      <c r="F347" s="82">
        <v>47080.477415000008</v>
      </c>
      <c r="G347" s="82">
        <v>48628.525099999999</v>
      </c>
      <c r="H347" s="82"/>
      <c r="I347" s="158">
        <v>34.02929828936967</v>
      </c>
      <c r="J347" s="135" t="s">
        <v>6041</v>
      </c>
      <c r="K347" s="162"/>
      <c r="L347" s="82">
        <v>40030.994959999996</v>
      </c>
      <c r="M347" s="82">
        <v>14796.849400000001</v>
      </c>
      <c r="N347" s="82">
        <v>25234.145559999994</v>
      </c>
      <c r="O347" s="135" t="s">
        <v>6041</v>
      </c>
    </row>
    <row r="348" spans="1:15" ht="15.95" hidden="1" customHeight="1" x14ac:dyDescent="0.2">
      <c r="A348" s="159">
        <v>340</v>
      </c>
      <c r="B348" s="159" t="s">
        <v>1176</v>
      </c>
      <c r="C348" s="160" t="s">
        <v>15</v>
      </c>
      <c r="D348" s="160" t="s">
        <v>6422</v>
      </c>
      <c r="E348" s="141">
        <v>6534.0429599999998</v>
      </c>
      <c r="F348" s="141">
        <v>38326.918594999996</v>
      </c>
      <c r="G348" s="141">
        <v>32491.15293</v>
      </c>
      <c r="H348" s="141"/>
      <c r="I348" s="161">
        <v>17.048182320747301</v>
      </c>
      <c r="J348" s="142" t="s">
        <v>6041</v>
      </c>
      <c r="K348" s="162"/>
      <c r="L348" s="141">
        <v>33378.422740000002</v>
      </c>
      <c r="M348" s="141">
        <v>15801.653559999999</v>
      </c>
      <c r="N348" s="141">
        <v>17576.769180000003</v>
      </c>
      <c r="O348" s="142" t="s">
        <v>6041</v>
      </c>
    </row>
    <row r="349" spans="1:15" ht="15.95" hidden="1" customHeight="1" x14ac:dyDescent="0.2">
      <c r="A349" s="156">
        <v>341</v>
      </c>
      <c r="B349" s="156" t="s">
        <v>1178</v>
      </c>
      <c r="C349" s="157" t="s">
        <v>15</v>
      </c>
      <c r="D349" s="157" t="s">
        <v>6423</v>
      </c>
      <c r="E349" s="82">
        <v>976.53305999999998</v>
      </c>
      <c r="F349" s="82">
        <v>10467.304465000001</v>
      </c>
      <c r="G349" s="82">
        <v>12142.61339</v>
      </c>
      <c r="H349" s="82"/>
      <c r="I349" s="158">
        <v>8.0421984019043204</v>
      </c>
      <c r="J349" s="135" t="s">
        <v>6041</v>
      </c>
      <c r="K349" s="162"/>
      <c r="L349" s="82">
        <v>9260.3031999999985</v>
      </c>
      <c r="M349" s="82">
        <v>2703.9777200000003</v>
      </c>
      <c r="N349" s="82">
        <v>6556.3254799999986</v>
      </c>
      <c r="O349" s="135" t="s">
        <v>6041</v>
      </c>
    </row>
    <row r="350" spans="1:15" ht="15.95" hidden="1" customHeight="1" x14ac:dyDescent="0.2">
      <c r="A350" s="159">
        <v>342</v>
      </c>
      <c r="B350" s="159" t="s">
        <v>1180</v>
      </c>
      <c r="C350" s="160" t="s">
        <v>15</v>
      </c>
      <c r="D350" s="160" t="s">
        <v>6424</v>
      </c>
      <c r="E350" s="141">
        <v>25004.792020000004</v>
      </c>
      <c r="F350" s="141">
        <v>83868.86940499999</v>
      </c>
      <c r="G350" s="141">
        <v>80266.753789999988</v>
      </c>
      <c r="H350" s="141"/>
      <c r="I350" s="161">
        <v>29.814151779312407</v>
      </c>
      <c r="J350" s="142" t="s">
        <v>6041</v>
      </c>
      <c r="K350" s="162"/>
      <c r="L350" s="141">
        <v>69796.731050000017</v>
      </c>
      <c r="M350" s="141">
        <v>22930.956439999998</v>
      </c>
      <c r="N350" s="141">
        <v>46865.774610000015</v>
      </c>
      <c r="O350" s="142" t="s">
        <v>6041</v>
      </c>
    </row>
    <row r="351" spans="1:15" ht="15.95" hidden="1" customHeight="1" x14ac:dyDescent="0.2">
      <c r="A351" s="156">
        <v>343</v>
      </c>
      <c r="B351" s="156" t="s">
        <v>1182</v>
      </c>
      <c r="C351" s="157" t="s">
        <v>15</v>
      </c>
      <c r="D351" s="157" t="s">
        <v>6425</v>
      </c>
      <c r="E351" s="82">
        <v>172.64568</v>
      </c>
      <c r="F351" s="82">
        <v>1976.0020500000003</v>
      </c>
      <c r="G351" s="82">
        <v>1486.5599</v>
      </c>
      <c r="H351" s="82"/>
      <c r="I351" s="158">
        <v>8.7371204903355224</v>
      </c>
      <c r="J351" s="135" t="s">
        <v>6041</v>
      </c>
      <c r="K351" s="162"/>
      <c r="L351" s="82">
        <v>1495.8036400000001</v>
      </c>
      <c r="M351" s="82">
        <v>681.28162999999984</v>
      </c>
      <c r="N351" s="82">
        <v>814.52201000000025</v>
      </c>
      <c r="O351" s="135" t="s">
        <v>6041</v>
      </c>
    </row>
    <row r="352" spans="1:15" ht="15.95" hidden="1" customHeight="1" x14ac:dyDescent="0.2">
      <c r="A352" s="159">
        <v>344</v>
      </c>
      <c r="B352" s="159" t="s">
        <v>1184</v>
      </c>
      <c r="C352" s="160" t="s">
        <v>15</v>
      </c>
      <c r="D352" s="160" t="s">
        <v>6426</v>
      </c>
      <c r="E352" s="141">
        <v>49.104050000000001</v>
      </c>
      <c r="F352" s="141">
        <v>2752.2782174999998</v>
      </c>
      <c r="G352" s="141">
        <v>1583.8143900000002</v>
      </c>
      <c r="H352" s="141"/>
      <c r="I352" s="161">
        <v>1.7841237738168456</v>
      </c>
      <c r="J352" s="142" t="s">
        <v>6041</v>
      </c>
      <c r="K352" s="162"/>
      <c r="L352" s="141">
        <v>1572.38327</v>
      </c>
      <c r="M352" s="141">
        <v>749.69682000000012</v>
      </c>
      <c r="N352" s="141">
        <v>822.68644999999992</v>
      </c>
      <c r="O352" s="142" t="s">
        <v>6041</v>
      </c>
    </row>
    <row r="353" spans="1:15" ht="15.95" hidden="1" customHeight="1" x14ac:dyDescent="0.2">
      <c r="A353" s="156">
        <v>345</v>
      </c>
      <c r="B353" s="156" t="s">
        <v>1186</v>
      </c>
      <c r="C353" s="157" t="s">
        <v>15</v>
      </c>
      <c r="D353" s="157" t="s">
        <v>6427</v>
      </c>
      <c r="E353" s="82">
        <v>534.44226000000003</v>
      </c>
      <c r="F353" s="82">
        <v>10923.411717499999</v>
      </c>
      <c r="G353" s="82">
        <v>14049.95638</v>
      </c>
      <c r="H353" s="82"/>
      <c r="I353" s="158">
        <v>3.8038713113784062</v>
      </c>
      <c r="J353" s="135" t="s">
        <v>6041</v>
      </c>
      <c r="K353" s="162"/>
      <c r="L353" s="82">
        <v>9691.4072800000013</v>
      </c>
      <c r="M353" s="82">
        <v>2160.8121700000002</v>
      </c>
      <c r="N353" s="82">
        <v>7530.5951100000011</v>
      </c>
      <c r="O353" s="135" t="s">
        <v>6041</v>
      </c>
    </row>
    <row r="354" spans="1:15" ht="15.95" hidden="1" customHeight="1" x14ac:dyDescent="0.2">
      <c r="A354" s="159">
        <v>346</v>
      </c>
      <c r="B354" s="159" t="s">
        <v>1188</v>
      </c>
      <c r="C354" s="160" t="s">
        <v>15</v>
      </c>
      <c r="D354" s="160" t="s">
        <v>6428</v>
      </c>
      <c r="E354" s="141">
        <v>310.91018000000003</v>
      </c>
      <c r="F354" s="141">
        <v>5268.9420075000007</v>
      </c>
      <c r="G354" s="141">
        <v>3898.47856</v>
      </c>
      <c r="H354" s="141"/>
      <c r="I354" s="161">
        <v>5.9008085410209379</v>
      </c>
      <c r="J354" s="142" t="s">
        <v>6041</v>
      </c>
      <c r="K354" s="162"/>
      <c r="L354" s="141">
        <v>4448.2089299999998</v>
      </c>
      <c r="M354" s="141">
        <v>2272.7287799999999</v>
      </c>
      <c r="N354" s="141">
        <v>2175.4801499999999</v>
      </c>
      <c r="O354" s="142" t="s">
        <v>6041</v>
      </c>
    </row>
    <row r="355" spans="1:15" ht="15.95" hidden="1" customHeight="1" x14ac:dyDescent="0.2">
      <c r="A355" s="156">
        <v>347</v>
      </c>
      <c r="B355" s="156" t="s">
        <v>1190</v>
      </c>
      <c r="C355" s="157" t="s">
        <v>15</v>
      </c>
      <c r="D355" s="157" t="s">
        <v>6429</v>
      </c>
      <c r="E355" s="82">
        <v>2109.6805599999998</v>
      </c>
      <c r="F355" s="82">
        <v>29617.918282499999</v>
      </c>
      <c r="G355" s="82">
        <v>21053.726210000001</v>
      </c>
      <c r="H355" s="82"/>
      <c r="I355" s="158">
        <v>7.1229873074723224</v>
      </c>
      <c r="J355" s="135" t="s">
        <v>6041</v>
      </c>
      <c r="K355" s="162"/>
      <c r="L355" s="82">
        <v>25710.352730000006</v>
      </c>
      <c r="M355" s="82">
        <v>12923.23105</v>
      </c>
      <c r="N355" s="82">
        <v>12787.121680000004</v>
      </c>
      <c r="O355" s="135" t="s">
        <v>6041</v>
      </c>
    </row>
    <row r="356" spans="1:15" ht="15.95" hidden="1" customHeight="1" x14ac:dyDescent="0.2">
      <c r="A356" s="159">
        <v>348</v>
      </c>
      <c r="B356" s="159" t="s">
        <v>1192</v>
      </c>
      <c r="C356" s="160" t="s">
        <v>15</v>
      </c>
      <c r="D356" s="160" t="s">
        <v>6430</v>
      </c>
      <c r="E356" s="141">
        <v>132.42994000000002</v>
      </c>
      <c r="F356" s="141">
        <v>1772.5160499999997</v>
      </c>
      <c r="G356" s="141">
        <v>947.86752999999999</v>
      </c>
      <c r="H356" s="141"/>
      <c r="I356" s="161">
        <v>7.4712970864213055</v>
      </c>
      <c r="J356" s="142" t="s">
        <v>6041</v>
      </c>
      <c r="K356" s="162"/>
      <c r="L356" s="141">
        <v>1149.8039100000001</v>
      </c>
      <c r="M356" s="141">
        <v>864.19177000000002</v>
      </c>
      <c r="N356" s="141">
        <v>285.61214000000012</v>
      </c>
      <c r="O356" s="142" t="s">
        <v>6041</v>
      </c>
    </row>
    <row r="357" spans="1:15" ht="15.95" hidden="1" customHeight="1" x14ac:dyDescent="0.2">
      <c r="A357" s="156">
        <v>349</v>
      </c>
      <c r="B357" s="156" t="s">
        <v>1194</v>
      </c>
      <c r="C357" s="157" t="s">
        <v>15</v>
      </c>
      <c r="D357" s="157" t="s">
        <v>6431</v>
      </c>
      <c r="E357" s="82">
        <v>133.39905000000002</v>
      </c>
      <c r="F357" s="82">
        <v>5880.9954574999992</v>
      </c>
      <c r="G357" s="82">
        <v>5632.5995899999998</v>
      </c>
      <c r="H357" s="82"/>
      <c r="I357" s="158">
        <v>2.2683073123254496</v>
      </c>
      <c r="J357" s="135" t="s">
        <v>6041</v>
      </c>
      <c r="K357" s="162"/>
      <c r="L357" s="82">
        <v>4708.4618800000007</v>
      </c>
      <c r="M357" s="82">
        <v>2174.8947599999997</v>
      </c>
      <c r="N357" s="82">
        <v>2533.5671200000011</v>
      </c>
      <c r="O357" s="135" t="s">
        <v>6041</v>
      </c>
    </row>
    <row r="358" spans="1:15" ht="15.95" hidden="1" customHeight="1" x14ac:dyDescent="0.2">
      <c r="A358" s="159">
        <v>350</v>
      </c>
      <c r="B358" s="159" t="s">
        <v>1196</v>
      </c>
      <c r="C358" s="160" t="s">
        <v>15</v>
      </c>
      <c r="D358" s="160" t="s">
        <v>6432</v>
      </c>
      <c r="E358" s="141">
        <v>163.17159000000004</v>
      </c>
      <c r="F358" s="141">
        <v>2405.9228324999999</v>
      </c>
      <c r="G358" s="141">
        <v>1899.3697999999999</v>
      </c>
      <c r="H358" s="141"/>
      <c r="I358" s="161">
        <v>6.7820791172445061</v>
      </c>
      <c r="J358" s="142" t="s">
        <v>6041</v>
      </c>
      <c r="K358" s="162"/>
      <c r="L358" s="141">
        <v>1792.5395900000001</v>
      </c>
      <c r="M358" s="141">
        <v>859.07097999999996</v>
      </c>
      <c r="N358" s="141">
        <v>933.46861000000013</v>
      </c>
      <c r="O358" s="142" t="s">
        <v>6041</v>
      </c>
    </row>
    <row r="359" spans="1:15" ht="15.95" hidden="1" customHeight="1" x14ac:dyDescent="0.2">
      <c r="A359" s="156">
        <v>351</v>
      </c>
      <c r="B359" s="156" t="s">
        <v>1198</v>
      </c>
      <c r="C359" s="157" t="s">
        <v>15</v>
      </c>
      <c r="D359" s="157" t="s">
        <v>6433</v>
      </c>
      <c r="E359" s="82">
        <v>685.12555000000009</v>
      </c>
      <c r="F359" s="82">
        <v>9126.9501824999988</v>
      </c>
      <c r="G359" s="82">
        <v>9808.7770799999998</v>
      </c>
      <c r="H359" s="82"/>
      <c r="I359" s="158">
        <v>6.9848212923195527</v>
      </c>
      <c r="J359" s="135" t="s">
        <v>6041</v>
      </c>
      <c r="K359" s="162"/>
      <c r="L359" s="82">
        <v>8173.552459999999</v>
      </c>
      <c r="M359" s="82">
        <v>2457.5857800000003</v>
      </c>
      <c r="N359" s="82">
        <v>5715.9666799999986</v>
      </c>
      <c r="O359" s="135" t="s">
        <v>6041</v>
      </c>
    </row>
    <row r="360" spans="1:15" ht="15.95" hidden="1" customHeight="1" x14ac:dyDescent="0.2">
      <c r="A360" s="159">
        <v>352</v>
      </c>
      <c r="B360" s="159" t="s">
        <v>1200</v>
      </c>
      <c r="C360" s="160" t="s">
        <v>15</v>
      </c>
      <c r="D360" s="160" t="s">
        <v>6434</v>
      </c>
      <c r="E360" s="141">
        <v>21284.489940000003</v>
      </c>
      <c r="F360" s="141">
        <v>59637.561239999995</v>
      </c>
      <c r="G360" s="141">
        <v>57224.925750000002</v>
      </c>
      <c r="H360" s="141"/>
      <c r="I360" s="161">
        <v>35.689738979004574</v>
      </c>
      <c r="J360" s="142" t="s">
        <v>6041</v>
      </c>
      <c r="K360" s="162"/>
      <c r="L360" s="141">
        <v>51927.918510000003</v>
      </c>
      <c r="M360" s="141">
        <v>22912.880450000001</v>
      </c>
      <c r="N360" s="141">
        <v>29015.038060000006</v>
      </c>
      <c r="O360" s="142" t="s">
        <v>6041</v>
      </c>
    </row>
    <row r="361" spans="1:15" ht="15.95" hidden="1" customHeight="1" x14ac:dyDescent="0.2">
      <c r="A361" s="156">
        <v>353</v>
      </c>
      <c r="B361" s="156" t="s">
        <v>1202</v>
      </c>
      <c r="C361" s="157" t="s">
        <v>15</v>
      </c>
      <c r="D361" s="157" t="s">
        <v>6435</v>
      </c>
      <c r="E361" s="82">
        <v>13683.55219</v>
      </c>
      <c r="F361" s="82">
        <v>50633.272469999996</v>
      </c>
      <c r="G361" s="82">
        <v>67197.243390000003</v>
      </c>
      <c r="H361" s="82"/>
      <c r="I361" s="158">
        <v>20.363264175262767</v>
      </c>
      <c r="J361" s="135" t="s">
        <v>6041</v>
      </c>
      <c r="K361" s="162"/>
      <c r="L361" s="82">
        <v>46958.460270000003</v>
      </c>
      <c r="M361" s="82">
        <v>12103.042609999999</v>
      </c>
      <c r="N361" s="82">
        <v>34855.417660000006</v>
      </c>
      <c r="O361" s="135" t="s">
        <v>6041</v>
      </c>
    </row>
    <row r="362" spans="1:15" ht="15.95" hidden="1" customHeight="1" x14ac:dyDescent="0.2">
      <c r="A362" s="159">
        <v>354</v>
      </c>
      <c r="B362" s="159" t="s">
        <v>1204</v>
      </c>
      <c r="C362" s="160" t="s">
        <v>15</v>
      </c>
      <c r="D362" s="160" t="s">
        <v>6436</v>
      </c>
      <c r="E362" s="141">
        <v>4398.0409200000004</v>
      </c>
      <c r="F362" s="141">
        <v>56524.799232500001</v>
      </c>
      <c r="G362" s="141">
        <v>73157.348409999991</v>
      </c>
      <c r="H362" s="141"/>
      <c r="I362" s="161">
        <v>6.0117555045212985</v>
      </c>
      <c r="J362" s="142" t="s">
        <v>6041</v>
      </c>
      <c r="K362" s="162"/>
      <c r="L362" s="141">
        <v>50030.048940000001</v>
      </c>
      <c r="M362" s="141">
        <v>15650.53134</v>
      </c>
      <c r="N362" s="141">
        <v>34379.517599999992</v>
      </c>
      <c r="O362" s="142" t="s">
        <v>6041</v>
      </c>
    </row>
    <row r="363" spans="1:15" ht="15.95" hidden="1" customHeight="1" x14ac:dyDescent="0.2">
      <c r="A363" s="156">
        <v>355</v>
      </c>
      <c r="B363" s="156" t="s">
        <v>1206</v>
      </c>
      <c r="C363" s="157" t="s">
        <v>15</v>
      </c>
      <c r="D363" s="157" t="s">
        <v>6437</v>
      </c>
      <c r="E363" s="82">
        <v>1138.7115100000001</v>
      </c>
      <c r="F363" s="82">
        <v>12430.045140000002</v>
      </c>
      <c r="G363" s="82">
        <v>13704.252500000001</v>
      </c>
      <c r="H363" s="82"/>
      <c r="I363" s="158">
        <v>8.3091836639758352</v>
      </c>
      <c r="J363" s="135" t="s">
        <v>6041</v>
      </c>
      <c r="K363" s="162"/>
      <c r="L363" s="82">
        <v>9816.5546700000014</v>
      </c>
      <c r="M363" s="82">
        <v>3522.6417499999998</v>
      </c>
      <c r="N363" s="82">
        <v>6293.9129200000016</v>
      </c>
      <c r="O363" s="135" t="s">
        <v>6041</v>
      </c>
    </row>
    <row r="364" spans="1:15" ht="15.95" hidden="1" customHeight="1" x14ac:dyDescent="0.2">
      <c r="A364" s="159">
        <v>356</v>
      </c>
      <c r="B364" s="159" t="s">
        <v>1208</v>
      </c>
      <c r="C364" s="160" t="s">
        <v>15</v>
      </c>
      <c r="D364" s="160" t="s">
        <v>6438</v>
      </c>
      <c r="E364" s="141">
        <v>2409.1047100000001</v>
      </c>
      <c r="F364" s="141">
        <v>20466.070940000001</v>
      </c>
      <c r="G364" s="141">
        <v>3202.8219399999998</v>
      </c>
      <c r="H364" s="141"/>
      <c r="I364" s="161">
        <v>11.771212545205806</v>
      </c>
      <c r="J364" s="142" t="s">
        <v>6041</v>
      </c>
      <c r="K364" s="162"/>
      <c r="L364" s="141">
        <v>17181.724389999999</v>
      </c>
      <c r="M364" s="141">
        <v>14154.835329999998</v>
      </c>
      <c r="N364" s="141">
        <v>3026.8890600000022</v>
      </c>
      <c r="O364" s="142" t="s">
        <v>6041</v>
      </c>
    </row>
    <row r="365" spans="1:15" ht="15.95" hidden="1" customHeight="1" x14ac:dyDescent="0.2">
      <c r="A365" s="156">
        <v>357</v>
      </c>
      <c r="B365" s="156" t="s">
        <v>1210</v>
      </c>
      <c r="C365" s="157" t="s">
        <v>15</v>
      </c>
      <c r="D365" s="157" t="s">
        <v>6439</v>
      </c>
      <c r="E365" s="82">
        <v>1407.72434</v>
      </c>
      <c r="F365" s="82">
        <v>120374.434595</v>
      </c>
      <c r="G365" s="82">
        <v>100352.61113999999</v>
      </c>
      <c r="H365" s="82"/>
      <c r="I365" s="158">
        <v>1.1694545812292214</v>
      </c>
      <c r="J365" s="135" t="s">
        <v>6041</v>
      </c>
      <c r="K365" s="162"/>
      <c r="L365" s="82">
        <v>60192.586560000003</v>
      </c>
      <c r="M365" s="82">
        <v>16242.605960000001</v>
      </c>
      <c r="N365" s="82">
        <v>43949.980600000003</v>
      </c>
      <c r="O365" s="135" t="s">
        <v>6041</v>
      </c>
    </row>
    <row r="366" spans="1:15" ht="15.95" hidden="1" customHeight="1" x14ac:dyDescent="0.2">
      <c r="A366" s="159">
        <v>358</v>
      </c>
      <c r="B366" s="159" t="s">
        <v>1212</v>
      </c>
      <c r="C366" s="160" t="s">
        <v>15</v>
      </c>
      <c r="D366" s="160" t="s">
        <v>6440</v>
      </c>
      <c r="E366" s="141">
        <v>38707.371890000002</v>
      </c>
      <c r="F366" s="141">
        <v>47113.787742500004</v>
      </c>
      <c r="G366" s="141">
        <v>49610.495699999999</v>
      </c>
      <c r="H366" s="141"/>
      <c r="I366" s="161">
        <v>78.022546124246844</v>
      </c>
      <c r="J366" s="142" t="s">
        <v>6041</v>
      </c>
      <c r="K366" s="162"/>
      <c r="L366" s="141">
        <v>39809.310789999996</v>
      </c>
      <c r="M366" s="141">
        <v>12605.111650000001</v>
      </c>
      <c r="N366" s="141">
        <v>27204.199140000001</v>
      </c>
      <c r="O366" s="142" t="s">
        <v>6041</v>
      </c>
    </row>
    <row r="367" spans="1:15" ht="15.95" hidden="1" customHeight="1" x14ac:dyDescent="0.2">
      <c r="A367" s="156">
        <v>359</v>
      </c>
      <c r="B367" s="156" t="s">
        <v>1214</v>
      </c>
      <c r="C367" s="157" t="s">
        <v>15</v>
      </c>
      <c r="D367" s="157" t="s">
        <v>6441</v>
      </c>
      <c r="E367" s="82">
        <v>15462.686169999995</v>
      </c>
      <c r="F367" s="82">
        <v>53037.173920000001</v>
      </c>
      <c r="G367" s="82">
        <v>25890.62299</v>
      </c>
      <c r="H367" s="82"/>
      <c r="I367" s="158">
        <v>29.154430802296403</v>
      </c>
      <c r="J367" s="135" t="s">
        <v>6041</v>
      </c>
      <c r="K367" s="162"/>
      <c r="L367" s="82">
        <v>46870.03183</v>
      </c>
      <c r="M367" s="82">
        <v>29259.95032</v>
      </c>
      <c r="N367" s="82">
        <v>17610.081509999996</v>
      </c>
      <c r="O367" s="135" t="s">
        <v>6041</v>
      </c>
    </row>
    <row r="368" spans="1:15" ht="15.95" hidden="1" customHeight="1" x14ac:dyDescent="0.2">
      <c r="A368" s="159">
        <v>360</v>
      </c>
      <c r="B368" s="159" t="s">
        <v>1216</v>
      </c>
      <c r="C368" s="160" t="s">
        <v>15</v>
      </c>
      <c r="D368" s="160" t="s">
        <v>6442</v>
      </c>
      <c r="E368" s="141">
        <v>2387.6588299999999</v>
      </c>
      <c r="F368" s="141">
        <v>17873.36031</v>
      </c>
      <c r="G368" s="141">
        <v>4692.2162200000002</v>
      </c>
      <c r="H368" s="141"/>
      <c r="I368" s="161">
        <v>13.358757327037852</v>
      </c>
      <c r="J368" s="142" t="s">
        <v>6041</v>
      </c>
      <c r="K368" s="162"/>
      <c r="L368" s="141">
        <v>11963.512540000002</v>
      </c>
      <c r="M368" s="141">
        <v>9912.5203399999991</v>
      </c>
      <c r="N368" s="141">
        <v>2050.992200000001</v>
      </c>
      <c r="O368" s="142" t="s">
        <v>6041</v>
      </c>
    </row>
    <row r="369" spans="1:15" ht="15.95" hidden="1" customHeight="1" x14ac:dyDescent="0.2">
      <c r="A369" s="156">
        <v>361</v>
      </c>
      <c r="B369" s="156" t="s">
        <v>1218</v>
      </c>
      <c r="C369" s="157" t="s">
        <v>15</v>
      </c>
      <c r="D369" s="157" t="s">
        <v>6443</v>
      </c>
      <c r="E369" s="82">
        <v>165.8433</v>
      </c>
      <c r="F369" s="82">
        <v>4639.6033324999999</v>
      </c>
      <c r="G369" s="82">
        <v>4488.55998</v>
      </c>
      <c r="H369" s="82"/>
      <c r="I369" s="158">
        <v>3.5745146322807972</v>
      </c>
      <c r="J369" s="135" t="s">
        <v>6041</v>
      </c>
      <c r="K369" s="162"/>
      <c r="L369" s="82">
        <v>4088.6893899999995</v>
      </c>
      <c r="M369" s="82">
        <v>1969.9537699999998</v>
      </c>
      <c r="N369" s="82">
        <v>2118.7356199999999</v>
      </c>
      <c r="O369" s="135" t="s">
        <v>6041</v>
      </c>
    </row>
    <row r="370" spans="1:15" ht="15.95" hidden="1" customHeight="1" x14ac:dyDescent="0.2">
      <c r="A370" s="159">
        <v>362</v>
      </c>
      <c r="B370" s="159" t="s">
        <v>1220</v>
      </c>
      <c r="C370" s="160" t="s">
        <v>15</v>
      </c>
      <c r="D370" s="160" t="s">
        <v>6444</v>
      </c>
      <c r="E370" s="141">
        <v>875.8954</v>
      </c>
      <c r="F370" s="141">
        <v>12157.49884</v>
      </c>
      <c r="G370" s="141">
        <v>11784.24575</v>
      </c>
      <c r="H370" s="141"/>
      <c r="I370" s="161">
        <v>7.2045690608513357</v>
      </c>
      <c r="J370" s="142" t="s">
        <v>6041</v>
      </c>
      <c r="K370" s="162"/>
      <c r="L370" s="141">
        <v>5102.3175899999997</v>
      </c>
      <c r="M370" s="141">
        <v>4078.8400599999995</v>
      </c>
      <c r="N370" s="141">
        <v>1023.4775300000002</v>
      </c>
      <c r="O370" s="142" t="s">
        <v>6041</v>
      </c>
    </row>
    <row r="371" spans="1:15" ht="15.95" hidden="1" customHeight="1" x14ac:dyDescent="0.2">
      <c r="A371" s="156">
        <v>363</v>
      </c>
      <c r="B371" s="156" t="s">
        <v>1222</v>
      </c>
      <c r="C371" s="157" t="s">
        <v>15</v>
      </c>
      <c r="D371" s="157" t="s">
        <v>6445</v>
      </c>
      <c r="E371" s="82">
        <v>1662.6843800000001</v>
      </c>
      <c r="F371" s="82">
        <v>7377.8305250000003</v>
      </c>
      <c r="G371" s="82">
        <v>7261.1627800000006</v>
      </c>
      <c r="H371" s="82"/>
      <c r="I371" s="158">
        <v>22.536223546555377</v>
      </c>
      <c r="J371" s="135" t="s">
        <v>6041</v>
      </c>
      <c r="K371" s="162"/>
      <c r="L371" s="82">
        <v>5905.46749</v>
      </c>
      <c r="M371" s="82">
        <v>2294.4714100000001</v>
      </c>
      <c r="N371" s="82">
        <v>3610.9960799999999</v>
      </c>
      <c r="O371" s="135" t="s">
        <v>6041</v>
      </c>
    </row>
    <row r="372" spans="1:15" ht="15.95" hidden="1" customHeight="1" x14ac:dyDescent="0.2">
      <c r="A372" s="159">
        <v>364</v>
      </c>
      <c r="B372" s="159" t="s">
        <v>1224</v>
      </c>
      <c r="C372" s="160" t="s">
        <v>15</v>
      </c>
      <c r="D372" s="160" t="s">
        <v>6446</v>
      </c>
      <c r="E372" s="141">
        <v>774.86955</v>
      </c>
      <c r="F372" s="141">
        <v>6992.3670400000001</v>
      </c>
      <c r="G372" s="141">
        <v>6489.8241200000002</v>
      </c>
      <c r="H372" s="141"/>
      <c r="I372" s="161">
        <v>11.081648683018791</v>
      </c>
      <c r="J372" s="142" t="s">
        <v>6041</v>
      </c>
      <c r="K372" s="162"/>
      <c r="L372" s="141">
        <v>5871.2080900000001</v>
      </c>
      <c r="M372" s="141">
        <v>1845.4379300000003</v>
      </c>
      <c r="N372" s="141">
        <v>4025.7701599999996</v>
      </c>
      <c r="O372" s="142" t="s">
        <v>6041</v>
      </c>
    </row>
    <row r="373" spans="1:15" ht="15.95" hidden="1" customHeight="1" x14ac:dyDescent="0.2">
      <c r="A373" s="156">
        <v>365</v>
      </c>
      <c r="B373" s="156" t="s">
        <v>1226</v>
      </c>
      <c r="C373" s="157" t="s">
        <v>15</v>
      </c>
      <c r="D373" s="157" t="s">
        <v>6447</v>
      </c>
      <c r="E373" s="82">
        <v>113.35347999999999</v>
      </c>
      <c r="F373" s="82">
        <v>4985.898540000001</v>
      </c>
      <c r="G373" s="82">
        <v>3838.6898200000001</v>
      </c>
      <c r="H373" s="82"/>
      <c r="I373" s="158">
        <v>2.2734814816348021</v>
      </c>
      <c r="J373" s="135" t="s">
        <v>6041</v>
      </c>
      <c r="K373" s="162"/>
      <c r="L373" s="82">
        <v>3678.0315100000003</v>
      </c>
      <c r="M373" s="82">
        <v>2040.1095</v>
      </c>
      <c r="N373" s="82">
        <v>1637.9220100000002</v>
      </c>
      <c r="O373" s="135" t="s">
        <v>6041</v>
      </c>
    </row>
    <row r="374" spans="1:15" ht="15.95" hidden="1" customHeight="1" x14ac:dyDescent="0.2">
      <c r="A374" s="159">
        <v>366</v>
      </c>
      <c r="B374" s="159" t="s">
        <v>1228</v>
      </c>
      <c r="C374" s="160" t="s">
        <v>15</v>
      </c>
      <c r="D374" s="160" t="s">
        <v>6448</v>
      </c>
      <c r="E374" s="141">
        <v>40.186599999999999</v>
      </c>
      <c r="F374" s="141">
        <v>2258.7383100000002</v>
      </c>
      <c r="G374" s="141">
        <v>1212.1500699999999</v>
      </c>
      <c r="H374" s="141"/>
      <c r="I374" s="161">
        <v>1.7791613938668263</v>
      </c>
      <c r="J374" s="142" t="s">
        <v>6041</v>
      </c>
      <c r="K374" s="162"/>
      <c r="L374" s="141">
        <v>1864.6024899999998</v>
      </c>
      <c r="M374" s="141">
        <v>1313.1693500000001</v>
      </c>
      <c r="N374" s="141">
        <v>551.43313999999964</v>
      </c>
      <c r="O374" s="142" t="s">
        <v>6041</v>
      </c>
    </row>
    <row r="375" spans="1:15" ht="15.95" hidden="1" customHeight="1" x14ac:dyDescent="0.2">
      <c r="A375" s="156">
        <v>367</v>
      </c>
      <c r="B375" s="156" t="s">
        <v>1230</v>
      </c>
      <c r="C375" s="157" t="s">
        <v>15</v>
      </c>
      <c r="D375" s="157" t="s">
        <v>6449</v>
      </c>
      <c r="E375" s="82">
        <v>1256.30133</v>
      </c>
      <c r="F375" s="82">
        <v>16218.71717</v>
      </c>
      <c r="G375" s="82">
        <v>15359.71695</v>
      </c>
      <c r="H375" s="82"/>
      <c r="I375" s="158">
        <v>7.7459969048834472</v>
      </c>
      <c r="J375" s="135" t="s">
        <v>6041</v>
      </c>
      <c r="K375" s="162"/>
      <c r="L375" s="82">
        <v>13363.24289</v>
      </c>
      <c r="M375" s="82">
        <v>6164.7751799999996</v>
      </c>
      <c r="N375" s="82">
        <v>7198.467709999999</v>
      </c>
      <c r="O375" s="135" t="s">
        <v>6041</v>
      </c>
    </row>
    <row r="376" spans="1:15" ht="15.95" customHeight="1" x14ac:dyDescent="0.2">
      <c r="A376" s="159">
        <v>368</v>
      </c>
      <c r="B376" s="159" t="s">
        <v>1232</v>
      </c>
      <c r="C376" s="160" t="s">
        <v>15</v>
      </c>
      <c r="D376" s="160" t="s">
        <v>6450</v>
      </c>
      <c r="E376" s="141">
        <v>867.54879999999991</v>
      </c>
      <c r="F376" s="141">
        <v>14057.154112500004</v>
      </c>
      <c r="G376" s="141">
        <v>3482.3905499999996</v>
      </c>
      <c r="H376" s="141"/>
      <c r="I376" s="161">
        <v>6.1715820503707208</v>
      </c>
      <c r="J376" s="142" t="s">
        <v>6041</v>
      </c>
      <c r="K376" s="162"/>
      <c r="L376" s="141">
        <v>7093.7652700000017</v>
      </c>
      <c r="M376" s="141">
        <v>7434.3751600000005</v>
      </c>
      <c r="N376" s="141">
        <v>-340.60988999999876</v>
      </c>
      <c r="O376" s="142" t="s">
        <v>6042</v>
      </c>
    </row>
    <row r="377" spans="1:15" ht="15.95" hidden="1" customHeight="1" x14ac:dyDescent="0.2">
      <c r="A377" s="156">
        <v>369</v>
      </c>
      <c r="B377" s="156" t="s">
        <v>1234</v>
      </c>
      <c r="C377" s="157" t="s">
        <v>15</v>
      </c>
      <c r="D377" s="157" t="s">
        <v>6451</v>
      </c>
      <c r="E377" s="82">
        <v>340.06640999999996</v>
      </c>
      <c r="F377" s="82">
        <v>6450.1055675000007</v>
      </c>
      <c r="G377" s="82">
        <v>5030.9302400000006</v>
      </c>
      <c r="H377" s="82"/>
      <c r="I377" s="158">
        <v>5.2722611504761225</v>
      </c>
      <c r="J377" s="135" t="s">
        <v>6041</v>
      </c>
      <c r="K377" s="162"/>
      <c r="L377" s="82">
        <v>6358.1964700000008</v>
      </c>
      <c r="M377" s="82">
        <v>2167.1296900000002</v>
      </c>
      <c r="N377" s="82">
        <v>4191.0667800000001</v>
      </c>
      <c r="O377" s="135" t="s">
        <v>6041</v>
      </c>
    </row>
    <row r="378" spans="1:15" ht="15.95" hidden="1" customHeight="1" x14ac:dyDescent="0.2">
      <c r="A378" s="159">
        <v>370</v>
      </c>
      <c r="B378" s="159" t="s">
        <v>1236</v>
      </c>
      <c r="C378" s="160" t="s">
        <v>15</v>
      </c>
      <c r="D378" s="160" t="s">
        <v>6452</v>
      </c>
      <c r="E378" s="141">
        <v>642.02030000000002</v>
      </c>
      <c r="F378" s="141">
        <v>8132.2507625000007</v>
      </c>
      <c r="G378" s="141">
        <v>6321.6723499999998</v>
      </c>
      <c r="H378" s="141"/>
      <c r="I378" s="161">
        <v>7.8947430268693708</v>
      </c>
      <c r="J378" s="142" t="s">
        <v>6041</v>
      </c>
      <c r="K378" s="162"/>
      <c r="L378" s="141">
        <v>8379.707440000002</v>
      </c>
      <c r="M378" s="141">
        <v>3148.3515300000004</v>
      </c>
      <c r="N378" s="141">
        <v>5231.3559100000011</v>
      </c>
      <c r="O378" s="142" t="s">
        <v>6041</v>
      </c>
    </row>
    <row r="379" spans="1:15" ht="15.95" hidden="1" customHeight="1" x14ac:dyDescent="0.2">
      <c r="A379" s="156">
        <v>371</v>
      </c>
      <c r="B379" s="156" t="s">
        <v>1238</v>
      </c>
      <c r="C379" s="157" t="s">
        <v>15</v>
      </c>
      <c r="D379" s="157" t="s">
        <v>6453</v>
      </c>
      <c r="E379" s="82">
        <v>36.065899999999992</v>
      </c>
      <c r="F379" s="82">
        <v>2283.2881874999998</v>
      </c>
      <c r="G379" s="82">
        <v>1299.71685</v>
      </c>
      <c r="H379" s="82"/>
      <c r="I379" s="158">
        <v>1.5795596980462192</v>
      </c>
      <c r="J379" s="135" t="s">
        <v>6041</v>
      </c>
      <c r="K379" s="162"/>
      <c r="L379" s="82">
        <v>2249.0565099999999</v>
      </c>
      <c r="M379" s="82">
        <v>645.85576000000003</v>
      </c>
      <c r="N379" s="82">
        <v>1603.2007499999997</v>
      </c>
      <c r="O379" s="135" t="s">
        <v>6041</v>
      </c>
    </row>
    <row r="380" spans="1:15" ht="15.95" hidden="1" customHeight="1" x14ac:dyDescent="0.2">
      <c r="A380" s="159">
        <v>372</v>
      </c>
      <c r="B380" s="159" t="s">
        <v>1240</v>
      </c>
      <c r="C380" s="160" t="s">
        <v>15</v>
      </c>
      <c r="D380" s="160" t="s">
        <v>6454</v>
      </c>
      <c r="E380" s="141">
        <v>451.62357999999995</v>
      </c>
      <c r="F380" s="141">
        <v>6655.1995324999998</v>
      </c>
      <c r="G380" s="141">
        <v>3826.9203700000003</v>
      </c>
      <c r="H380" s="141"/>
      <c r="I380" s="161">
        <v>6.7860261408323144</v>
      </c>
      <c r="J380" s="142" t="s">
        <v>6041</v>
      </c>
      <c r="K380" s="162"/>
      <c r="L380" s="141">
        <v>4821.3874000000005</v>
      </c>
      <c r="M380" s="141">
        <v>2411.6719600000001</v>
      </c>
      <c r="N380" s="141">
        <v>2409.7154400000004</v>
      </c>
      <c r="O380" s="142" t="s">
        <v>6041</v>
      </c>
    </row>
    <row r="381" spans="1:15" ht="15.95" hidden="1" customHeight="1" x14ac:dyDescent="0.2">
      <c r="A381" s="156">
        <v>373</v>
      </c>
      <c r="B381" s="156" t="s">
        <v>1242</v>
      </c>
      <c r="C381" s="157" t="s">
        <v>15</v>
      </c>
      <c r="D381" s="157" t="s">
        <v>6455</v>
      </c>
      <c r="E381" s="82">
        <v>260.31916000000001</v>
      </c>
      <c r="F381" s="82">
        <v>1654.8521049999999</v>
      </c>
      <c r="G381" s="82">
        <v>557.82011999999997</v>
      </c>
      <c r="H381" s="82"/>
      <c r="I381" s="158">
        <v>15.730660112373004</v>
      </c>
      <c r="J381" s="135" t="s">
        <v>6041</v>
      </c>
      <c r="K381" s="162"/>
      <c r="L381" s="82">
        <v>1231.27899</v>
      </c>
      <c r="M381" s="82">
        <v>689.51517999999999</v>
      </c>
      <c r="N381" s="82">
        <v>541.76381000000003</v>
      </c>
      <c r="O381" s="135" t="s">
        <v>6041</v>
      </c>
    </row>
    <row r="382" spans="1:15" ht="15.95" hidden="1" customHeight="1" x14ac:dyDescent="0.2">
      <c r="A382" s="159">
        <v>374</v>
      </c>
      <c r="B382" s="159" t="s">
        <v>1244</v>
      </c>
      <c r="C382" s="160" t="s">
        <v>15</v>
      </c>
      <c r="D382" s="160" t="s">
        <v>6456</v>
      </c>
      <c r="E382" s="141">
        <v>644.69376</v>
      </c>
      <c r="F382" s="141">
        <v>10439.566994999999</v>
      </c>
      <c r="G382" s="141">
        <v>11922.02615</v>
      </c>
      <c r="H382" s="141"/>
      <c r="I382" s="161">
        <v>5.4075855218619866</v>
      </c>
      <c r="J382" s="142" t="s">
        <v>6041</v>
      </c>
      <c r="K382" s="162"/>
      <c r="L382" s="141">
        <v>5257.9642599999997</v>
      </c>
      <c r="M382" s="141">
        <v>3714.3861100000004</v>
      </c>
      <c r="N382" s="141">
        <v>1543.5781499999994</v>
      </c>
      <c r="O382" s="142" t="s">
        <v>6041</v>
      </c>
    </row>
    <row r="383" spans="1:15" ht="15.95" hidden="1" customHeight="1" x14ac:dyDescent="0.2">
      <c r="A383" s="156">
        <v>375</v>
      </c>
      <c r="B383" s="156" t="s">
        <v>1246</v>
      </c>
      <c r="C383" s="157" t="s">
        <v>15</v>
      </c>
      <c r="D383" s="157" t="s">
        <v>6457</v>
      </c>
      <c r="E383" s="82">
        <v>405.73647</v>
      </c>
      <c r="F383" s="82">
        <v>7955.171185000002</v>
      </c>
      <c r="G383" s="82">
        <v>6743.4828499999994</v>
      </c>
      <c r="H383" s="82"/>
      <c r="I383" s="158">
        <v>5.1002858463315377</v>
      </c>
      <c r="J383" s="135" t="s">
        <v>6041</v>
      </c>
      <c r="K383" s="162"/>
      <c r="L383" s="82">
        <v>7003.6928399999997</v>
      </c>
      <c r="M383" s="82">
        <v>2493.01566</v>
      </c>
      <c r="N383" s="82">
        <v>4510.6771799999997</v>
      </c>
      <c r="O383" s="135" t="s">
        <v>6041</v>
      </c>
    </row>
    <row r="384" spans="1:15" ht="15.95" hidden="1" customHeight="1" x14ac:dyDescent="0.2">
      <c r="A384" s="159">
        <v>376</v>
      </c>
      <c r="B384" s="159" t="s">
        <v>1248</v>
      </c>
      <c r="C384" s="160" t="s">
        <v>15</v>
      </c>
      <c r="D384" s="160" t="s">
        <v>6458</v>
      </c>
      <c r="E384" s="141">
        <v>494.42263000000003</v>
      </c>
      <c r="F384" s="141">
        <v>6485.7820999999994</v>
      </c>
      <c r="G384" s="141">
        <v>6206.5793100000001</v>
      </c>
      <c r="H384" s="141"/>
      <c r="I384" s="161">
        <v>7.6231767021590198</v>
      </c>
      <c r="J384" s="142" t="s">
        <v>6041</v>
      </c>
      <c r="K384" s="162"/>
      <c r="L384" s="141">
        <v>5972.8098600000003</v>
      </c>
      <c r="M384" s="141">
        <v>2278.52387</v>
      </c>
      <c r="N384" s="141">
        <v>3694.2859900000003</v>
      </c>
      <c r="O384" s="142" t="s">
        <v>6041</v>
      </c>
    </row>
    <row r="385" spans="1:15" ht="15.95" hidden="1" customHeight="1" x14ac:dyDescent="0.2">
      <c r="A385" s="156">
        <v>377</v>
      </c>
      <c r="B385" s="156" t="s">
        <v>1250</v>
      </c>
      <c r="C385" s="157" t="s">
        <v>15</v>
      </c>
      <c r="D385" s="157" t="s">
        <v>6459</v>
      </c>
      <c r="E385" s="82">
        <v>83.455660000000009</v>
      </c>
      <c r="F385" s="82">
        <v>2104.2079899999999</v>
      </c>
      <c r="G385" s="82">
        <v>1165.6328399999998</v>
      </c>
      <c r="H385" s="82"/>
      <c r="I385" s="158">
        <v>3.9661316940441811</v>
      </c>
      <c r="J385" s="135" t="s">
        <v>6041</v>
      </c>
      <c r="K385" s="162"/>
      <c r="L385" s="82">
        <v>1795.2405000000001</v>
      </c>
      <c r="M385" s="82">
        <v>814.80598999999995</v>
      </c>
      <c r="N385" s="82">
        <v>980.43451000000005</v>
      </c>
      <c r="O385" s="135" t="s">
        <v>6041</v>
      </c>
    </row>
    <row r="386" spans="1:15" ht="15.95" hidden="1" customHeight="1" x14ac:dyDescent="0.2">
      <c r="A386" s="159">
        <v>378</v>
      </c>
      <c r="B386" s="159" t="s">
        <v>1252</v>
      </c>
      <c r="C386" s="160" t="s">
        <v>15</v>
      </c>
      <c r="D386" s="160" t="s">
        <v>6460</v>
      </c>
      <c r="E386" s="141">
        <v>20.271889999999996</v>
      </c>
      <c r="F386" s="141">
        <v>4134.6029775000006</v>
      </c>
      <c r="G386" s="141">
        <v>2717.5608500000003</v>
      </c>
      <c r="H386" s="141"/>
      <c r="I386" s="161">
        <v>0.49029834570131936</v>
      </c>
      <c r="J386" s="142" t="s">
        <v>6041</v>
      </c>
      <c r="K386" s="162"/>
      <c r="L386" s="141">
        <v>3039.0404399999998</v>
      </c>
      <c r="M386" s="141">
        <v>1494.40102</v>
      </c>
      <c r="N386" s="141">
        <v>1544.63942</v>
      </c>
      <c r="O386" s="142" t="s">
        <v>6041</v>
      </c>
    </row>
    <row r="387" spans="1:15" ht="15.95" customHeight="1" x14ac:dyDescent="0.2">
      <c r="A387" s="156">
        <v>379</v>
      </c>
      <c r="B387" s="156" t="s">
        <v>1254</v>
      </c>
      <c r="C387" s="157" t="s">
        <v>15</v>
      </c>
      <c r="D387" s="157" t="s">
        <v>6461</v>
      </c>
      <c r="E387" s="82">
        <v>4757.0673100000004</v>
      </c>
      <c r="F387" s="82">
        <v>3041.1240549999998</v>
      </c>
      <c r="G387" s="82">
        <v>2406.4388799999997</v>
      </c>
      <c r="H387" s="82"/>
      <c r="I387" s="158">
        <v>156.42463852070648</v>
      </c>
      <c r="J387" s="135" t="s">
        <v>6042</v>
      </c>
      <c r="K387" s="162"/>
      <c r="L387" s="82">
        <v>1132.94947</v>
      </c>
      <c r="M387" s="82">
        <v>1334.9745500000001</v>
      </c>
      <c r="N387" s="82">
        <v>-202.02508000000009</v>
      </c>
      <c r="O387" s="135" t="s">
        <v>6042</v>
      </c>
    </row>
    <row r="388" spans="1:15" ht="15.95" hidden="1" customHeight="1" x14ac:dyDescent="0.2">
      <c r="A388" s="159">
        <v>380</v>
      </c>
      <c r="B388" s="159" t="s">
        <v>1256</v>
      </c>
      <c r="C388" s="160" t="s">
        <v>15</v>
      </c>
      <c r="D388" s="160" t="s">
        <v>6462</v>
      </c>
      <c r="E388" s="141">
        <v>73.771470000000008</v>
      </c>
      <c r="F388" s="141">
        <v>3157.8686524999994</v>
      </c>
      <c r="G388" s="141">
        <v>2300.5799900000002</v>
      </c>
      <c r="H388" s="141"/>
      <c r="I388" s="161">
        <v>2.3361158464142302</v>
      </c>
      <c r="J388" s="142" t="s">
        <v>6041</v>
      </c>
      <c r="K388" s="162"/>
      <c r="L388" s="141">
        <v>2638.5081700000001</v>
      </c>
      <c r="M388" s="141">
        <v>1087.30305</v>
      </c>
      <c r="N388" s="141">
        <v>1551.2051199999999</v>
      </c>
      <c r="O388" s="142" t="s">
        <v>6041</v>
      </c>
    </row>
    <row r="389" spans="1:15" ht="15.95" hidden="1" customHeight="1" x14ac:dyDescent="0.2">
      <c r="A389" s="156">
        <v>381</v>
      </c>
      <c r="B389" s="156" t="s">
        <v>1258</v>
      </c>
      <c r="C389" s="157" t="s">
        <v>15</v>
      </c>
      <c r="D389" s="157" t="s">
        <v>6463</v>
      </c>
      <c r="E389" s="82">
        <v>3581.4577399999998</v>
      </c>
      <c r="F389" s="82">
        <v>16177.676219999996</v>
      </c>
      <c r="G389" s="82">
        <v>6307.1597299999994</v>
      </c>
      <c r="H389" s="82"/>
      <c r="I389" s="158">
        <v>22.138270610041921</v>
      </c>
      <c r="J389" s="135" t="s">
        <v>6041</v>
      </c>
      <c r="K389" s="162"/>
      <c r="L389" s="82">
        <v>8090.7342699999999</v>
      </c>
      <c r="M389" s="82">
        <v>6326.7605899999999</v>
      </c>
      <c r="N389" s="82">
        <v>1763.9736799999996</v>
      </c>
      <c r="O389" s="135" t="s">
        <v>6041</v>
      </c>
    </row>
    <row r="390" spans="1:15" ht="15.95" hidden="1" customHeight="1" x14ac:dyDescent="0.2">
      <c r="A390" s="159">
        <v>382</v>
      </c>
      <c r="B390" s="159" t="s">
        <v>1260</v>
      </c>
      <c r="C390" s="160" t="s">
        <v>15</v>
      </c>
      <c r="D390" s="160" t="s">
        <v>6464</v>
      </c>
      <c r="E390" s="141">
        <v>91.048599999999993</v>
      </c>
      <c r="F390" s="141">
        <v>2821.6017725000002</v>
      </c>
      <c r="G390" s="141">
        <v>1637.7786599999999</v>
      </c>
      <c r="H390" s="141"/>
      <c r="I390" s="161">
        <v>3.2268408989312825</v>
      </c>
      <c r="J390" s="142" t="s">
        <v>6041</v>
      </c>
      <c r="K390" s="162"/>
      <c r="L390" s="141">
        <v>1736.8142799999998</v>
      </c>
      <c r="M390" s="141">
        <v>779.48659000000009</v>
      </c>
      <c r="N390" s="141">
        <v>957.32768999999973</v>
      </c>
      <c r="O390" s="142" t="s">
        <v>6041</v>
      </c>
    </row>
    <row r="391" spans="1:15" ht="15.95" hidden="1" customHeight="1" x14ac:dyDescent="0.2">
      <c r="A391" s="156">
        <v>383</v>
      </c>
      <c r="B391" s="156" t="s">
        <v>1262</v>
      </c>
      <c r="C391" s="157" t="s">
        <v>15</v>
      </c>
      <c r="D391" s="157" t="s">
        <v>6465</v>
      </c>
      <c r="E391" s="82">
        <v>262.18200000000002</v>
      </c>
      <c r="F391" s="82">
        <v>1103.9646349999998</v>
      </c>
      <c r="G391" s="82">
        <v>194.30504999999999</v>
      </c>
      <c r="H391" s="82"/>
      <c r="I391" s="158">
        <v>23.749130333328118</v>
      </c>
      <c r="J391" s="135" t="s">
        <v>6041</v>
      </c>
      <c r="K391" s="162"/>
      <c r="L391" s="82">
        <v>565.64161000000001</v>
      </c>
      <c r="M391" s="82">
        <v>540.79712000000006</v>
      </c>
      <c r="N391" s="82">
        <v>24.844489999999873</v>
      </c>
      <c r="O391" s="135" t="s">
        <v>6041</v>
      </c>
    </row>
    <row r="392" spans="1:15" ht="15.95" hidden="1" customHeight="1" x14ac:dyDescent="0.2">
      <c r="A392" s="159">
        <v>384</v>
      </c>
      <c r="B392" s="159" t="s">
        <v>1264</v>
      </c>
      <c r="C392" s="160" t="s">
        <v>15</v>
      </c>
      <c r="D392" s="160" t="s">
        <v>6466</v>
      </c>
      <c r="E392" s="141">
        <v>1293.48982</v>
      </c>
      <c r="F392" s="141">
        <v>3428.5600449999997</v>
      </c>
      <c r="G392" s="141">
        <v>2215.3811000000001</v>
      </c>
      <c r="H392" s="141"/>
      <c r="I392" s="161">
        <v>37.726911677873218</v>
      </c>
      <c r="J392" s="142" t="s">
        <v>6041</v>
      </c>
      <c r="K392" s="162"/>
      <c r="L392" s="141">
        <v>872.71739000000014</v>
      </c>
      <c r="M392" s="141">
        <v>588.54578000000004</v>
      </c>
      <c r="N392" s="141">
        <v>284.1716100000001</v>
      </c>
      <c r="O392" s="142" t="s">
        <v>6041</v>
      </c>
    </row>
    <row r="393" spans="1:15" ht="15.95" hidden="1" customHeight="1" x14ac:dyDescent="0.2">
      <c r="A393" s="156">
        <v>385</v>
      </c>
      <c r="B393" s="156" t="s">
        <v>1266</v>
      </c>
      <c r="C393" s="157" t="s">
        <v>15</v>
      </c>
      <c r="D393" s="157" t="s">
        <v>6467</v>
      </c>
      <c r="E393" s="82">
        <v>2178.8765899999999</v>
      </c>
      <c r="F393" s="82">
        <v>2877.0738249999999</v>
      </c>
      <c r="G393" s="82">
        <v>2280.79556</v>
      </c>
      <c r="H393" s="82"/>
      <c r="I393" s="158">
        <v>75.732383752787442</v>
      </c>
      <c r="J393" s="135" t="s">
        <v>6041</v>
      </c>
      <c r="K393" s="162"/>
      <c r="L393" s="82">
        <v>1979.1993600000003</v>
      </c>
      <c r="M393" s="82">
        <v>798.84417000000008</v>
      </c>
      <c r="N393" s="82">
        <v>1180.3551900000004</v>
      </c>
      <c r="O393" s="135" t="s">
        <v>6041</v>
      </c>
    </row>
    <row r="394" spans="1:15" ht="15.95" hidden="1" customHeight="1" x14ac:dyDescent="0.2">
      <c r="A394" s="159">
        <v>386</v>
      </c>
      <c r="B394" s="159" t="s">
        <v>1268</v>
      </c>
      <c r="C394" s="160" t="s">
        <v>15</v>
      </c>
      <c r="D394" s="160" t="s">
        <v>6468</v>
      </c>
      <c r="E394" s="141">
        <v>715.76751000000002</v>
      </c>
      <c r="F394" s="141">
        <v>2354.0815124999999</v>
      </c>
      <c r="G394" s="141">
        <v>1468.27882</v>
      </c>
      <c r="H394" s="141"/>
      <c r="I394" s="161">
        <v>30.40538342446203</v>
      </c>
      <c r="J394" s="142" t="s">
        <v>6041</v>
      </c>
      <c r="K394" s="162"/>
      <c r="L394" s="141">
        <v>1487.6199799999999</v>
      </c>
      <c r="M394" s="141">
        <v>574.04459999999995</v>
      </c>
      <c r="N394" s="141">
        <v>913.57538</v>
      </c>
      <c r="O394" s="142" t="s">
        <v>6041</v>
      </c>
    </row>
    <row r="395" spans="1:15" ht="15.95" hidden="1" customHeight="1" x14ac:dyDescent="0.2">
      <c r="A395" s="156">
        <v>387</v>
      </c>
      <c r="B395" s="156" t="s">
        <v>1270</v>
      </c>
      <c r="C395" s="157" t="s">
        <v>15</v>
      </c>
      <c r="D395" s="157" t="s">
        <v>6469</v>
      </c>
      <c r="E395" s="82">
        <v>197.83160999999998</v>
      </c>
      <c r="F395" s="82">
        <v>2409.0590450000004</v>
      </c>
      <c r="G395" s="82">
        <v>1196.0461200000002</v>
      </c>
      <c r="H395" s="82"/>
      <c r="I395" s="158">
        <v>8.2119867676385638</v>
      </c>
      <c r="J395" s="135" t="s">
        <v>6041</v>
      </c>
      <c r="K395" s="162"/>
      <c r="L395" s="82">
        <v>1881.2209500000001</v>
      </c>
      <c r="M395" s="82">
        <v>803.12103000000002</v>
      </c>
      <c r="N395" s="82">
        <v>1078.0999200000001</v>
      </c>
      <c r="O395" s="135" t="s">
        <v>6041</v>
      </c>
    </row>
    <row r="396" spans="1:15" ht="15.95" customHeight="1" x14ac:dyDescent="0.2">
      <c r="A396" s="159">
        <v>388</v>
      </c>
      <c r="B396" s="159" t="s">
        <v>1272</v>
      </c>
      <c r="C396" s="160" t="s">
        <v>15</v>
      </c>
      <c r="D396" s="160" t="s">
        <v>6470</v>
      </c>
      <c r="E396" s="141">
        <v>66.671379999999999</v>
      </c>
      <c r="F396" s="141">
        <v>1205.239155</v>
      </c>
      <c r="G396" s="141">
        <v>369.58647999999999</v>
      </c>
      <c r="H396" s="141"/>
      <c r="I396" s="161">
        <v>5.5317967163122903</v>
      </c>
      <c r="J396" s="142" t="s">
        <v>6041</v>
      </c>
      <c r="K396" s="162"/>
      <c r="L396" s="141">
        <v>606.61917999999991</v>
      </c>
      <c r="M396" s="141">
        <v>607.95765000000006</v>
      </c>
      <c r="N396" s="141">
        <v>-1.3384700000000884</v>
      </c>
      <c r="O396" s="142" t="s">
        <v>6042</v>
      </c>
    </row>
    <row r="397" spans="1:15" ht="15.95" hidden="1" customHeight="1" x14ac:dyDescent="0.2">
      <c r="A397" s="156">
        <v>389</v>
      </c>
      <c r="B397" s="156" t="s">
        <v>1274</v>
      </c>
      <c r="C397" s="157" t="s">
        <v>15</v>
      </c>
      <c r="D397" s="157" t="s">
        <v>6471</v>
      </c>
      <c r="E397" s="82">
        <v>1064.81468</v>
      </c>
      <c r="F397" s="82">
        <v>7674.8836499999989</v>
      </c>
      <c r="G397" s="82">
        <v>5507.6187800000007</v>
      </c>
      <c r="H397" s="82"/>
      <c r="I397" s="158">
        <v>13.874017230215602</v>
      </c>
      <c r="J397" s="135" t="s">
        <v>6041</v>
      </c>
      <c r="K397" s="162"/>
      <c r="L397" s="82">
        <v>2762.7892299999999</v>
      </c>
      <c r="M397" s="82">
        <v>1717.8110499999998</v>
      </c>
      <c r="N397" s="82">
        <v>1044.9781800000001</v>
      </c>
      <c r="O397" s="135" t="s">
        <v>6041</v>
      </c>
    </row>
    <row r="398" spans="1:15" ht="15.95" hidden="1" customHeight="1" x14ac:dyDescent="0.2">
      <c r="A398" s="159">
        <v>390</v>
      </c>
      <c r="B398" s="159" t="s">
        <v>1276</v>
      </c>
      <c r="C398" s="160" t="s">
        <v>15</v>
      </c>
      <c r="D398" s="160" t="s">
        <v>6472</v>
      </c>
      <c r="E398" s="141">
        <v>162.27339000000001</v>
      </c>
      <c r="F398" s="141">
        <v>1976.2033399999998</v>
      </c>
      <c r="G398" s="141">
        <v>1266.23397</v>
      </c>
      <c r="H398" s="141"/>
      <c r="I398" s="161">
        <v>8.211371103137596</v>
      </c>
      <c r="J398" s="142" t="s">
        <v>6041</v>
      </c>
      <c r="K398" s="162"/>
      <c r="L398" s="141">
        <v>1697.8142399999999</v>
      </c>
      <c r="M398" s="141">
        <v>1017.2181599999999</v>
      </c>
      <c r="N398" s="141">
        <v>680.59608000000003</v>
      </c>
      <c r="O398" s="142" t="s">
        <v>6041</v>
      </c>
    </row>
    <row r="399" spans="1:15" ht="15.95" hidden="1" customHeight="1" x14ac:dyDescent="0.2">
      <c r="A399" s="156">
        <v>391</v>
      </c>
      <c r="B399" s="156" t="s">
        <v>1278</v>
      </c>
      <c r="C399" s="157" t="s">
        <v>15</v>
      </c>
      <c r="D399" s="157" t="s">
        <v>6473</v>
      </c>
      <c r="E399" s="82">
        <v>38.07826</v>
      </c>
      <c r="F399" s="82">
        <v>1058.7899699999998</v>
      </c>
      <c r="G399" s="82">
        <v>342.88928000000004</v>
      </c>
      <c r="H399" s="82"/>
      <c r="I399" s="158">
        <v>3.5963940988220742</v>
      </c>
      <c r="J399" s="135" t="s">
        <v>6041</v>
      </c>
      <c r="K399" s="162"/>
      <c r="L399" s="82">
        <v>635.4403299999999</v>
      </c>
      <c r="M399" s="82">
        <v>514.58554000000004</v>
      </c>
      <c r="N399" s="82">
        <v>120.85478999999992</v>
      </c>
      <c r="O399" s="135" t="s">
        <v>6041</v>
      </c>
    </row>
    <row r="400" spans="1:15" ht="15.95" hidden="1" customHeight="1" x14ac:dyDescent="0.2">
      <c r="A400" s="159">
        <v>392</v>
      </c>
      <c r="B400" s="159" t="s">
        <v>1280</v>
      </c>
      <c r="C400" s="160" t="s">
        <v>15</v>
      </c>
      <c r="D400" s="160" t="s">
        <v>6474</v>
      </c>
      <c r="E400" s="141">
        <v>211.74316000000002</v>
      </c>
      <c r="F400" s="141">
        <v>1948.8693274999998</v>
      </c>
      <c r="G400" s="141">
        <v>286.15320000000003</v>
      </c>
      <c r="H400" s="141"/>
      <c r="I400" s="161">
        <v>10.864923420577565</v>
      </c>
      <c r="J400" s="142" t="s">
        <v>6041</v>
      </c>
      <c r="K400" s="162"/>
      <c r="L400" s="141">
        <v>739.42529000000002</v>
      </c>
      <c r="M400" s="141">
        <v>558.83398999999997</v>
      </c>
      <c r="N400" s="141">
        <v>180.59130000000005</v>
      </c>
      <c r="O400" s="142" t="s">
        <v>6041</v>
      </c>
    </row>
    <row r="401" spans="1:15" ht="15.95" hidden="1" customHeight="1" x14ac:dyDescent="0.2">
      <c r="A401" s="156">
        <v>393</v>
      </c>
      <c r="B401" s="156" t="s">
        <v>1282</v>
      </c>
      <c r="C401" s="157" t="s">
        <v>15</v>
      </c>
      <c r="D401" s="157" t="s">
        <v>6475</v>
      </c>
      <c r="E401" s="82">
        <v>1727.0026599999999</v>
      </c>
      <c r="F401" s="82">
        <v>6446.3756249999988</v>
      </c>
      <c r="G401" s="82">
        <v>6162.7196199999989</v>
      </c>
      <c r="H401" s="82"/>
      <c r="I401" s="158">
        <v>26.790289000573097</v>
      </c>
      <c r="J401" s="135" t="s">
        <v>6041</v>
      </c>
      <c r="K401" s="162"/>
      <c r="L401" s="82">
        <v>2740.7275399999999</v>
      </c>
      <c r="M401" s="82">
        <v>2448.3298599999998</v>
      </c>
      <c r="N401" s="82">
        <v>292.39768000000015</v>
      </c>
      <c r="O401" s="135" t="s">
        <v>6041</v>
      </c>
    </row>
    <row r="402" spans="1:15" ht="15.95" hidden="1" customHeight="1" x14ac:dyDescent="0.2">
      <c r="A402" s="159">
        <v>394</v>
      </c>
      <c r="B402" s="159" t="s">
        <v>1284</v>
      </c>
      <c r="C402" s="160" t="s">
        <v>15</v>
      </c>
      <c r="D402" s="160" t="s">
        <v>6476</v>
      </c>
      <c r="E402" s="141">
        <v>155.96095000000003</v>
      </c>
      <c r="F402" s="141">
        <v>1530.7672175</v>
      </c>
      <c r="G402" s="141">
        <v>849.76303000000007</v>
      </c>
      <c r="H402" s="141"/>
      <c r="I402" s="161">
        <v>10.18841716866072</v>
      </c>
      <c r="J402" s="142" t="s">
        <v>6041</v>
      </c>
      <c r="K402" s="162"/>
      <c r="L402" s="141">
        <v>1059.0903900000001</v>
      </c>
      <c r="M402" s="141">
        <v>733.93783000000008</v>
      </c>
      <c r="N402" s="141">
        <v>325.15256000000005</v>
      </c>
      <c r="O402" s="142" t="s">
        <v>6041</v>
      </c>
    </row>
    <row r="403" spans="1:15" ht="15.95" hidden="1" customHeight="1" x14ac:dyDescent="0.2">
      <c r="A403" s="156">
        <v>395</v>
      </c>
      <c r="B403" s="156" t="s">
        <v>1286</v>
      </c>
      <c r="C403" s="157" t="s">
        <v>15</v>
      </c>
      <c r="D403" s="157" t="s">
        <v>6477</v>
      </c>
      <c r="E403" s="82">
        <v>5432.3349200000002</v>
      </c>
      <c r="F403" s="82">
        <v>25281.370554999998</v>
      </c>
      <c r="G403" s="82">
        <v>3420.1021399999995</v>
      </c>
      <c r="H403" s="82"/>
      <c r="I403" s="158">
        <v>21.487501669191055</v>
      </c>
      <c r="J403" s="135" t="s">
        <v>6041</v>
      </c>
      <c r="K403" s="162"/>
      <c r="L403" s="82">
        <v>19836.145359999999</v>
      </c>
      <c r="M403" s="82">
        <v>15798.058550000002</v>
      </c>
      <c r="N403" s="82">
        <v>4038.0868099999989</v>
      </c>
      <c r="O403" s="135" t="s">
        <v>6041</v>
      </c>
    </row>
    <row r="404" spans="1:15" ht="15.95" hidden="1" customHeight="1" x14ac:dyDescent="0.2">
      <c r="A404" s="159">
        <v>396</v>
      </c>
      <c r="B404" s="159" t="s">
        <v>1288</v>
      </c>
      <c r="C404" s="160" t="s">
        <v>15</v>
      </c>
      <c r="D404" s="160" t="s">
        <v>6478</v>
      </c>
      <c r="E404" s="141">
        <v>179.58473999999998</v>
      </c>
      <c r="F404" s="141">
        <v>1570.0734500000001</v>
      </c>
      <c r="G404" s="141">
        <v>1001.8190900000001</v>
      </c>
      <c r="H404" s="141"/>
      <c r="I404" s="161">
        <v>11.437983363135015</v>
      </c>
      <c r="J404" s="142" t="s">
        <v>6041</v>
      </c>
      <c r="K404" s="162"/>
      <c r="L404" s="141">
        <v>819.01014999999995</v>
      </c>
      <c r="M404" s="141">
        <v>627.37366000000009</v>
      </c>
      <c r="N404" s="141">
        <v>191.63648999999987</v>
      </c>
      <c r="O404" s="142" t="s">
        <v>6041</v>
      </c>
    </row>
    <row r="405" spans="1:15" ht="15.95" hidden="1" customHeight="1" x14ac:dyDescent="0.2">
      <c r="A405" s="156">
        <v>397</v>
      </c>
      <c r="B405" s="156" t="s">
        <v>1290</v>
      </c>
      <c r="C405" s="157" t="s">
        <v>15</v>
      </c>
      <c r="D405" s="157" t="s">
        <v>6479</v>
      </c>
      <c r="E405" s="82">
        <v>449.08931999999999</v>
      </c>
      <c r="F405" s="82">
        <v>3766.7582599999996</v>
      </c>
      <c r="G405" s="82">
        <v>2933.2736600000003</v>
      </c>
      <c r="H405" s="82"/>
      <c r="I405" s="158">
        <v>11.92243539408871</v>
      </c>
      <c r="J405" s="135" t="s">
        <v>6041</v>
      </c>
      <c r="K405" s="162"/>
      <c r="L405" s="82">
        <v>2912.7429899999997</v>
      </c>
      <c r="M405" s="82">
        <v>1422.27963</v>
      </c>
      <c r="N405" s="82">
        <v>1490.46336</v>
      </c>
      <c r="O405" s="135" t="s">
        <v>6041</v>
      </c>
    </row>
    <row r="406" spans="1:15" ht="15.95" hidden="1" customHeight="1" x14ac:dyDescent="0.2">
      <c r="A406" s="159">
        <v>398</v>
      </c>
      <c r="B406" s="159" t="s">
        <v>1292</v>
      </c>
      <c r="C406" s="160" t="s">
        <v>15</v>
      </c>
      <c r="D406" s="160" t="s">
        <v>6480</v>
      </c>
      <c r="E406" s="141">
        <v>269.41432000000003</v>
      </c>
      <c r="F406" s="141">
        <v>3467.7658025000005</v>
      </c>
      <c r="G406" s="141">
        <v>2014.5690400000001</v>
      </c>
      <c r="H406" s="141"/>
      <c r="I406" s="161">
        <v>7.7691036633953878</v>
      </c>
      <c r="J406" s="142" t="s">
        <v>6041</v>
      </c>
      <c r="K406" s="162"/>
      <c r="L406" s="141">
        <v>2095.09013</v>
      </c>
      <c r="M406" s="141">
        <v>1022.5566100000001</v>
      </c>
      <c r="N406" s="141">
        <v>1072.53352</v>
      </c>
      <c r="O406" s="142" t="s">
        <v>6041</v>
      </c>
    </row>
    <row r="407" spans="1:15" ht="15.95" hidden="1" customHeight="1" x14ac:dyDescent="0.2">
      <c r="A407" s="156">
        <v>399</v>
      </c>
      <c r="B407" s="156" t="s">
        <v>1294</v>
      </c>
      <c r="C407" s="157" t="s">
        <v>15</v>
      </c>
      <c r="D407" s="157" t="s">
        <v>6481</v>
      </c>
      <c r="E407" s="82">
        <v>250.03593999999998</v>
      </c>
      <c r="F407" s="82">
        <v>7950.1244024999996</v>
      </c>
      <c r="G407" s="82">
        <v>9272.9284400000015</v>
      </c>
      <c r="H407" s="82"/>
      <c r="I407" s="158">
        <v>2.6964075223684132</v>
      </c>
      <c r="J407" s="135" t="s">
        <v>6041</v>
      </c>
      <c r="K407" s="162"/>
      <c r="L407" s="82">
        <v>6264.8698600000007</v>
      </c>
      <c r="M407" s="82">
        <v>1869.72246</v>
      </c>
      <c r="N407" s="82">
        <v>4395.1474000000007</v>
      </c>
      <c r="O407" s="135" t="s">
        <v>6041</v>
      </c>
    </row>
    <row r="408" spans="1:15" ht="15.95" hidden="1" customHeight="1" x14ac:dyDescent="0.2">
      <c r="A408" s="159">
        <v>400</v>
      </c>
      <c r="B408" s="159" t="s">
        <v>1296</v>
      </c>
      <c r="C408" s="160" t="s">
        <v>15</v>
      </c>
      <c r="D408" s="160" t="s">
        <v>6482</v>
      </c>
      <c r="E408" s="141">
        <v>378.76102999999995</v>
      </c>
      <c r="F408" s="141">
        <v>1956.4796674999998</v>
      </c>
      <c r="G408" s="141">
        <v>1333.5128099999999</v>
      </c>
      <c r="H408" s="141"/>
      <c r="I408" s="161">
        <v>19.359313377582037</v>
      </c>
      <c r="J408" s="142" t="s">
        <v>6041</v>
      </c>
      <c r="K408" s="162"/>
      <c r="L408" s="141">
        <v>1337.43435</v>
      </c>
      <c r="M408" s="141">
        <v>629.4388899999999</v>
      </c>
      <c r="N408" s="141">
        <v>707.99546000000021</v>
      </c>
      <c r="O408" s="142" t="s">
        <v>6041</v>
      </c>
    </row>
    <row r="409" spans="1:15" ht="15.95" hidden="1" customHeight="1" x14ac:dyDescent="0.2">
      <c r="A409" s="156">
        <v>401</v>
      </c>
      <c r="B409" s="156" t="s">
        <v>1298</v>
      </c>
      <c r="C409" s="157" t="s">
        <v>15</v>
      </c>
      <c r="D409" s="157" t="s">
        <v>6158</v>
      </c>
      <c r="E409" s="82">
        <v>343.01472999999999</v>
      </c>
      <c r="F409" s="82">
        <v>1853.1811475</v>
      </c>
      <c r="G409" s="82">
        <v>892.93817000000001</v>
      </c>
      <c r="H409" s="82"/>
      <c r="I409" s="158">
        <v>18.509508930777638</v>
      </c>
      <c r="J409" s="135" t="s">
        <v>6041</v>
      </c>
      <c r="K409" s="162"/>
      <c r="L409" s="82">
        <v>1367.6027099999999</v>
      </c>
      <c r="M409" s="82">
        <v>1048.9698500000002</v>
      </c>
      <c r="N409" s="82">
        <v>318.63285999999988</v>
      </c>
      <c r="O409" s="135" t="s">
        <v>6041</v>
      </c>
    </row>
    <row r="410" spans="1:15" ht="15.95" hidden="1" customHeight="1" x14ac:dyDescent="0.2">
      <c r="A410" s="159">
        <v>402</v>
      </c>
      <c r="B410" s="159" t="s">
        <v>1299</v>
      </c>
      <c r="C410" s="160" t="s">
        <v>15</v>
      </c>
      <c r="D410" s="160" t="s">
        <v>6483</v>
      </c>
      <c r="E410" s="141">
        <v>1428.1565900000003</v>
      </c>
      <c r="F410" s="141">
        <v>2886.5267225000002</v>
      </c>
      <c r="G410" s="141">
        <v>2602.6151</v>
      </c>
      <c r="H410" s="141"/>
      <c r="I410" s="161">
        <v>49.476645369944265</v>
      </c>
      <c r="J410" s="142" t="s">
        <v>6041</v>
      </c>
      <c r="K410" s="162"/>
      <c r="L410" s="141">
        <v>1938.21399</v>
      </c>
      <c r="M410" s="141">
        <v>634.9738000000001</v>
      </c>
      <c r="N410" s="141">
        <v>1303.24019</v>
      </c>
      <c r="O410" s="142" t="s">
        <v>6041</v>
      </c>
    </row>
    <row r="411" spans="1:15" ht="15.95" hidden="1" customHeight="1" x14ac:dyDescent="0.2">
      <c r="A411" s="156">
        <v>403</v>
      </c>
      <c r="B411" s="156" t="s">
        <v>1301</v>
      </c>
      <c r="C411" s="157" t="s">
        <v>15</v>
      </c>
      <c r="D411" s="157" t="s">
        <v>6484</v>
      </c>
      <c r="E411" s="82">
        <v>241.38762</v>
      </c>
      <c r="F411" s="82">
        <v>2042.4172599999999</v>
      </c>
      <c r="G411" s="82">
        <v>879.38378</v>
      </c>
      <c r="H411" s="82"/>
      <c r="I411" s="158">
        <v>11.818722095993255</v>
      </c>
      <c r="J411" s="135" t="s">
        <v>6041</v>
      </c>
      <c r="K411" s="162"/>
      <c r="L411" s="82">
        <v>1357.3934199999999</v>
      </c>
      <c r="M411" s="82">
        <v>955.82591999999988</v>
      </c>
      <c r="N411" s="82">
        <v>401.5675</v>
      </c>
      <c r="O411" s="135" t="s">
        <v>6041</v>
      </c>
    </row>
    <row r="412" spans="1:15" ht="15.95" hidden="1" customHeight="1" x14ac:dyDescent="0.2">
      <c r="A412" s="159">
        <v>404</v>
      </c>
      <c r="B412" s="159" t="s">
        <v>1303</v>
      </c>
      <c r="C412" s="160" t="s">
        <v>15</v>
      </c>
      <c r="D412" s="160" t="s">
        <v>6485</v>
      </c>
      <c r="E412" s="141">
        <v>705.14400000000001</v>
      </c>
      <c r="F412" s="141">
        <v>1820.3336724999999</v>
      </c>
      <c r="G412" s="141">
        <v>1234.7876000000001</v>
      </c>
      <c r="H412" s="141"/>
      <c r="I412" s="161">
        <v>38.737073903136299</v>
      </c>
      <c r="J412" s="142" t="s">
        <v>6041</v>
      </c>
      <c r="K412" s="162"/>
      <c r="L412" s="141">
        <v>1227.2650899999999</v>
      </c>
      <c r="M412" s="141">
        <v>712.80562999999995</v>
      </c>
      <c r="N412" s="141">
        <v>514.45945999999981</v>
      </c>
      <c r="O412" s="142" t="s">
        <v>6041</v>
      </c>
    </row>
    <row r="413" spans="1:15" ht="15.95" hidden="1" customHeight="1" x14ac:dyDescent="0.2">
      <c r="A413" s="156">
        <v>405</v>
      </c>
      <c r="B413" s="156" t="s">
        <v>1305</v>
      </c>
      <c r="C413" s="157" t="s">
        <v>15</v>
      </c>
      <c r="D413" s="157" t="s">
        <v>6486</v>
      </c>
      <c r="E413" s="82">
        <v>116.09150000000001</v>
      </c>
      <c r="F413" s="82">
        <v>2781.7104300000001</v>
      </c>
      <c r="G413" s="82">
        <v>1415.60232</v>
      </c>
      <c r="H413" s="82"/>
      <c r="I413" s="158">
        <v>4.1733855094327703</v>
      </c>
      <c r="J413" s="135" t="s">
        <v>6041</v>
      </c>
      <c r="K413" s="162"/>
      <c r="L413" s="82">
        <v>2258.0837200000001</v>
      </c>
      <c r="M413" s="82">
        <v>1119.0302999999999</v>
      </c>
      <c r="N413" s="82">
        <v>1139.0534200000004</v>
      </c>
      <c r="O413" s="135" t="s">
        <v>6041</v>
      </c>
    </row>
    <row r="414" spans="1:15" ht="15.95" hidden="1" customHeight="1" x14ac:dyDescent="0.2">
      <c r="A414" s="159">
        <v>406</v>
      </c>
      <c r="B414" s="159" t="s">
        <v>1307</v>
      </c>
      <c r="C414" s="160" t="s">
        <v>15</v>
      </c>
      <c r="D414" s="160" t="s">
        <v>6487</v>
      </c>
      <c r="E414" s="141">
        <v>34.027680000000004</v>
      </c>
      <c r="F414" s="141">
        <v>1400.7949499999997</v>
      </c>
      <c r="G414" s="141">
        <v>872.11894999999993</v>
      </c>
      <c r="H414" s="141"/>
      <c r="I414" s="161">
        <v>2.4291692370821303</v>
      </c>
      <c r="J414" s="142" t="s">
        <v>6041</v>
      </c>
      <c r="K414" s="162"/>
      <c r="L414" s="141">
        <v>533.76483000000007</v>
      </c>
      <c r="M414" s="141">
        <v>481.90993000000003</v>
      </c>
      <c r="N414" s="141">
        <v>51.854900000000022</v>
      </c>
      <c r="O414" s="142" t="s">
        <v>6041</v>
      </c>
    </row>
    <row r="415" spans="1:15" ht="15.95" hidden="1" customHeight="1" x14ac:dyDescent="0.2">
      <c r="A415" s="156">
        <v>407</v>
      </c>
      <c r="B415" s="156" t="s">
        <v>1309</v>
      </c>
      <c r="C415" s="157" t="s">
        <v>15</v>
      </c>
      <c r="D415" s="157" t="s">
        <v>6488</v>
      </c>
      <c r="E415" s="82">
        <v>63.384759999999993</v>
      </c>
      <c r="F415" s="82">
        <v>2496.1722425000007</v>
      </c>
      <c r="G415" s="82">
        <v>1281.46208</v>
      </c>
      <c r="H415" s="82"/>
      <c r="I415" s="158">
        <v>2.5392782966177854</v>
      </c>
      <c r="J415" s="135" t="s">
        <v>6041</v>
      </c>
      <c r="K415" s="162"/>
      <c r="L415" s="82">
        <v>1483.8404700000001</v>
      </c>
      <c r="M415" s="82">
        <v>954.60554999999999</v>
      </c>
      <c r="N415" s="82">
        <v>529.2349200000001</v>
      </c>
      <c r="O415" s="135" t="s">
        <v>6041</v>
      </c>
    </row>
    <row r="416" spans="1:15" ht="15.95" hidden="1" customHeight="1" x14ac:dyDescent="0.2">
      <c r="A416" s="159">
        <v>408</v>
      </c>
      <c r="B416" s="159" t="s">
        <v>1311</v>
      </c>
      <c r="C416" s="160" t="s">
        <v>15</v>
      </c>
      <c r="D416" s="160" t="s">
        <v>6489</v>
      </c>
      <c r="E416" s="141">
        <v>160.36704999999998</v>
      </c>
      <c r="F416" s="141">
        <v>3003.3931300000004</v>
      </c>
      <c r="G416" s="141">
        <v>1655.7962399999999</v>
      </c>
      <c r="H416" s="141"/>
      <c r="I416" s="161">
        <v>5.3395290945478049</v>
      </c>
      <c r="J416" s="142" t="s">
        <v>6041</v>
      </c>
      <c r="K416" s="162"/>
      <c r="L416" s="141">
        <v>2453.7525799999999</v>
      </c>
      <c r="M416" s="141">
        <v>1048.0631800000001</v>
      </c>
      <c r="N416" s="141">
        <v>1405.6894</v>
      </c>
      <c r="O416" s="142" t="s">
        <v>6041</v>
      </c>
    </row>
    <row r="417" spans="1:15" ht="15.95" hidden="1" customHeight="1" x14ac:dyDescent="0.2">
      <c r="A417" s="156">
        <v>409</v>
      </c>
      <c r="B417" s="156" t="s">
        <v>1313</v>
      </c>
      <c r="C417" s="157" t="s">
        <v>15</v>
      </c>
      <c r="D417" s="157" t="s">
        <v>6490</v>
      </c>
      <c r="E417" s="82">
        <v>79.627649999999974</v>
      </c>
      <c r="F417" s="82">
        <v>1605.1163674999998</v>
      </c>
      <c r="G417" s="82">
        <v>1137.1689799999999</v>
      </c>
      <c r="H417" s="82"/>
      <c r="I417" s="158">
        <v>4.9608646209259959</v>
      </c>
      <c r="J417" s="135" t="s">
        <v>6041</v>
      </c>
      <c r="K417" s="162"/>
      <c r="L417" s="82">
        <v>698.16630999999995</v>
      </c>
      <c r="M417" s="82">
        <v>678.84283000000005</v>
      </c>
      <c r="N417" s="82">
        <v>19.323479999999865</v>
      </c>
      <c r="O417" s="135" t="s">
        <v>6041</v>
      </c>
    </row>
    <row r="418" spans="1:15" ht="15.95" hidden="1" customHeight="1" x14ac:dyDescent="0.2">
      <c r="A418" s="159">
        <v>410</v>
      </c>
      <c r="B418" s="159" t="s">
        <v>1315</v>
      </c>
      <c r="C418" s="160" t="s">
        <v>15</v>
      </c>
      <c r="D418" s="160" t="s">
        <v>6491</v>
      </c>
      <c r="E418" s="141">
        <v>157.28364999999999</v>
      </c>
      <c r="F418" s="141">
        <v>3466.4756499999994</v>
      </c>
      <c r="G418" s="141">
        <v>3021.5256100000001</v>
      </c>
      <c r="H418" s="141"/>
      <c r="I418" s="161">
        <v>4.5372783737857798</v>
      </c>
      <c r="J418" s="142" t="s">
        <v>6041</v>
      </c>
      <c r="K418" s="162"/>
      <c r="L418" s="141">
        <v>2780.0401300000003</v>
      </c>
      <c r="M418" s="141">
        <v>1179.4598900000001</v>
      </c>
      <c r="N418" s="141">
        <v>1600.5802400000002</v>
      </c>
      <c r="O418" s="142" t="s">
        <v>6041</v>
      </c>
    </row>
    <row r="419" spans="1:15" ht="15.95" hidden="1" customHeight="1" x14ac:dyDescent="0.2">
      <c r="A419" s="156">
        <v>411</v>
      </c>
      <c r="B419" s="156" t="s">
        <v>1317</v>
      </c>
      <c r="C419" s="157" t="s">
        <v>15</v>
      </c>
      <c r="D419" s="157" t="s">
        <v>6492</v>
      </c>
      <c r="E419" s="82">
        <v>231.79660000000001</v>
      </c>
      <c r="F419" s="82">
        <v>3838.2948700000006</v>
      </c>
      <c r="G419" s="82">
        <v>3466.1497899999999</v>
      </c>
      <c r="H419" s="82"/>
      <c r="I419" s="158">
        <v>6.0390513978411455</v>
      </c>
      <c r="J419" s="135" t="s">
        <v>6041</v>
      </c>
      <c r="K419" s="162"/>
      <c r="L419" s="82">
        <v>1428.81169</v>
      </c>
      <c r="M419" s="82">
        <v>680.90008000000012</v>
      </c>
      <c r="N419" s="82">
        <v>747.91160999999988</v>
      </c>
      <c r="O419" s="135" t="s">
        <v>6041</v>
      </c>
    </row>
    <row r="420" spans="1:15" ht="15.95" hidden="1" customHeight="1" x14ac:dyDescent="0.2">
      <c r="A420" s="159">
        <v>412</v>
      </c>
      <c r="B420" s="159" t="s">
        <v>1319</v>
      </c>
      <c r="C420" s="160" t="s">
        <v>15</v>
      </c>
      <c r="D420" s="160" t="s">
        <v>6493</v>
      </c>
      <c r="E420" s="141">
        <v>232.99917000000002</v>
      </c>
      <c r="F420" s="141">
        <v>1590.0587825000002</v>
      </c>
      <c r="G420" s="141">
        <v>819.75543999999991</v>
      </c>
      <c r="H420" s="141"/>
      <c r="I420" s="161">
        <v>14.653494107536241</v>
      </c>
      <c r="J420" s="142" t="s">
        <v>6041</v>
      </c>
      <c r="K420" s="162"/>
      <c r="L420" s="141">
        <v>1487.71829</v>
      </c>
      <c r="M420" s="141">
        <v>1109.1048799999999</v>
      </c>
      <c r="N420" s="141">
        <v>378.61341000000016</v>
      </c>
      <c r="O420" s="142" t="s">
        <v>6041</v>
      </c>
    </row>
    <row r="421" spans="1:15" ht="15.95" hidden="1" customHeight="1" x14ac:dyDescent="0.2">
      <c r="A421" s="156">
        <v>413</v>
      </c>
      <c r="B421" s="156" t="s">
        <v>1321</v>
      </c>
      <c r="C421" s="157" t="s">
        <v>15</v>
      </c>
      <c r="D421" s="157" t="s">
        <v>6494</v>
      </c>
      <c r="E421" s="82">
        <v>234.12141999999997</v>
      </c>
      <c r="F421" s="82">
        <v>4170.5781475000013</v>
      </c>
      <c r="G421" s="82">
        <v>3419.7625499999999</v>
      </c>
      <c r="H421" s="82"/>
      <c r="I421" s="158">
        <v>5.613644241154935</v>
      </c>
      <c r="J421" s="135" t="s">
        <v>6041</v>
      </c>
      <c r="K421" s="162"/>
      <c r="L421" s="82">
        <v>3227.7349199999999</v>
      </c>
      <c r="M421" s="82">
        <v>1441.71073</v>
      </c>
      <c r="N421" s="82">
        <v>1786.0241899999999</v>
      </c>
      <c r="O421" s="135" t="s">
        <v>6041</v>
      </c>
    </row>
    <row r="422" spans="1:15" ht="15.95" hidden="1" customHeight="1" x14ac:dyDescent="0.2">
      <c r="A422" s="159">
        <v>414</v>
      </c>
      <c r="B422" s="159" t="s">
        <v>1323</v>
      </c>
      <c r="C422" s="160" t="s">
        <v>15</v>
      </c>
      <c r="D422" s="160" t="s">
        <v>6495</v>
      </c>
      <c r="E422" s="141">
        <v>4199.0024100000001</v>
      </c>
      <c r="F422" s="141">
        <v>91188.054284999991</v>
      </c>
      <c r="G422" s="141">
        <v>90199.918189999997</v>
      </c>
      <c r="H422" s="141"/>
      <c r="I422" s="161">
        <v>4.6047724594236863</v>
      </c>
      <c r="J422" s="142" t="s">
        <v>6041</v>
      </c>
      <c r="K422" s="162"/>
      <c r="L422" s="141">
        <v>78253.70799000001</v>
      </c>
      <c r="M422" s="141">
        <v>24593.118630000004</v>
      </c>
      <c r="N422" s="141">
        <v>53660.589360000005</v>
      </c>
      <c r="O422" s="142" t="s">
        <v>6041</v>
      </c>
    </row>
    <row r="423" spans="1:15" ht="15.95" hidden="1" customHeight="1" x14ac:dyDescent="0.2">
      <c r="A423" s="156">
        <v>415</v>
      </c>
      <c r="B423" s="156" t="s">
        <v>1325</v>
      </c>
      <c r="C423" s="157" t="s">
        <v>15</v>
      </c>
      <c r="D423" s="157" t="s">
        <v>6496</v>
      </c>
      <c r="E423" s="82">
        <v>3795.8379399999999</v>
      </c>
      <c r="F423" s="82">
        <v>13660.629812499999</v>
      </c>
      <c r="G423" s="82">
        <v>3025.06979</v>
      </c>
      <c r="H423" s="82"/>
      <c r="I423" s="158">
        <v>27.786697920228121</v>
      </c>
      <c r="J423" s="135" t="s">
        <v>6041</v>
      </c>
      <c r="K423" s="162"/>
      <c r="L423" s="82">
        <v>4476.5225899999996</v>
      </c>
      <c r="M423" s="82">
        <v>2856.2887000000001</v>
      </c>
      <c r="N423" s="82">
        <v>1620.2338899999997</v>
      </c>
      <c r="O423" s="135" t="s">
        <v>6041</v>
      </c>
    </row>
    <row r="424" spans="1:15" ht="15.95" hidden="1" customHeight="1" x14ac:dyDescent="0.2">
      <c r="A424" s="159">
        <v>416</v>
      </c>
      <c r="B424" s="159" t="s">
        <v>1327</v>
      </c>
      <c r="C424" s="160" t="s">
        <v>15</v>
      </c>
      <c r="D424" s="160" t="s">
        <v>6497</v>
      </c>
      <c r="E424" s="141">
        <v>88.720869999999991</v>
      </c>
      <c r="F424" s="141">
        <v>3063.5270699999996</v>
      </c>
      <c r="G424" s="141">
        <v>1155.65022</v>
      </c>
      <c r="H424" s="141"/>
      <c r="I424" s="161">
        <v>2.8960367567439187</v>
      </c>
      <c r="J424" s="142" t="s">
        <v>6041</v>
      </c>
      <c r="K424" s="162"/>
      <c r="L424" s="141">
        <v>1336.9631200000001</v>
      </c>
      <c r="M424" s="141">
        <v>685.68448000000001</v>
      </c>
      <c r="N424" s="141">
        <v>651.27864000000011</v>
      </c>
      <c r="O424" s="142" t="s">
        <v>6041</v>
      </c>
    </row>
    <row r="425" spans="1:15" ht="15.95" hidden="1" customHeight="1" x14ac:dyDescent="0.2">
      <c r="A425" s="156">
        <v>417</v>
      </c>
      <c r="B425" s="156" t="s">
        <v>1329</v>
      </c>
      <c r="C425" s="157" t="s">
        <v>15</v>
      </c>
      <c r="D425" s="157" t="s">
        <v>6498</v>
      </c>
      <c r="E425" s="82">
        <v>1207.6952099999999</v>
      </c>
      <c r="F425" s="82">
        <v>7601.4687625000006</v>
      </c>
      <c r="G425" s="82">
        <v>5129.4461600000004</v>
      </c>
      <c r="H425" s="82"/>
      <c r="I425" s="158">
        <v>15.8876560271861</v>
      </c>
      <c r="J425" s="135" t="s">
        <v>6041</v>
      </c>
      <c r="K425" s="162"/>
      <c r="L425" s="82">
        <v>6365.0649199999998</v>
      </c>
      <c r="M425" s="82">
        <v>2121.5635700000003</v>
      </c>
      <c r="N425" s="82">
        <v>4243.5013499999995</v>
      </c>
      <c r="O425" s="135" t="s">
        <v>6041</v>
      </c>
    </row>
    <row r="426" spans="1:15" ht="15.95" hidden="1" customHeight="1" x14ac:dyDescent="0.2">
      <c r="A426" s="159">
        <v>418</v>
      </c>
      <c r="B426" s="159" t="s">
        <v>1331</v>
      </c>
      <c r="C426" s="160" t="s">
        <v>15</v>
      </c>
      <c r="D426" s="160" t="s">
        <v>6499</v>
      </c>
      <c r="E426" s="141">
        <v>432.12128999999993</v>
      </c>
      <c r="F426" s="141">
        <v>2357.0211200000003</v>
      </c>
      <c r="G426" s="141">
        <v>1274.6954900000001</v>
      </c>
      <c r="H426" s="141"/>
      <c r="I426" s="161">
        <v>18.333365209727091</v>
      </c>
      <c r="J426" s="142" t="s">
        <v>6041</v>
      </c>
      <c r="K426" s="162"/>
      <c r="L426" s="141">
        <v>1352.9398200000001</v>
      </c>
      <c r="M426" s="141">
        <v>595.77025000000003</v>
      </c>
      <c r="N426" s="141">
        <v>757.16957000000002</v>
      </c>
      <c r="O426" s="142" t="s">
        <v>6041</v>
      </c>
    </row>
    <row r="427" spans="1:15" ht="15.95" hidden="1" customHeight="1" x14ac:dyDescent="0.2">
      <c r="A427" s="156">
        <v>419</v>
      </c>
      <c r="B427" s="156" t="s">
        <v>1333</v>
      </c>
      <c r="C427" s="157" t="s">
        <v>15</v>
      </c>
      <c r="D427" s="157" t="s">
        <v>6500</v>
      </c>
      <c r="E427" s="82">
        <v>32.259549999999997</v>
      </c>
      <c r="F427" s="82">
        <v>1289.1991624999998</v>
      </c>
      <c r="G427" s="82">
        <v>639.88485000000003</v>
      </c>
      <c r="H427" s="82"/>
      <c r="I427" s="158">
        <v>2.5022937447029254</v>
      </c>
      <c r="J427" s="135" t="s">
        <v>6041</v>
      </c>
      <c r="K427" s="162"/>
      <c r="L427" s="82">
        <v>944.24073999999996</v>
      </c>
      <c r="M427" s="82">
        <v>668.69560999999999</v>
      </c>
      <c r="N427" s="82">
        <v>275.54513000000003</v>
      </c>
      <c r="O427" s="135" t="s">
        <v>6041</v>
      </c>
    </row>
    <row r="428" spans="1:15" ht="15.95" hidden="1" customHeight="1" x14ac:dyDescent="0.2">
      <c r="A428" s="159">
        <v>420</v>
      </c>
      <c r="B428" s="159" t="s">
        <v>1335</v>
      </c>
      <c r="C428" s="160" t="s">
        <v>15</v>
      </c>
      <c r="D428" s="160" t="s">
        <v>6501</v>
      </c>
      <c r="E428" s="141">
        <v>584.09149000000014</v>
      </c>
      <c r="F428" s="141">
        <v>7165.9628699999994</v>
      </c>
      <c r="G428" s="141">
        <v>7046.7097200000007</v>
      </c>
      <c r="H428" s="141"/>
      <c r="I428" s="161">
        <v>8.1509142678547004</v>
      </c>
      <c r="J428" s="142" t="s">
        <v>6041</v>
      </c>
      <c r="K428" s="162"/>
      <c r="L428" s="141">
        <v>5754.9179100000001</v>
      </c>
      <c r="M428" s="141">
        <v>2287.1717800000001</v>
      </c>
      <c r="N428" s="141">
        <v>3467.74613</v>
      </c>
      <c r="O428" s="142" t="s">
        <v>6041</v>
      </c>
    </row>
    <row r="429" spans="1:15" ht="15.95" hidden="1" customHeight="1" x14ac:dyDescent="0.2">
      <c r="A429" s="156">
        <v>421</v>
      </c>
      <c r="B429" s="156" t="s">
        <v>1337</v>
      </c>
      <c r="C429" s="157" t="s">
        <v>15</v>
      </c>
      <c r="D429" s="157" t="s">
        <v>6502</v>
      </c>
      <c r="E429" s="82">
        <v>417.16194999999993</v>
      </c>
      <c r="F429" s="82">
        <v>2354.0929000000001</v>
      </c>
      <c r="G429" s="82">
        <v>696.97822999999994</v>
      </c>
      <c r="H429" s="82"/>
      <c r="I429" s="158">
        <v>17.720708898106782</v>
      </c>
      <c r="J429" s="135" t="s">
        <v>6041</v>
      </c>
      <c r="K429" s="162"/>
      <c r="L429" s="82">
        <v>1025.7977700000001</v>
      </c>
      <c r="M429" s="82">
        <v>854.58736999999996</v>
      </c>
      <c r="N429" s="82">
        <v>171.21040000000002</v>
      </c>
      <c r="O429" s="135" t="s">
        <v>6041</v>
      </c>
    </row>
    <row r="430" spans="1:15" ht="15.95" hidden="1" customHeight="1" x14ac:dyDescent="0.2">
      <c r="A430" s="159">
        <v>422</v>
      </c>
      <c r="B430" s="159" t="s">
        <v>1339</v>
      </c>
      <c r="C430" s="160" t="s">
        <v>15</v>
      </c>
      <c r="D430" s="160" t="s">
        <v>6503</v>
      </c>
      <c r="E430" s="141">
        <v>139.92329000000001</v>
      </c>
      <c r="F430" s="141">
        <v>10249.29984</v>
      </c>
      <c r="G430" s="141">
        <v>7540.0629100000006</v>
      </c>
      <c r="H430" s="141"/>
      <c r="I430" s="161">
        <v>1.3651985226729402</v>
      </c>
      <c r="J430" s="142" t="s">
        <v>6041</v>
      </c>
      <c r="K430" s="162"/>
      <c r="L430" s="141">
        <v>8424.0099000000009</v>
      </c>
      <c r="M430" s="141">
        <v>2260.9557999999997</v>
      </c>
      <c r="N430" s="141">
        <v>6163.0541000000003</v>
      </c>
      <c r="O430" s="142" t="s">
        <v>6041</v>
      </c>
    </row>
    <row r="431" spans="1:15" ht="15.95" hidden="1" customHeight="1" x14ac:dyDescent="0.2">
      <c r="A431" s="156">
        <v>423</v>
      </c>
      <c r="B431" s="156" t="s">
        <v>1341</v>
      </c>
      <c r="C431" s="157" t="s">
        <v>15</v>
      </c>
      <c r="D431" s="157" t="s">
        <v>6504</v>
      </c>
      <c r="E431" s="82">
        <v>19796.51742</v>
      </c>
      <c r="F431" s="82">
        <v>44718.706367500003</v>
      </c>
      <c r="G431" s="82">
        <v>38941.122020000003</v>
      </c>
      <c r="H431" s="82"/>
      <c r="I431" s="158">
        <v>44.268985013366624</v>
      </c>
      <c r="J431" s="135" t="s">
        <v>6041</v>
      </c>
      <c r="K431" s="162"/>
      <c r="L431" s="82">
        <v>34879.052389999997</v>
      </c>
      <c r="M431" s="82">
        <v>14293.609000000004</v>
      </c>
      <c r="N431" s="82">
        <v>20585.443389999997</v>
      </c>
      <c r="O431" s="135" t="s">
        <v>6041</v>
      </c>
    </row>
    <row r="432" spans="1:15" ht="15.95" hidden="1" customHeight="1" x14ac:dyDescent="0.2">
      <c r="A432" s="159">
        <v>424</v>
      </c>
      <c r="B432" s="159" t="s">
        <v>1343</v>
      </c>
      <c r="C432" s="160" t="s">
        <v>15</v>
      </c>
      <c r="D432" s="160" t="s">
        <v>6505</v>
      </c>
      <c r="E432" s="141">
        <v>7389.246360000001</v>
      </c>
      <c r="F432" s="141">
        <v>19782.904867500001</v>
      </c>
      <c r="G432" s="141">
        <v>21144.340529999998</v>
      </c>
      <c r="H432" s="141"/>
      <c r="I432" s="161">
        <v>34.946686322593017</v>
      </c>
      <c r="J432" s="142" t="s">
        <v>6041</v>
      </c>
      <c r="K432" s="162"/>
      <c r="L432" s="141">
        <v>13228.929950000002</v>
      </c>
      <c r="M432" s="141">
        <v>6698.7550299999994</v>
      </c>
      <c r="N432" s="141">
        <v>6530.1749200000022</v>
      </c>
      <c r="O432" s="142" t="s">
        <v>6041</v>
      </c>
    </row>
    <row r="433" spans="1:15" ht="15.95" hidden="1" customHeight="1" x14ac:dyDescent="0.2">
      <c r="A433" s="156">
        <v>425</v>
      </c>
      <c r="B433" s="156" t="s">
        <v>1345</v>
      </c>
      <c r="C433" s="157" t="s">
        <v>15</v>
      </c>
      <c r="D433" s="157" t="s">
        <v>6506</v>
      </c>
      <c r="E433" s="82">
        <v>12953.77858</v>
      </c>
      <c r="F433" s="82">
        <v>13446.461347499999</v>
      </c>
      <c r="G433" s="82">
        <v>18704.419919999993</v>
      </c>
      <c r="H433" s="82"/>
      <c r="I433" s="158">
        <v>69.255174100047711</v>
      </c>
      <c r="J433" s="135" t="s">
        <v>6041</v>
      </c>
      <c r="K433" s="162"/>
      <c r="L433" s="82">
        <v>10452.89049</v>
      </c>
      <c r="M433" s="82">
        <v>4744.1477599999998</v>
      </c>
      <c r="N433" s="82">
        <v>5708.7427300000008</v>
      </c>
      <c r="O433" s="135" t="s">
        <v>6041</v>
      </c>
    </row>
    <row r="434" spans="1:15" ht="15.95" hidden="1" customHeight="1" x14ac:dyDescent="0.2">
      <c r="A434" s="159">
        <v>426</v>
      </c>
      <c r="B434" s="159" t="s">
        <v>1347</v>
      </c>
      <c r="C434" s="160" t="s">
        <v>15</v>
      </c>
      <c r="D434" s="160" t="s">
        <v>6507</v>
      </c>
      <c r="E434" s="141">
        <v>17453.651590000001</v>
      </c>
      <c r="F434" s="141">
        <v>20025.802577500006</v>
      </c>
      <c r="G434" s="141">
        <v>17458.04048</v>
      </c>
      <c r="H434" s="141"/>
      <c r="I434" s="161">
        <v>87.155815715521214</v>
      </c>
      <c r="J434" s="142" t="s">
        <v>6041</v>
      </c>
      <c r="K434" s="162"/>
      <c r="L434" s="141">
        <v>15303.251170000001</v>
      </c>
      <c r="M434" s="141">
        <v>8249.35419</v>
      </c>
      <c r="N434" s="141">
        <v>7053.8969800000023</v>
      </c>
      <c r="O434" s="142" t="s">
        <v>6041</v>
      </c>
    </row>
    <row r="435" spans="1:15" ht="15.95" hidden="1" customHeight="1" x14ac:dyDescent="0.2">
      <c r="A435" s="156">
        <v>427</v>
      </c>
      <c r="B435" s="156" t="s">
        <v>1349</v>
      </c>
      <c r="C435" s="157" t="s">
        <v>15</v>
      </c>
      <c r="D435" s="157" t="s">
        <v>6508</v>
      </c>
      <c r="E435" s="82">
        <v>447.53292999999991</v>
      </c>
      <c r="F435" s="82">
        <v>8749.1295024999999</v>
      </c>
      <c r="G435" s="82">
        <v>8499.6059100000002</v>
      </c>
      <c r="H435" s="82"/>
      <c r="I435" s="158">
        <v>5.115170942116249</v>
      </c>
      <c r="J435" s="135" t="s">
        <v>6041</v>
      </c>
      <c r="K435" s="162"/>
      <c r="L435" s="82">
        <v>6373.1872900000008</v>
      </c>
      <c r="M435" s="82">
        <v>5129.7666200000003</v>
      </c>
      <c r="N435" s="82">
        <v>1243.4206700000009</v>
      </c>
      <c r="O435" s="135" t="s">
        <v>6041</v>
      </c>
    </row>
    <row r="436" spans="1:15" ht="15.95" hidden="1" customHeight="1" x14ac:dyDescent="0.2">
      <c r="A436" s="159">
        <v>428</v>
      </c>
      <c r="B436" s="159" t="s">
        <v>1351</v>
      </c>
      <c r="C436" s="160" t="s">
        <v>15</v>
      </c>
      <c r="D436" s="160" t="s">
        <v>6509</v>
      </c>
      <c r="E436" s="141">
        <v>2483.2490499999999</v>
      </c>
      <c r="F436" s="141">
        <v>14317.806147499998</v>
      </c>
      <c r="G436" s="141">
        <v>19428.422860000002</v>
      </c>
      <c r="H436" s="141"/>
      <c r="I436" s="161">
        <v>12.781526673030214</v>
      </c>
      <c r="J436" s="142" t="s">
        <v>6041</v>
      </c>
      <c r="K436" s="162"/>
      <c r="L436" s="141">
        <v>11109.669149999998</v>
      </c>
      <c r="M436" s="141">
        <v>5501.9614800000008</v>
      </c>
      <c r="N436" s="141">
        <v>5607.707669999998</v>
      </c>
      <c r="O436" s="142" t="s">
        <v>6041</v>
      </c>
    </row>
    <row r="437" spans="1:15" ht="15.95" hidden="1" customHeight="1" x14ac:dyDescent="0.2">
      <c r="A437" s="156">
        <v>429</v>
      </c>
      <c r="B437" s="156" t="s">
        <v>1353</v>
      </c>
      <c r="C437" s="157" t="s">
        <v>15</v>
      </c>
      <c r="D437" s="157" t="s">
        <v>6510</v>
      </c>
      <c r="E437" s="82">
        <v>1332.1332000000002</v>
      </c>
      <c r="F437" s="82">
        <v>6041.4529649999995</v>
      </c>
      <c r="G437" s="82">
        <v>2205.1517000000003</v>
      </c>
      <c r="H437" s="82"/>
      <c r="I437" s="158">
        <v>22.049881174569403</v>
      </c>
      <c r="J437" s="135" t="s">
        <v>6041</v>
      </c>
      <c r="K437" s="162"/>
      <c r="L437" s="82">
        <v>3845.8114500000001</v>
      </c>
      <c r="M437" s="82">
        <v>2220.07285</v>
      </c>
      <c r="N437" s="82">
        <v>1625.7386000000001</v>
      </c>
      <c r="O437" s="135" t="s">
        <v>6041</v>
      </c>
    </row>
    <row r="438" spans="1:15" ht="15.95" hidden="1" customHeight="1" x14ac:dyDescent="0.2">
      <c r="A438" s="159">
        <v>430</v>
      </c>
      <c r="B438" s="159" t="s">
        <v>1355</v>
      </c>
      <c r="C438" s="160" t="s">
        <v>15</v>
      </c>
      <c r="D438" s="160" t="s">
        <v>6511</v>
      </c>
      <c r="E438" s="141">
        <v>314.18202000000002</v>
      </c>
      <c r="F438" s="141">
        <v>2844.2511050000003</v>
      </c>
      <c r="G438" s="141">
        <v>2181.30737</v>
      </c>
      <c r="H438" s="141"/>
      <c r="I438" s="161">
        <v>11.046212461610345</v>
      </c>
      <c r="J438" s="142" t="s">
        <v>6041</v>
      </c>
      <c r="K438" s="162"/>
      <c r="L438" s="141">
        <v>2240.3604999999998</v>
      </c>
      <c r="M438" s="141">
        <v>1339.21093</v>
      </c>
      <c r="N438" s="141">
        <v>901.14957000000004</v>
      </c>
      <c r="O438" s="142" t="s">
        <v>6041</v>
      </c>
    </row>
    <row r="439" spans="1:15" ht="15.95" hidden="1" customHeight="1" x14ac:dyDescent="0.2">
      <c r="A439" s="156">
        <v>431</v>
      </c>
      <c r="B439" s="156" t="s">
        <v>1357</v>
      </c>
      <c r="C439" s="157" t="s">
        <v>15</v>
      </c>
      <c r="D439" s="157" t="s">
        <v>6512</v>
      </c>
      <c r="E439" s="82">
        <v>19.667510000000004</v>
      </c>
      <c r="F439" s="82">
        <v>1579.8147524999997</v>
      </c>
      <c r="G439" s="82">
        <v>608.97314999999992</v>
      </c>
      <c r="H439" s="82"/>
      <c r="I439" s="158">
        <v>1.2449250754796966</v>
      </c>
      <c r="J439" s="135" t="s">
        <v>6041</v>
      </c>
      <c r="K439" s="162"/>
      <c r="L439" s="82">
        <v>1236.3930800000001</v>
      </c>
      <c r="M439" s="82">
        <v>471.50292000000002</v>
      </c>
      <c r="N439" s="82">
        <v>764.89016000000004</v>
      </c>
      <c r="O439" s="135" t="s">
        <v>6041</v>
      </c>
    </row>
    <row r="440" spans="1:15" ht="15.95" hidden="1" customHeight="1" x14ac:dyDescent="0.2">
      <c r="A440" s="159">
        <v>432</v>
      </c>
      <c r="B440" s="159" t="s">
        <v>1359</v>
      </c>
      <c r="C440" s="160" t="s">
        <v>15</v>
      </c>
      <c r="D440" s="160" t="s">
        <v>6513</v>
      </c>
      <c r="E440" s="141">
        <v>685.68042000000014</v>
      </c>
      <c r="F440" s="141">
        <v>3389.3106400000006</v>
      </c>
      <c r="G440" s="141">
        <v>2622.1286700000001</v>
      </c>
      <c r="H440" s="141"/>
      <c r="I440" s="161">
        <v>20.230674990593371</v>
      </c>
      <c r="J440" s="142" t="s">
        <v>6041</v>
      </c>
      <c r="K440" s="162"/>
      <c r="L440" s="141">
        <v>2181.9406600000002</v>
      </c>
      <c r="M440" s="141">
        <v>1058.7781800000002</v>
      </c>
      <c r="N440" s="141">
        <v>1123.16248</v>
      </c>
      <c r="O440" s="142" t="s">
        <v>6041</v>
      </c>
    </row>
    <row r="441" spans="1:15" ht="15.95" hidden="1" customHeight="1" x14ac:dyDescent="0.2">
      <c r="A441" s="156">
        <v>433</v>
      </c>
      <c r="B441" s="156" t="s">
        <v>1361</v>
      </c>
      <c r="C441" s="157" t="s">
        <v>15</v>
      </c>
      <c r="D441" s="157" t="s">
        <v>6514</v>
      </c>
      <c r="E441" s="82">
        <v>112.69275999999999</v>
      </c>
      <c r="F441" s="82">
        <v>2000.8096974999999</v>
      </c>
      <c r="G441" s="82">
        <v>1143.6692700000001</v>
      </c>
      <c r="H441" s="82"/>
      <c r="I441" s="158">
        <v>5.632357747006572</v>
      </c>
      <c r="J441" s="135" t="s">
        <v>6041</v>
      </c>
      <c r="K441" s="162"/>
      <c r="L441" s="82">
        <v>1405.2603800000002</v>
      </c>
      <c r="M441" s="82">
        <v>772.23946000000001</v>
      </c>
      <c r="N441" s="82">
        <v>633.02092000000016</v>
      </c>
      <c r="O441" s="135" t="s">
        <v>6041</v>
      </c>
    </row>
    <row r="442" spans="1:15" ht="15.95" hidden="1" customHeight="1" x14ac:dyDescent="0.2">
      <c r="A442" s="159">
        <v>434</v>
      </c>
      <c r="B442" s="159" t="s">
        <v>1363</v>
      </c>
      <c r="C442" s="160" t="s">
        <v>15</v>
      </c>
      <c r="D442" s="160" t="s">
        <v>6515</v>
      </c>
      <c r="E442" s="141">
        <v>161.33267999999998</v>
      </c>
      <c r="F442" s="141">
        <v>5269.0662924999997</v>
      </c>
      <c r="G442" s="141">
        <v>3524.8745800000002</v>
      </c>
      <c r="H442" s="141"/>
      <c r="I442" s="161">
        <v>3.0618836629488091</v>
      </c>
      <c r="J442" s="142" t="s">
        <v>6041</v>
      </c>
      <c r="K442" s="162"/>
      <c r="L442" s="141">
        <v>4330.085790000001</v>
      </c>
      <c r="M442" s="141">
        <v>1272.03585</v>
      </c>
      <c r="N442" s="141">
        <v>3058.0499400000008</v>
      </c>
      <c r="O442" s="142" t="s">
        <v>6041</v>
      </c>
    </row>
    <row r="443" spans="1:15" ht="15.95" hidden="1" customHeight="1" x14ac:dyDescent="0.2">
      <c r="A443" s="156">
        <v>435</v>
      </c>
      <c r="B443" s="156" t="s">
        <v>1365</v>
      </c>
      <c r="C443" s="157" t="s">
        <v>15</v>
      </c>
      <c r="D443" s="157" t="s">
        <v>6516</v>
      </c>
      <c r="E443" s="82">
        <v>319.21527000000003</v>
      </c>
      <c r="F443" s="82">
        <v>1357.6553675000002</v>
      </c>
      <c r="G443" s="82">
        <v>500.57252</v>
      </c>
      <c r="H443" s="82"/>
      <c r="I443" s="158">
        <v>23.51224601187311</v>
      </c>
      <c r="J443" s="135" t="s">
        <v>6041</v>
      </c>
      <c r="K443" s="162"/>
      <c r="L443" s="82">
        <v>964.23352</v>
      </c>
      <c r="M443" s="82">
        <v>709.79102</v>
      </c>
      <c r="N443" s="82">
        <v>254.4425</v>
      </c>
      <c r="O443" s="135" t="s">
        <v>6041</v>
      </c>
    </row>
    <row r="444" spans="1:15" ht="15.95" hidden="1" customHeight="1" x14ac:dyDescent="0.2">
      <c r="A444" s="159">
        <v>436</v>
      </c>
      <c r="B444" s="159" t="s">
        <v>1367</v>
      </c>
      <c r="C444" s="160" t="s">
        <v>15</v>
      </c>
      <c r="D444" s="160" t="s">
        <v>6517</v>
      </c>
      <c r="E444" s="141">
        <v>246.94732000000002</v>
      </c>
      <c r="F444" s="141">
        <v>1127.3323174999998</v>
      </c>
      <c r="G444" s="141">
        <v>389.57302000000004</v>
      </c>
      <c r="H444" s="141"/>
      <c r="I444" s="161">
        <v>21.905459123857685</v>
      </c>
      <c r="J444" s="142" t="s">
        <v>6041</v>
      </c>
      <c r="K444" s="162"/>
      <c r="L444" s="141">
        <v>744.24240999999995</v>
      </c>
      <c r="M444" s="141">
        <v>554.17737000000011</v>
      </c>
      <c r="N444" s="141">
        <v>190.06503999999981</v>
      </c>
      <c r="O444" s="142" t="s">
        <v>6041</v>
      </c>
    </row>
    <row r="445" spans="1:15" ht="15.95" hidden="1" customHeight="1" x14ac:dyDescent="0.2">
      <c r="A445" s="156">
        <v>437</v>
      </c>
      <c r="B445" s="156" t="s">
        <v>1369</v>
      </c>
      <c r="C445" s="157" t="s">
        <v>15</v>
      </c>
      <c r="D445" s="157" t="s">
        <v>6518</v>
      </c>
      <c r="E445" s="82">
        <v>85.296440000000004</v>
      </c>
      <c r="F445" s="82">
        <v>1122.74713</v>
      </c>
      <c r="G445" s="82">
        <v>430.00101000000001</v>
      </c>
      <c r="H445" s="82"/>
      <c r="I445" s="158">
        <v>7.5971193976688234</v>
      </c>
      <c r="J445" s="135" t="s">
        <v>6041</v>
      </c>
      <c r="K445" s="162"/>
      <c r="L445" s="82">
        <v>779.06573000000003</v>
      </c>
      <c r="M445" s="82">
        <v>530.23815999999988</v>
      </c>
      <c r="N445" s="82">
        <v>248.82757000000007</v>
      </c>
      <c r="O445" s="135" t="s">
        <v>6041</v>
      </c>
    </row>
    <row r="446" spans="1:15" ht="15.95" customHeight="1" x14ac:dyDescent="0.2">
      <c r="A446" s="159">
        <v>438</v>
      </c>
      <c r="B446" s="159" t="s">
        <v>1371</v>
      </c>
      <c r="C446" s="160" t="s">
        <v>15</v>
      </c>
      <c r="D446" s="160" t="s">
        <v>6519</v>
      </c>
      <c r="E446" s="141">
        <v>129.84094999999999</v>
      </c>
      <c r="F446" s="141">
        <v>1325.5405050000002</v>
      </c>
      <c r="G446" s="141">
        <v>733.63502000000005</v>
      </c>
      <c r="H446" s="141"/>
      <c r="I446" s="161">
        <v>9.7953211923916257</v>
      </c>
      <c r="J446" s="142" t="s">
        <v>6041</v>
      </c>
      <c r="K446" s="162"/>
      <c r="L446" s="141">
        <v>496.26616999999999</v>
      </c>
      <c r="M446" s="141">
        <v>531.44290999999987</v>
      </c>
      <c r="N446" s="141">
        <v>-35.176739999999931</v>
      </c>
      <c r="O446" s="142" t="s">
        <v>6042</v>
      </c>
    </row>
    <row r="447" spans="1:15" ht="15.95" hidden="1" customHeight="1" x14ac:dyDescent="0.2">
      <c r="A447" s="156">
        <v>439</v>
      </c>
      <c r="B447" s="156" t="s">
        <v>1373</v>
      </c>
      <c r="C447" s="157" t="s">
        <v>15</v>
      </c>
      <c r="D447" s="157" t="s">
        <v>6520</v>
      </c>
      <c r="E447" s="82">
        <v>242.05560999999997</v>
      </c>
      <c r="F447" s="82">
        <v>1595.7370274999998</v>
      </c>
      <c r="G447" s="82">
        <v>717.50057000000004</v>
      </c>
      <c r="H447" s="82"/>
      <c r="I447" s="158">
        <v>15.168890978184688</v>
      </c>
      <c r="J447" s="135" t="s">
        <v>6041</v>
      </c>
      <c r="K447" s="162"/>
      <c r="L447" s="82">
        <v>1487.2876299999998</v>
      </c>
      <c r="M447" s="82">
        <v>628.68277</v>
      </c>
      <c r="N447" s="82">
        <v>858.60485999999992</v>
      </c>
      <c r="O447" s="135" t="s">
        <v>6041</v>
      </c>
    </row>
    <row r="448" spans="1:15" ht="15.95" hidden="1" customHeight="1" x14ac:dyDescent="0.2">
      <c r="A448" s="159">
        <v>440</v>
      </c>
      <c r="B448" s="159" t="s">
        <v>1375</v>
      </c>
      <c r="C448" s="160" t="s">
        <v>18</v>
      </c>
      <c r="D448" s="160" t="s">
        <v>6521</v>
      </c>
      <c r="E448" s="141">
        <v>22414.775980000002</v>
      </c>
      <c r="F448" s="141">
        <v>77100.968057499995</v>
      </c>
      <c r="G448" s="141">
        <v>33666.029880000002</v>
      </c>
      <c r="H448" s="141"/>
      <c r="I448" s="161">
        <v>29.071977362571655</v>
      </c>
      <c r="J448" s="142" t="s">
        <v>6041</v>
      </c>
      <c r="K448" s="162"/>
      <c r="L448" s="141">
        <v>60172.088440000007</v>
      </c>
      <c r="M448" s="141">
        <v>35327.225279999999</v>
      </c>
      <c r="N448" s="141">
        <v>24844.863160000004</v>
      </c>
      <c r="O448" s="142" t="s">
        <v>6041</v>
      </c>
    </row>
    <row r="449" spans="1:15" ht="15.95" hidden="1" customHeight="1" x14ac:dyDescent="0.2">
      <c r="A449" s="156">
        <v>441</v>
      </c>
      <c r="B449" s="156" t="s">
        <v>1377</v>
      </c>
      <c r="C449" s="157" t="s">
        <v>18</v>
      </c>
      <c r="D449" s="157" t="s">
        <v>6522</v>
      </c>
      <c r="E449" s="82">
        <v>266.95083</v>
      </c>
      <c r="F449" s="82">
        <v>7531.2296700000006</v>
      </c>
      <c r="G449" s="82">
        <v>7065.3199299999997</v>
      </c>
      <c r="H449" s="82"/>
      <c r="I449" s="158">
        <v>3.544584904419732</v>
      </c>
      <c r="J449" s="135" t="s">
        <v>6041</v>
      </c>
      <c r="K449" s="162"/>
      <c r="L449" s="82">
        <v>3800.4678799999997</v>
      </c>
      <c r="M449" s="82">
        <v>3027.9508500000002</v>
      </c>
      <c r="N449" s="82">
        <v>772.51702999999975</v>
      </c>
      <c r="O449" s="135" t="s">
        <v>6041</v>
      </c>
    </row>
    <row r="450" spans="1:15" ht="15.95" hidden="1" customHeight="1" x14ac:dyDescent="0.2">
      <c r="A450" s="159">
        <v>442</v>
      </c>
      <c r="B450" s="159" t="s">
        <v>1379</v>
      </c>
      <c r="C450" s="160" t="s">
        <v>18</v>
      </c>
      <c r="D450" s="160" t="s">
        <v>6523</v>
      </c>
      <c r="E450" s="141">
        <v>510.24104999999992</v>
      </c>
      <c r="F450" s="141">
        <v>3971.3554300000001</v>
      </c>
      <c r="G450" s="141">
        <v>2541.4651699999999</v>
      </c>
      <c r="H450" s="141"/>
      <c r="I450" s="161">
        <v>12.848032844040855</v>
      </c>
      <c r="J450" s="142" t="s">
        <v>6041</v>
      </c>
      <c r="K450" s="162"/>
      <c r="L450" s="141">
        <v>2659.3089599999998</v>
      </c>
      <c r="M450" s="141">
        <v>1469.46441</v>
      </c>
      <c r="N450" s="141">
        <v>1189.8445499999998</v>
      </c>
      <c r="O450" s="142" t="s">
        <v>6041</v>
      </c>
    </row>
    <row r="451" spans="1:15" ht="15.95" hidden="1" customHeight="1" x14ac:dyDescent="0.2">
      <c r="A451" s="156">
        <v>443</v>
      </c>
      <c r="B451" s="156" t="s">
        <v>1381</v>
      </c>
      <c r="C451" s="157" t="s">
        <v>18</v>
      </c>
      <c r="D451" s="157" t="s">
        <v>6524</v>
      </c>
      <c r="E451" s="82">
        <v>1809.5590300000003</v>
      </c>
      <c r="F451" s="82">
        <v>8980.8581649999996</v>
      </c>
      <c r="G451" s="82">
        <v>4761.5900700000002</v>
      </c>
      <c r="H451" s="82"/>
      <c r="I451" s="158">
        <v>20.149065899427889</v>
      </c>
      <c r="J451" s="135" t="s">
        <v>6041</v>
      </c>
      <c r="K451" s="162"/>
      <c r="L451" s="82">
        <v>4837.3309400000007</v>
      </c>
      <c r="M451" s="82">
        <v>4552.9781800000001</v>
      </c>
      <c r="N451" s="82">
        <v>284.35276000000073</v>
      </c>
      <c r="O451" s="135" t="s">
        <v>6041</v>
      </c>
    </row>
    <row r="452" spans="1:15" ht="15.95" hidden="1" customHeight="1" x14ac:dyDescent="0.2">
      <c r="A452" s="159">
        <v>444</v>
      </c>
      <c r="B452" s="159" t="s">
        <v>1383</v>
      </c>
      <c r="C452" s="160" t="s">
        <v>18</v>
      </c>
      <c r="D452" s="160" t="s">
        <v>6346</v>
      </c>
      <c r="E452" s="141">
        <v>244.11070000000001</v>
      </c>
      <c r="F452" s="141">
        <v>6166.6715150000009</v>
      </c>
      <c r="G452" s="141">
        <v>6436.2855600000003</v>
      </c>
      <c r="H452" s="141"/>
      <c r="I452" s="161">
        <v>3.7927263749310711</v>
      </c>
      <c r="J452" s="142" t="s">
        <v>6041</v>
      </c>
      <c r="K452" s="162"/>
      <c r="L452" s="141">
        <v>3647.7609199999997</v>
      </c>
      <c r="M452" s="141">
        <v>1934.27748</v>
      </c>
      <c r="N452" s="141">
        <v>1713.48344</v>
      </c>
      <c r="O452" s="142" t="s">
        <v>6041</v>
      </c>
    </row>
    <row r="453" spans="1:15" ht="15.95" hidden="1" customHeight="1" x14ac:dyDescent="0.2">
      <c r="A453" s="156">
        <v>445</v>
      </c>
      <c r="B453" s="156" t="s">
        <v>1384</v>
      </c>
      <c r="C453" s="157" t="s">
        <v>18</v>
      </c>
      <c r="D453" s="157" t="s">
        <v>6525</v>
      </c>
      <c r="E453" s="82">
        <v>1024.3073099999999</v>
      </c>
      <c r="F453" s="82">
        <v>3608.5273149999998</v>
      </c>
      <c r="G453" s="82">
        <v>1492.9099199999998</v>
      </c>
      <c r="H453" s="82"/>
      <c r="I453" s="158">
        <v>28.385743561982707</v>
      </c>
      <c r="J453" s="135" t="s">
        <v>6041</v>
      </c>
      <c r="K453" s="162"/>
      <c r="L453" s="82">
        <v>1963.12644</v>
      </c>
      <c r="M453" s="82">
        <v>1190.9822799999997</v>
      </c>
      <c r="N453" s="82">
        <v>772.14416000000017</v>
      </c>
      <c r="O453" s="135" t="s">
        <v>6041</v>
      </c>
    </row>
    <row r="454" spans="1:15" ht="15.95" hidden="1" customHeight="1" x14ac:dyDescent="0.2">
      <c r="A454" s="159">
        <v>446</v>
      </c>
      <c r="B454" s="159" t="s">
        <v>1386</v>
      </c>
      <c r="C454" s="160" t="s">
        <v>18</v>
      </c>
      <c r="D454" s="160" t="s">
        <v>6526</v>
      </c>
      <c r="E454" s="141">
        <v>235.15033000000003</v>
      </c>
      <c r="F454" s="141">
        <v>2187.1524574999999</v>
      </c>
      <c r="G454" s="141">
        <v>823.39283000000012</v>
      </c>
      <c r="H454" s="141"/>
      <c r="I454" s="161">
        <v>10.751437522960149</v>
      </c>
      <c r="J454" s="142" t="s">
        <v>6041</v>
      </c>
      <c r="K454" s="162"/>
      <c r="L454" s="141">
        <v>1665.46704</v>
      </c>
      <c r="M454" s="141">
        <v>957.12771999999995</v>
      </c>
      <c r="N454" s="141">
        <v>708.33932000000004</v>
      </c>
      <c r="O454" s="142" t="s">
        <v>6041</v>
      </c>
    </row>
    <row r="455" spans="1:15" ht="15.95" customHeight="1" x14ac:dyDescent="0.2">
      <c r="A455" s="156">
        <v>447</v>
      </c>
      <c r="B455" s="156" t="s">
        <v>1388</v>
      </c>
      <c r="C455" s="157" t="s">
        <v>18</v>
      </c>
      <c r="D455" s="157" t="s">
        <v>6527</v>
      </c>
      <c r="E455" s="82">
        <v>426.19213000000002</v>
      </c>
      <c r="F455" s="82">
        <v>2997.8568799999998</v>
      </c>
      <c r="G455" s="82">
        <v>905.56799000000001</v>
      </c>
      <c r="H455" s="82"/>
      <c r="I455" s="158">
        <v>14.216560264878289</v>
      </c>
      <c r="J455" s="135" t="s">
        <v>6041</v>
      </c>
      <c r="K455" s="162"/>
      <c r="L455" s="82">
        <v>1453.76378</v>
      </c>
      <c r="M455" s="82">
        <v>1578.1188599999998</v>
      </c>
      <c r="N455" s="82">
        <v>-124.35507999999984</v>
      </c>
      <c r="O455" s="135" t="s">
        <v>6042</v>
      </c>
    </row>
    <row r="456" spans="1:15" ht="15.95" hidden="1" customHeight="1" x14ac:dyDescent="0.2">
      <c r="A456" s="159">
        <v>448</v>
      </c>
      <c r="B456" s="159" t="s">
        <v>1390</v>
      </c>
      <c r="C456" s="160" t="s">
        <v>18</v>
      </c>
      <c r="D456" s="160" t="s">
        <v>6528</v>
      </c>
      <c r="E456" s="141">
        <v>268.55018999999999</v>
      </c>
      <c r="F456" s="141">
        <v>2175.5996375</v>
      </c>
      <c r="G456" s="141">
        <v>428.39029000000005</v>
      </c>
      <c r="H456" s="141"/>
      <c r="I456" s="161">
        <v>12.343732062237024</v>
      </c>
      <c r="J456" s="142" t="s">
        <v>6041</v>
      </c>
      <c r="K456" s="162"/>
      <c r="L456" s="141">
        <v>1004.45093</v>
      </c>
      <c r="M456" s="141">
        <v>977.01866000000007</v>
      </c>
      <c r="N456" s="141">
        <v>27.432269999999903</v>
      </c>
      <c r="O456" s="142" t="s">
        <v>6041</v>
      </c>
    </row>
    <row r="457" spans="1:15" ht="15.95" hidden="1" customHeight="1" x14ac:dyDescent="0.2">
      <c r="A457" s="156">
        <v>449</v>
      </c>
      <c r="B457" s="156" t="s">
        <v>1392</v>
      </c>
      <c r="C457" s="157" t="s">
        <v>18</v>
      </c>
      <c r="D457" s="157" t="s">
        <v>6529</v>
      </c>
      <c r="E457" s="82">
        <v>6196.8935500000007</v>
      </c>
      <c r="F457" s="82">
        <v>18896.932757499999</v>
      </c>
      <c r="G457" s="82">
        <v>6707.7941600000004</v>
      </c>
      <c r="H457" s="82"/>
      <c r="I457" s="158">
        <v>32.793118489245387</v>
      </c>
      <c r="J457" s="135" t="s">
        <v>6041</v>
      </c>
      <c r="K457" s="162"/>
      <c r="L457" s="82">
        <v>12851.805250000001</v>
      </c>
      <c r="M457" s="82">
        <v>10489.025539999999</v>
      </c>
      <c r="N457" s="82">
        <v>2362.779710000003</v>
      </c>
      <c r="O457" s="135" t="s">
        <v>6041</v>
      </c>
    </row>
    <row r="458" spans="1:15" ht="15.95" hidden="1" customHeight="1" x14ac:dyDescent="0.2">
      <c r="A458" s="159">
        <v>450</v>
      </c>
      <c r="B458" s="159" t="s">
        <v>1394</v>
      </c>
      <c r="C458" s="160" t="s">
        <v>18</v>
      </c>
      <c r="D458" s="160" t="s">
        <v>6530</v>
      </c>
      <c r="E458" s="141">
        <v>107.44410999999999</v>
      </c>
      <c r="F458" s="141">
        <v>1538.7130525000005</v>
      </c>
      <c r="G458" s="141">
        <v>363.18841000000003</v>
      </c>
      <c r="H458" s="141"/>
      <c r="I458" s="161">
        <v>6.9827255852175831</v>
      </c>
      <c r="J458" s="142" t="s">
        <v>6041</v>
      </c>
      <c r="K458" s="162"/>
      <c r="L458" s="141">
        <v>678.20660999999996</v>
      </c>
      <c r="M458" s="141">
        <v>651.05998</v>
      </c>
      <c r="N458" s="141">
        <v>27.146630000000005</v>
      </c>
      <c r="O458" s="142" t="s">
        <v>6041</v>
      </c>
    </row>
    <row r="459" spans="1:15" ht="15.95" hidden="1" customHeight="1" x14ac:dyDescent="0.2">
      <c r="A459" s="156">
        <v>451</v>
      </c>
      <c r="B459" s="156" t="s">
        <v>1396</v>
      </c>
      <c r="C459" s="157" t="s">
        <v>18</v>
      </c>
      <c r="D459" s="157" t="s">
        <v>6531</v>
      </c>
      <c r="E459" s="82">
        <v>3077.5713999999998</v>
      </c>
      <c r="F459" s="82">
        <v>4747.3764325000002</v>
      </c>
      <c r="G459" s="82">
        <v>3327.4586300000001</v>
      </c>
      <c r="H459" s="82"/>
      <c r="I459" s="158">
        <v>64.826782618949181</v>
      </c>
      <c r="J459" s="135" t="s">
        <v>6041</v>
      </c>
      <c r="K459" s="162"/>
      <c r="L459" s="82">
        <v>2446.3258799999999</v>
      </c>
      <c r="M459" s="82">
        <v>1442.03586</v>
      </c>
      <c r="N459" s="82">
        <v>1004.29002</v>
      </c>
      <c r="O459" s="135" t="s">
        <v>6041</v>
      </c>
    </row>
    <row r="460" spans="1:15" ht="15.95" hidden="1" customHeight="1" x14ac:dyDescent="0.2">
      <c r="A460" s="159">
        <v>452</v>
      </c>
      <c r="B460" s="159" t="s">
        <v>1398</v>
      </c>
      <c r="C460" s="160" t="s">
        <v>18</v>
      </c>
      <c r="D460" s="160" t="s">
        <v>6532</v>
      </c>
      <c r="E460" s="141">
        <v>1322.5234599999999</v>
      </c>
      <c r="F460" s="141">
        <v>3629.2041250000007</v>
      </c>
      <c r="G460" s="141">
        <v>1714.0247999999999</v>
      </c>
      <c r="H460" s="141"/>
      <c r="I460" s="161">
        <v>36.441142863519694</v>
      </c>
      <c r="J460" s="142" t="s">
        <v>6041</v>
      </c>
      <c r="K460" s="162"/>
      <c r="L460" s="141">
        <v>2484.42238</v>
      </c>
      <c r="M460" s="141">
        <v>1368.0528900000002</v>
      </c>
      <c r="N460" s="141">
        <v>1116.3694899999998</v>
      </c>
      <c r="O460" s="142" t="s">
        <v>6041</v>
      </c>
    </row>
    <row r="461" spans="1:15" ht="15.95" hidden="1" customHeight="1" x14ac:dyDescent="0.2">
      <c r="A461" s="156">
        <v>453</v>
      </c>
      <c r="B461" s="156" t="s">
        <v>1400</v>
      </c>
      <c r="C461" s="157" t="s">
        <v>18</v>
      </c>
      <c r="D461" s="157" t="s">
        <v>6533</v>
      </c>
      <c r="E461" s="82">
        <v>388.15681999999993</v>
      </c>
      <c r="F461" s="82">
        <v>15832.669587500002</v>
      </c>
      <c r="G461" s="82">
        <v>18016.945619999999</v>
      </c>
      <c r="H461" s="82"/>
      <c r="I461" s="158">
        <v>2.1543985766883833</v>
      </c>
      <c r="J461" s="135" t="s">
        <v>6041</v>
      </c>
      <c r="K461" s="162"/>
      <c r="L461" s="82">
        <v>10051.36571</v>
      </c>
      <c r="M461" s="82">
        <v>4381.6870500000005</v>
      </c>
      <c r="N461" s="82">
        <v>5669.6786600000005</v>
      </c>
      <c r="O461" s="135" t="s">
        <v>6041</v>
      </c>
    </row>
    <row r="462" spans="1:15" ht="15.95" hidden="1" customHeight="1" x14ac:dyDescent="0.2">
      <c r="A462" s="159">
        <v>454</v>
      </c>
      <c r="B462" s="159" t="s">
        <v>1402</v>
      </c>
      <c r="C462" s="160" t="s">
        <v>18</v>
      </c>
      <c r="D462" s="160" t="s">
        <v>6534</v>
      </c>
      <c r="E462" s="141">
        <v>116.08350999999999</v>
      </c>
      <c r="F462" s="141">
        <v>7503.6347324999988</v>
      </c>
      <c r="G462" s="141">
        <v>2553.1741500000003</v>
      </c>
      <c r="H462" s="141"/>
      <c r="I462" s="161">
        <v>1.5470303944462427</v>
      </c>
      <c r="J462" s="142" t="s">
        <v>6041</v>
      </c>
      <c r="K462" s="162"/>
      <c r="L462" s="141">
        <v>5434.4544299999998</v>
      </c>
      <c r="M462" s="141">
        <v>4197.5166300000001</v>
      </c>
      <c r="N462" s="141">
        <v>1236.9377999999999</v>
      </c>
      <c r="O462" s="142" t="s">
        <v>6041</v>
      </c>
    </row>
    <row r="463" spans="1:15" ht="15.95" hidden="1" customHeight="1" x14ac:dyDescent="0.2">
      <c r="A463" s="156">
        <v>455</v>
      </c>
      <c r="B463" s="156" t="s">
        <v>1404</v>
      </c>
      <c r="C463" s="157" t="s">
        <v>18</v>
      </c>
      <c r="D463" s="157" t="s">
        <v>6535</v>
      </c>
      <c r="E463" s="82">
        <v>1245.6208700000002</v>
      </c>
      <c r="F463" s="82">
        <v>11873.668184999999</v>
      </c>
      <c r="G463" s="82">
        <v>3965.5771299999997</v>
      </c>
      <c r="H463" s="82"/>
      <c r="I463" s="158">
        <v>10.490615457602164</v>
      </c>
      <c r="J463" s="135" t="s">
        <v>6041</v>
      </c>
      <c r="K463" s="162"/>
      <c r="L463" s="82">
        <v>6856.2948299999998</v>
      </c>
      <c r="M463" s="82">
        <v>5196.8322500000004</v>
      </c>
      <c r="N463" s="82">
        <v>1659.4625800000001</v>
      </c>
      <c r="O463" s="135" t="s">
        <v>6041</v>
      </c>
    </row>
    <row r="464" spans="1:15" ht="15.95" hidden="1" customHeight="1" x14ac:dyDescent="0.2">
      <c r="A464" s="159">
        <v>456</v>
      </c>
      <c r="B464" s="159" t="s">
        <v>1406</v>
      </c>
      <c r="C464" s="160" t="s">
        <v>18</v>
      </c>
      <c r="D464" s="160" t="s">
        <v>6536</v>
      </c>
      <c r="E464" s="141">
        <v>427.32930999999996</v>
      </c>
      <c r="F464" s="141">
        <v>5618.7650774999993</v>
      </c>
      <c r="G464" s="141">
        <v>2011.0356999999999</v>
      </c>
      <c r="H464" s="141"/>
      <c r="I464" s="161">
        <v>7.6053955647872513</v>
      </c>
      <c r="J464" s="142" t="s">
        <v>6041</v>
      </c>
      <c r="K464" s="162"/>
      <c r="L464" s="141">
        <v>3829.7957699999997</v>
      </c>
      <c r="M464" s="141">
        <v>2522.05942</v>
      </c>
      <c r="N464" s="141">
        <v>1307.7363499999997</v>
      </c>
      <c r="O464" s="142" t="s">
        <v>6041</v>
      </c>
    </row>
    <row r="465" spans="1:15" ht="15.95" hidden="1" customHeight="1" x14ac:dyDescent="0.2">
      <c r="A465" s="156">
        <v>457</v>
      </c>
      <c r="B465" s="156" t="s">
        <v>1408</v>
      </c>
      <c r="C465" s="157" t="s">
        <v>18</v>
      </c>
      <c r="D465" s="157" t="s">
        <v>6537</v>
      </c>
      <c r="E465" s="82">
        <v>1068.7655400000001</v>
      </c>
      <c r="F465" s="82">
        <v>5765.3439175000003</v>
      </c>
      <c r="G465" s="82">
        <v>1581.5519299999999</v>
      </c>
      <c r="H465" s="82"/>
      <c r="I465" s="158">
        <v>18.537758636668528</v>
      </c>
      <c r="J465" s="135" t="s">
        <v>6041</v>
      </c>
      <c r="K465" s="162"/>
      <c r="L465" s="82">
        <v>3331.1129799999999</v>
      </c>
      <c r="M465" s="82">
        <v>2544.4818600000003</v>
      </c>
      <c r="N465" s="82">
        <v>786.63111999999967</v>
      </c>
      <c r="O465" s="135" t="s">
        <v>6041</v>
      </c>
    </row>
    <row r="466" spans="1:15" ht="15.95" hidden="1" customHeight="1" x14ac:dyDescent="0.2">
      <c r="A466" s="159">
        <v>458</v>
      </c>
      <c r="B466" s="159" t="s">
        <v>1410</v>
      </c>
      <c r="C466" s="160" t="s">
        <v>18</v>
      </c>
      <c r="D466" s="160" t="s">
        <v>6538</v>
      </c>
      <c r="E466" s="141">
        <v>252.28563</v>
      </c>
      <c r="F466" s="141">
        <v>1912.9357924999999</v>
      </c>
      <c r="G466" s="141">
        <v>299.28870000000001</v>
      </c>
      <c r="H466" s="141"/>
      <c r="I466" s="161">
        <v>13.188400310618373</v>
      </c>
      <c r="J466" s="142" t="s">
        <v>6041</v>
      </c>
      <c r="K466" s="162"/>
      <c r="L466" s="141">
        <v>1229.2777599999999</v>
      </c>
      <c r="M466" s="141">
        <v>1121.1619499999999</v>
      </c>
      <c r="N466" s="141">
        <v>108.11581000000005</v>
      </c>
      <c r="O466" s="142" t="s">
        <v>6041</v>
      </c>
    </row>
    <row r="467" spans="1:15" ht="15.95" hidden="1" customHeight="1" x14ac:dyDescent="0.2">
      <c r="A467" s="156">
        <v>459</v>
      </c>
      <c r="B467" s="156" t="s">
        <v>1412</v>
      </c>
      <c r="C467" s="157" t="s">
        <v>18</v>
      </c>
      <c r="D467" s="157" t="s">
        <v>6539</v>
      </c>
      <c r="E467" s="82">
        <v>867.99898999999994</v>
      </c>
      <c r="F467" s="82">
        <v>5120.502847499999</v>
      </c>
      <c r="G467" s="82">
        <v>3961.66579</v>
      </c>
      <c r="H467" s="82"/>
      <c r="I467" s="158">
        <v>16.951440431749511</v>
      </c>
      <c r="J467" s="135" t="s">
        <v>6041</v>
      </c>
      <c r="K467" s="162"/>
      <c r="L467" s="82">
        <v>3429.47883</v>
      </c>
      <c r="M467" s="82">
        <v>1837.5825600000001</v>
      </c>
      <c r="N467" s="82">
        <v>1591.89627</v>
      </c>
      <c r="O467" s="135" t="s">
        <v>6041</v>
      </c>
    </row>
    <row r="468" spans="1:15" ht="15.95" hidden="1" customHeight="1" x14ac:dyDescent="0.2">
      <c r="A468" s="159">
        <v>460</v>
      </c>
      <c r="B468" s="159" t="s">
        <v>1414</v>
      </c>
      <c r="C468" s="160" t="s">
        <v>18</v>
      </c>
      <c r="D468" s="160" t="s">
        <v>6540</v>
      </c>
      <c r="E468" s="141">
        <v>140.93495000000001</v>
      </c>
      <c r="F468" s="141">
        <v>2681.6588925000005</v>
      </c>
      <c r="G468" s="141">
        <v>349.36971999999997</v>
      </c>
      <c r="H468" s="141"/>
      <c r="I468" s="161">
        <v>5.2555136820034614</v>
      </c>
      <c r="J468" s="142" t="s">
        <v>6041</v>
      </c>
      <c r="K468" s="162"/>
      <c r="L468" s="141">
        <v>1233.0022300000001</v>
      </c>
      <c r="M468" s="141">
        <v>958.71663999999998</v>
      </c>
      <c r="N468" s="141">
        <v>274.28558999999996</v>
      </c>
      <c r="O468" s="142" t="s">
        <v>6041</v>
      </c>
    </row>
    <row r="469" spans="1:15" ht="15.95" hidden="1" customHeight="1" x14ac:dyDescent="0.2">
      <c r="A469" s="156">
        <v>461</v>
      </c>
      <c r="B469" s="156" t="s">
        <v>1416</v>
      </c>
      <c r="C469" s="157" t="s">
        <v>18</v>
      </c>
      <c r="D469" s="157" t="s">
        <v>6541</v>
      </c>
      <c r="E469" s="82">
        <v>215.06057999999999</v>
      </c>
      <c r="F469" s="82">
        <v>8324.0682225000019</v>
      </c>
      <c r="G469" s="82">
        <v>1065.4345000000001</v>
      </c>
      <c r="H469" s="82"/>
      <c r="I469" s="158">
        <v>2.5835994402195079</v>
      </c>
      <c r="J469" s="135" t="s">
        <v>6041</v>
      </c>
      <c r="K469" s="162"/>
      <c r="L469" s="82">
        <v>2957.1749400000003</v>
      </c>
      <c r="M469" s="82">
        <v>1924.2149800000002</v>
      </c>
      <c r="N469" s="82">
        <v>1032.9599600000001</v>
      </c>
      <c r="O469" s="135" t="s">
        <v>6041</v>
      </c>
    </row>
    <row r="470" spans="1:15" ht="15.95" customHeight="1" x14ac:dyDescent="0.2">
      <c r="A470" s="159">
        <v>462</v>
      </c>
      <c r="B470" s="159" t="s">
        <v>1418</v>
      </c>
      <c r="C470" s="160" t="s">
        <v>18</v>
      </c>
      <c r="D470" s="160" t="s">
        <v>6542</v>
      </c>
      <c r="E470" s="141">
        <v>94.010960000000011</v>
      </c>
      <c r="F470" s="141">
        <v>1238.0242350000003</v>
      </c>
      <c r="G470" s="141">
        <v>240.72896000000003</v>
      </c>
      <c r="H470" s="141"/>
      <c r="I470" s="161">
        <v>7.5936284074438962</v>
      </c>
      <c r="J470" s="142" t="s">
        <v>6041</v>
      </c>
      <c r="K470" s="162"/>
      <c r="L470" s="141">
        <v>541.84967999999992</v>
      </c>
      <c r="M470" s="141">
        <v>671.00864999999999</v>
      </c>
      <c r="N470" s="141">
        <v>-129.1589700000001</v>
      </c>
      <c r="O470" s="142" t="s">
        <v>6042</v>
      </c>
    </row>
    <row r="471" spans="1:15" ht="15.95" customHeight="1" x14ac:dyDescent="0.2">
      <c r="A471" s="156">
        <v>463</v>
      </c>
      <c r="B471" s="156" t="s">
        <v>1420</v>
      </c>
      <c r="C471" s="157" t="s">
        <v>18</v>
      </c>
      <c r="D471" s="157" t="s">
        <v>6543</v>
      </c>
      <c r="E471" s="82">
        <v>81.677560000000014</v>
      </c>
      <c r="F471" s="82">
        <v>1338.14273</v>
      </c>
      <c r="G471" s="82">
        <v>242.83528000000001</v>
      </c>
      <c r="H471" s="82"/>
      <c r="I471" s="158">
        <v>6.1038003023788061</v>
      </c>
      <c r="J471" s="135" t="s">
        <v>6041</v>
      </c>
      <c r="K471" s="162"/>
      <c r="L471" s="82">
        <v>841.08749999999998</v>
      </c>
      <c r="M471" s="82">
        <v>845.05637000000013</v>
      </c>
      <c r="N471" s="82">
        <v>-3.9688700000001118</v>
      </c>
      <c r="O471" s="135" t="s">
        <v>6042</v>
      </c>
    </row>
    <row r="472" spans="1:15" ht="15.95" hidden="1" customHeight="1" x14ac:dyDescent="0.2">
      <c r="A472" s="159">
        <v>464</v>
      </c>
      <c r="B472" s="159" t="s">
        <v>1422</v>
      </c>
      <c r="C472" s="160" t="s">
        <v>18</v>
      </c>
      <c r="D472" s="160" t="s">
        <v>6544</v>
      </c>
      <c r="E472" s="141">
        <v>74.085330000000013</v>
      </c>
      <c r="F472" s="141">
        <v>2217.0921324999999</v>
      </c>
      <c r="G472" s="141">
        <v>425.47854999999998</v>
      </c>
      <c r="H472" s="141"/>
      <c r="I472" s="161">
        <v>3.3415539622370662</v>
      </c>
      <c r="J472" s="142" t="s">
        <v>6041</v>
      </c>
      <c r="K472" s="162"/>
      <c r="L472" s="141">
        <v>1396.84608</v>
      </c>
      <c r="M472" s="141">
        <v>802.53885000000002</v>
      </c>
      <c r="N472" s="141">
        <v>594.30723000000012</v>
      </c>
      <c r="O472" s="142" t="s">
        <v>6041</v>
      </c>
    </row>
    <row r="473" spans="1:15" ht="15.95" hidden="1" customHeight="1" x14ac:dyDescent="0.2">
      <c r="A473" s="156">
        <v>465</v>
      </c>
      <c r="B473" s="156" t="s">
        <v>1424</v>
      </c>
      <c r="C473" s="157" t="s">
        <v>18</v>
      </c>
      <c r="D473" s="157" t="s">
        <v>6545</v>
      </c>
      <c r="E473" s="82">
        <v>3973.0188600000006</v>
      </c>
      <c r="F473" s="82">
        <v>37059.792880000001</v>
      </c>
      <c r="G473" s="82">
        <v>18320.518670000001</v>
      </c>
      <c r="H473" s="82"/>
      <c r="I473" s="158">
        <v>10.72056412421051</v>
      </c>
      <c r="J473" s="135" t="s">
        <v>6041</v>
      </c>
      <c r="K473" s="162"/>
      <c r="L473" s="82">
        <v>25931.519089999994</v>
      </c>
      <c r="M473" s="82">
        <v>18766.264469999998</v>
      </c>
      <c r="N473" s="82">
        <v>7165.254619999997</v>
      </c>
      <c r="O473" s="135" t="s">
        <v>6041</v>
      </c>
    </row>
    <row r="474" spans="1:15" ht="15.95" hidden="1" customHeight="1" x14ac:dyDescent="0.2">
      <c r="A474" s="159">
        <v>466</v>
      </c>
      <c r="B474" s="159" t="s">
        <v>1426</v>
      </c>
      <c r="C474" s="160" t="s">
        <v>18</v>
      </c>
      <c r="D474" s="160" t="s">
        <v>6546</v>
      </c>
      <c r="E474" s="141">
        <v>415.91786999999994</v>
      </c>
      <c r="F474" s="141">
        <v>3315.0200675000001</v>
      </c>
      <c r="G474" s="141">
        <v>290.58956999999998</v>
      </c>
      <c r="H474" s="141"/>
      <c r="I474" s="161">
        <v>12.546466130856986</v>
      </c>
      <c r="J474" s="142" t="s">
        <v>6041</v>
      </c>
      <c r="K474" s="162"/>
      <c r="L474" s="141">
        <v>1781.4127699999999</v>
      </c>
      <c r="M474" s="141">
        <v>875.11135000000002</v>
      </c>
      <c r="N474" s="141">
        <v>906.30142000000001</v>
      </c>
      <c r="O474" s="142" t="s">
        <v>6041</v>
      </c>
    </row>
    <row r="475" spans="1:15" ht="15.95" hidden="1" customHeight="1" x14ac:dyDescent="0.2">
      <c r="A475" s="156">
        <v>467</v>
      </c>
      <c r="B475" s="156" t="s">
        <v>1428</v>
      </c>
      <c r="C475" s="157" t="s">
        <v>18</v>
      </c>
      <c r="D475" s="157" t="s">
        <v>6547</v>
      </c>
      <c r="E475" s="82">
        <v>2314.0053599999997</v>
      </c>
      <c r="F475" s="82">
        <v>3453.8746649999998</v>
      </c>
      <c r="G475" s="82">
        <v>585.47888999999998</v>
      </c>
      <c r="H475" s="82"/>
      <c r="I475" s="158">
        <v>66.997374961201714</v>
      </c>
      <c r="J475" s="135" t="s">
        <v>6041</v>
      </c>
      <c r="K475" s="162"/>
      <c r="L475" s="82">
        <v>2411.0143600000001</v>
      </c>
      <c r="M475" s="82">
        <v>1743.7542699999999</v>
      </c>
      <c r="N475" s="82">
        <v>667.26009000000033</v>
      </c>
      <c r="O475" s="135" t="s">
        <v>6041</v>
      </c>
    </row>
    <row r="476" spans="1:15" ht="15.95" hidden="1" customHeight="1" x14ac:dyDescent="0.2">
      <c r="A476" s="159">
        <v>468</v>
      </c>
      <c r="B476" s="159" t="s">
        <v>1430</v>
      </c>
      <c r="C476" s="160" t="s">
        <v>18</v>
      </c>
      <c r="D476" s="160" t="s">
        <v>6548</v>
      </c>
      <c r="E476" s="141">
        <v>669.78079999999989</v>
      </c>
      <c r="F476" s="141">
        <v>2270.7096925000001</v>
      </c>
      <c r="G476" s="141">
        <v>497.73882999999995</v>
      </c>
      <c r="H476" s="141"/>
      <c r="I476" s="161">
        <v>29.496540320069997</v>
      </c>
      <c r="J476" s="142" t="s">
        <v>6041</v>
      </c>
      <c r="K476" s="162"/>
      <c r="L476" s="141">
        <v>1559.5959399999999</v>
      </c>
      <c r="M476" s="141">
        <v>1281.3952000000002</v>
      </c>
      <c r="N476" s="141">
        <v>278.20073999999977</v>
      </c>
      <c r="O476" s="142" t="s">
        <v>6041</v>
      </c>
    </row>
    <row r="477" spans="1:15" ht="15.95" hidden="1" customHeight="1" x14ac:dyDescent="0.2">
      <c r="A477" s="156">
        <v>469</v>
      </c>
      <c r="B477" s="156" t="s">
        <v>1432</v>
      </c>
      <c r="C477" s="157" t="s">
        <v>18</v>
      </c>
      <c r="D477" s="157" t="s">
        <v>6549</v>
      </c>
      <c r="E477" s="82">
        <v>680.83532000000002</v>
      </c>
      <c r="F477" s="82">
        <v>5042.7761525000014</v>
      </c>
      <c r="G477" s="82">
        <v>1016.41946</v>
      </c>
      <c r="H477" s="82"/>
      <c r="I477" s="158">
        <v>13.501200517545675</v>
      </c>
      <c r="J477" s="135" t="s">
        <v>6041</v>
      </c>
      <c r="K477" s="162"/>
      <c r="L477" s="82">
        <v>2867.5621300000003</v>
      </c>
      <c r="M477" s="82">
        <v>2057.0977499999999</v>
      </c>
      <c r="N477" s="82">
        <v>810.46438000000057</v>
      </c>
      <c r="O477" s="135" t="s">
        <v>6041</v>
      </c>
    </row>
    <row r="478" spans="1:15" ht="15.95" hidden="1" customHeight="1" x14ac:dyDescent="0.2">
      <c r="A478" s="159">
        <v>470</v>
      </c>
      <c r="B478" s="159" t="s">
        <v>1434</v>
      </c>
      <c r="C478" s="160" t="s">
        <v>18</v>
      </c>
      <c r="D478" s="160" t="s">
        <v>6550</v>
      </c>
      <c r="E478" s="141">
        <v>2672.6425100000001</v>
      </c>
      <c r="F478" s="141">
        <v>3177.4698375000003</v>
      </c>
      <c r="G478" s="141">
        <v>689.92210000000011</v>
      </c>
      <c r="H478" s="141"/>
      <c r="I478" s="161">
        <v>84.112285770832273</v>
      </c>
      <c r="J478" s="142" t="s">
        <v>6041</v>
      </c>
      <c r="K478" s="162"/>
      <c r="L478" s="141">
        <v>2324.7821600000002</v>
      </c>
      <c r="M478" s="141">
        <v>1624.8258699999999</v>
      </c>
      <c r="N478" s="141">
        <v>699.95629000000031</v>
      </c>
      <c r="O478" s="142" t="s">
        <v>6041</v>
      </c>
    </row>
    <row r="479" spans="1:15" ht="15.95" hidden="1" customHeight="1" x14ac:dyDescent="0.2">
      <c r="A479" s="156">
        <v>471</v>
      </c>
      <c r="B479" s="156" t="s">
        <v>1436</v>
      </c>
      <c r="C479" s="157" t="s">
        <v>18</v>
      </c>
      <c r="D479" s="157" t="s">
        <v>6551</v>
      </c>
      <c r="E479" s="82">
        <v>1723.0403799999999</v>
      </c>
      <c r="F479" s="82">
        <v>9036.5073975000014</v>
      </c>
      <c r="G479" s="82">
        <v>5553.3886700000003</v>
      </c>
      <c r="H479" s="82"/>
      <c r="I479" s="158">
        <v>19.067547938672504</v>
      </c>
      <c r="J479" s="135" t="s">
        <v>6041</v>
      </c>
      <c r="K479" s="162"/>
      <c r="L479" s="82">
        <v>5047.3846100000001</v>
      </c>
      <c r="M479" s="82">
        <v>3797.1491599999999</v>
      </c>
      <c r="N479" s="82">
        <v>1250.2354500000001</v>
      </c>
      <c r="O479" s="135" t="s">
        <v>6041</v>
      </c>
    </row>
    <row r="480" spans="1:15" ht="15.95" hidden="1" customHeight="1" x14ac:dyDescent="0.2">
      <c r="A480" s="159">
        <v>472</v>
      </c>
      <c r="B480" s="159" t="s">
        <v>1438</v>
      </c>
      <c r="C480" s="160" t="s">
        <v>18</v>
      </c>
      <c r="D480" s="160" t="s">
        <v>6552</v>
      </c>
      <c r="E480" s="141">
        <v>1786.5180199999995</v>
      </c>
      <c r="F480" s="141">
        <v>8604.1509850000002</v>
      </c>
      <c r="G480" s="141">
        <v>5441.6749700000009</v>
      </c>
      <c r="H480" s="141"/>
      <c r="I480" s="161">
        <v>20.763443402080185</v>
      </c>
      <c r="J480" s="142" t="s">
        <v>6041</v>
      </c>
      <c r="K480" s="162"/>
      <c r="L480" s="141">
        <v>5568.7403400000012</v>
      </c>
      <c r="M480" s="141">
        <v>4017.9643500000002</v>
      </c>
      <c r="N480" s="141">
        <v>1550.7759900000008</v>
      </c>
      <c r="O480" s="142" t="s">
        <v>6041</v>
      </c>
    </row>
    <row r="481" spans="1:15" ht="15.95" hidden="1" customHeight="1" x14ac:dyDescent="0.2">
      <c r="A481" s="156">
        <v>473</v>
      </c>
      <c r="B481" s="156" t="s">
        <v>1440</v>
      </c>
      <c r="C481" s="157" t="s">
        <v>18</v>
      </c>
      <c r="D481" s="157" t="s">
        <v>6553</v>
      </c>
      <c r="E481" s="82">
        <v>1462.1155700000002</v>
      </c>
      <c r="F481" s="82">
        <v>24783.872919999998</v>
      </c>
      <c r="G481" s="82">
        <v>13525.830310000001</v>
      </c>
      <c r="H481" s="82"/>
      <c r="I481" s="158">
        <v>5.899463633950881</v>
      </c>
      <c r="J481" s="135" t="s">
        <v>6041</v>
      </c>
      <c r="K481" s="162"/>
      <c r="L481" s="82">
        <v>14035.440959999996</v>
      </c>
      <c r="M481" s="82">
        <v>8318.3214100000005</v>
      </c>
      <c r="N481" s="82">
        <v>5717.1195499999967</v>
      </c>
      <c r="O481" s="135" t="s">
        <v>6041</v>
      </c>
    </row>
    <row r="482" spans="1:15" ht="15.95" hidden="1" customHeight="1" x14ac:dyDescent="0.2">
      <c r="A482" s="159">
        <v>474</v>
      </c>
      <c r="B482" s="159" t="s">
        <v>1442</v>
      </c>
      <c r="C482" s="160" t="s">
        <v>18</v>
      </c>
      <c r="D482" s="160" t="s">
        <v>6554</v>
      </c>
      <c r="E482" s="141">
        <v>146.35353000000001</v>
      </c>
      <c r="F482" s="141">
        <v>9788.8820825000003</v>
      </c>
      <c r="G482" s="141">
        <v>8297.7144200000002</v>
      </c>
      <c r="H482" s="141"/>
      <c r="I482" s="161">
        <v>1.4950995299212197</v>
      </c>
      <c r="J482" s="142" t="s">
        <v>6041</v>
      </c>
      <c r="K482" s="162"/>
      <c r="L482" s="141">
        <v>5721.9533599999995</v>
      </c>
      <c r="M482" s="141">
        <v>3006.9562500000002</v>
      </c>
      <c r="N482" s="141">
        <v>2714.9971099999993</v>
      </c>
      <c r="O482" s="142" t="s">
        <v>6041</v>
      </c>
    </row>
    <row r="483" spans="1:15" ht="15.95" hidden="1" customHeight="1" x14ac:dyDescent="0.2">
      <c r="A483" s="156">
        <v>475</v>
      </c>
      <c r="B483" s="156" t="s">
        <v>1444</v>
      </c>
      <c r="C483" s="157" t="s">
        <v>18</v>
      </c>
      <c r="D483" s="157" t="s">
        <v>6555</v>
      </c>
      <c r="E483" s="82">
        <v>7861.3324000000002</v>
      </c>
      <c r="F483" s="82">
        <v>6408.2272599999997</v>
      </c>
      <c r="G483" s="82">
        <v>3408.00342</v>
      </c>
      <c r="H483" s="82"/>
      <c r="I483" s="158">
        <v>122.67561809285772</v>
      </c>
      <c r="J483" s="135" t="s">
        <v>6042</v>
      </c>
      <c r="K483" s="162"/>
      <c r="L483" s="82">
        <v>3717.7854500000003</v>
      </c>
      <c r="M483" s="82">
        <v>2663.5872700000004</v>
      </c>
      <c r="N483" s="82">
        <v>1054.1981799999996</v>
      </c>
      <c r="O483" s="135" t="s">
        <v>6041</v>
      </c>
    </row>
    <row r="484" spans="1:15" ht="15.95" hidden="1" customHeight="1" x14ac:dyDescent="0.2">
      <c r="A484" s="159">
        <v>476</v>
      </c>
      <c r="B484" s="159" t="s">
        <v>1446</v>
      </c>
      <c r="C484" s="160" t="s">
        <v>18</v>
      </c>
      <c r="D484" s="160" t="s">
        <v>6556</v>
      </c>
      <c r="E484" s="141">
        <v>206.59529000000001</v>
      </c>
      <c r="F484" s="141">
        <v>2918.6642474999994</v>
      </c>
      <c r="G484" s="141">
        <v>1726.0166400000001</v>
      </c>
      <c r="H484" s="141"/>
      <c r="I484" s="161">
        <v>7.0784191836029287</v>
      </c>
      <c r="J484" s="142" t="s">
        <v>6041</v>
      </c>
      <c r="K484" s="162"/>
      <c r="L484" s="141">
        <v>2046.1528499999999</v>
      </c>
      <c r="M484" s="141">
        <v>1254.6751499999998</v>
      </c>
      <c r="N484" s="141">
        <v>791.47769999999991</v>
      </c>
      <c r="O484" s="142" t="s">
        <v>6041</v>
      </c>
    </row>
    <row r="485" spans="1:15" ht="15.95" hidden="1" customHeight="1" x14ac:dyDescent="0.2">
      <c r="A485" s="156">
        <v>477</v>
      </c>
      <c r="B485" s="156" t="s">
        <v>1448</v>
      </c>
      <c r="C485" s="157" t="s">
        <v>18</v>
      </c>
      <c r="D485" s="157" t="s">
        <v>6557</v>
      </c>
      <c r="E485" s="82">
        <v>670.18881999999996</v>
      </c>
      <c r="F485" s="82">
        <v>4447.0140025000001</v>
      </c>
      <c r="G485" s="82">
        <v>1302.7628699999998</v>
      </c>
      <c r="H485" s="82"/>
      <c r="I485" s="158">
        <v>15.070535411474678</v>
      </c>
      <c r="J485" s="135" t="s">
        <v>6041</v>
      </c>
      <c r="K485" s="162"/>
      <c r="L485" s="82">
        <v>2330.6781299999998</v>
      </c>
      <c r="M485" s="82">
        <v>1981.1168199999997</v>
      </c>
      <c r="N485" s="82">
        <v>349.56131000000005</v>
      </c>
      <c r="O485" s="135" t="s">
        <v>6041</v>
      </c>
    </row>
    <row r="486" spans="1:15" ht="15.95" customHeight="1" x14ac:dyDescent="0.2">
      <c r="A486" s="159">
        <v>478</v>
      </c>
      <c r="B486" s="159" t="s">
        <v>1450</v>
      </c>
      <c r="C486" s="160" t="s">
        <v>18</v>
      </c>
      <c r="D486" s="160" t="s">
        <v>6558</v>
      </c>
      <c r="E486" s="141">
        <v>91.79907</v>
      </c>
      <c r="F486" s="141">
        <v>1928.5598300000001</v>
      </c>
      <c r="G486" s="141">
        <v>724.71498999999994</v>
      </c>
      <c r="H486" s="141"/>
      <c r="I486" s="161">
        <v>4.7599804046525227</v>
      </c>
      <c r="J486" s="142" t="s">
        <v>6041</v>
      </c>
      <c r="K486" s="162"/>
      <c r="L486" s="141">
        <v>925.18441000000007</v>
      </c>
      <c r="M486" s="141">
        <v>1017.16097</v>
      </c>
      <c r="N486" s="141">
        <v>-91.976559999999935</v>
      </c>
      <c r="O486" s="142" t="s">
        <v>6042</v>
      </c>
    </row>
    <row r="487" spans="1:15" ht="15.95" hidden="1" customHeight="1" x14ac:dyDescent="0.2">
      <c r="A487" s="156">
        <v>479</v>
      </c>
      <c r="B487" s="156" t="s">
        <v>1452</v>
      </c>
      <c r="C487" s="157" t="s">
        <v>18</v>
      </c>
      <c r="D487" s="157" t="s">
        <v>6164</v>
      </c>
      <c r="E487" s="82">
        <v>757.59582000000012</v>
      </c>
      <c r="F487" s="82">
        <v>8575.1218725000017</v>
      </c>
      <c r="G487" s="82">
        <v>4387.1633000000002</v>
      </c>
      <c r="H487" s="82"/>
      <c r="I487" s="158">
        <v>8.8348111113099499</v>
      </c>
      <c r="J487" s="135" t="s">
        <v>6041</v>
      </c>
      <c r="K487" s="162"/>
      <c r="L487" s="82">
        <v>5834.8562099999999</v>
      </c>
      <c r="M487" s="82">
        <v>3278.3997599999998</v>
      </c>
      <c r="N487" s="82">
        <v>2556.4564500000001</v>
      </c>
      <c r="O487" s="135" t="s">
        <v>6041</v>
      </c>
    </row>
    <row r="488" spans="1:15" ht="15.95" hidden="1" customHeight="1" x14ac:dyDescent="0.2">
      <c r="A488" s="159">
        <v>480</v>
      </c>
      <c r="B488" s="159" t="s">
        <v>1453</v>
      </c>
      <c r="C488" s="160" t="s">
        <v>18</v>
      </c>
      <c r="D488" s="160" t="s">
        <v>6559</v>
      </c>
      <c r="E488" s="141">
        <v>2812.4452600000004</v>
      </c>
      <c r="F488" s="141">
        <v>8418.4367474999981</v>
      </c>
      <c r="G488" s="141">
        <v>1943.5679100000002</v>
      </c>
      <c r="H488" s="141"/>
      <c r="I488" s="161">
        <v>33.408165249150386</v>
      </c>
      <c r="J488" s="142" t="s">
        <v>6041</v>
      </c>
      <c r="K488" s="162"/>
      <c r="L488" s="141">
        <v>4794.1509499999993</v>
      </c>
      <c r="M488" s="141">
        <v>2636.5919800000001</v>
      </c>
      <c r="N488" s="141">
        <v>2157.5589699999991</v>
      </c>
      <c r="O488" s="142" t="s">
        <v>6041</v>
      </c>
    </row>
    <row r="489" spans="1:15" ht="15.95" hidden="1" customHeight="1" x14ac:dyDescent="0.2">
      <c r="A489" s="156">
        <v>481</v>
      </c>
      <c r="B489" s="156" t="s">
        <v>1455</v>
      </c>
      <c r="C489" s="157" t="s">
        <v>18</v>
      </c>
      <c r="D489" s="157" t="s">
        <v>6560</v>
      </c>
      <c r="E489" s="82">
        <v>1718.5169100000001</v>
      </c>
      <c r="F489" s="82">
        <v>25679.940304999996</v>
      </c>
      <c r="G489" s="82">
        <v>9989.3058199999996</v>
      </c>
      <c r="H489" s="82"/>
      <c r="I489" s="158">
        <v>6.6920595982281057</v>
      </c>
      <c r="J489" s="135" t="s">
        <v>6041</v>
      </c>
      <c r="K489" s="162"/>
      <c r="L489" s="82">
        <v>11184.7065</v>
      </c>
      <c r="M489" s="82">
        <v>7930.5261799999998</v>
      </c>
      <c r="N489" s="82">
        <v>3254.1803200000004</v>
      </c>
      <c r="O489" s="135" t="s">
        <v>6041</v>
      </c>
    </row>
    <row r="490" spans="1:15" ht="15.95" hidden="1" customHeight="1" x14ac:dyDescent="0.2">
      <c r="A490" s="159">
        <v>482</v>
      </c>
      <c r="B490" s="159" t="s">
        <v>1457</v>
      </c>
      <c r="C490" s="160" t="s">
        <v>18</v>
      </c>
      <c r="D490" s="160" t="s">
        <v>6561</v>
      </c>
      <c r="E490" s="141">
        <v>388.65734999999995</v>
      </c>
      <c r="F490" s="141">
        <v>3730.0377250000001</v>
      </c>
      <c r="G490" s="141">
        <v>1321.3168899999998</v>
      </c>
      <c r="H490" s="141"/>
      <c r="I490" s="161">
        <v>10.419662712660633</v>
      </c>
      <c r="J490" s="142" t="s">
        <v>6041</v>
      </c>
      <c r="K490" s="162"/>
      <c r="L490" s="141">
        <v>1293.1891799999999</v>
      </c>
      <c r="M490" s="141">
        <v>1000.64899</v>
      </c>
      <c r="N490" s="141">
        <v>292.54018999999994</v>
      </c>
      <c r="O490" s="142" t="s">
        <v>6041</v>
      </c>
    </row>
    <row r="491" spans="1:15" ht="15.95" hidden="1" customHeight="1" x14ac:dyDescent="0.2">
      <c r="A491" s="156">
        <v>483</v>
      </c>
      <c r="B491" s="156" t="s">
        <v>1459</v>
      </c>
      <c r="C491" s="157" t="s">
        <v>18</v>
      </c>
      <c r="D491" s="157" t="s">
        <v>6562</v>
      </c>
      <c r="E491" s="82">
        <v>207.25758999999999</v>
      </c>
      <c r="F491" s="82">
        <v>1694.5473275000002</v>
      </c>
      <c r="G491" s="82">
        <v>418.61412000000001</v>
      </c>
      <c r="H491" s="82"/>
      <c r="I491" s="158">
        <v>12.230852844090894</v>
      </c>
      <c r="J491" s="135" t="s">
        <v>6041</v>
      </c>
      <c r="K491" s="162"/>
      <c r="L491" s="82">
        <v>1046.3518199999999</v>
      </c>
      <c r="M491" s="82">
        <v>744.84735999999987</v>
      </c>
      <c r="N491" s="82">
        <v>301.50445999999994</v>
      </c>
      <c r="O491" s="135" t="s">
        <v>6041</v>
      </c>
    </row>
    <row r="492" spans="1:15" ht="15.95" hidden="1" customHeight="1" x14ac:dyDescent="0.2">
      <c r="A492" s="159">
        <v>484</v>
      </c>
      <c r="B492" s="159" t="s">
        <v>1461</v>
      </c>
      <c r="C492" s="160" t="s">
        <v>18</v>
      </c>
      <c r="D492" s="160" t="s">
        <v>6563</v>
      </c>
      <c r="E492" s="141">
        <v>24.515970000000003</v>
      </c>
      <c r="F492" s="141">
        <v>1756.1862250000004</v>
      </c>
      <c r="G492" s="141">
        <v>252.52083000000002</v>
      </c>
      <c r="H492" s="141"/>
      <c r="I492" s="161">
        <v>1.395977809813421</v>
      </c>
      <c r="J492" s="142" t="s">
        <v>6041</v>
      </c>
      <c r="K492" s="162"/>
      <c r="L492" s="141">
        <v>997.82060999999987</v>
      </c>
      <c r="M492" s="141">
        <v>771.07120999999995</v>
      </c>
      <c r="N492" s="141">
        <v>226.74939999999989</v>
      </c>
      <c r="O492" s="142" t="s">
        <v>6041</v>
      </c>
    </row>
    <row r="493" spans="1:15" ht="15.95" hidden="1" customHeight="1" x14ac:dyDescent="0.2">
      <c r="A493" s="156">
        <v>485</v>
      </c>
      <c r="B493" s="156" t="s">
        <v>1463</v>
      </c>
      <c r="C493" s="157" t="s">
        <v>18</v>
      </c>
      <c r="D493" s="157" t="s">
        <v>6564</v>
      </c>
      <c r="E493" s="82">
        <v>1728.3315</v>
      </c>
      <c r="F493" s="82">
        <v>3620.7997375</v>
      </c>
      <c r="G493" s="82">
        <v>2812.1459699999996</v>
      </c>
      <c r="H493" s="82"/>
      <c r="I493" s="158">
        <v>47.733418727911634</v>
      </c>
      <c r="J493" s="135" t="s">
        <v>6041</v>
      </c>
      <c r="K493" s="162"/>
      <c r="L493" s="82">
        <v>1916.7159199999999</v>
      </c>
      <c r="M493" s="82">
        <v>1142.7820099999999</v>
      </c>
      <c r="N493" s="82">
        <v>773.93390999999997</v>
      </c>
      <c r="O493" s="135" t="s">
        <v>6041</v>
      </c>
    </row>
    <row r="494" spans="1:15" ht="15.95" hidden="1" customHeight="1" x14ac:dyDescent="0.2">
      <c r="A494" s="159">
        <v>486</v>
      </c>
      <c r="B494" s="159" t="s">
        <v>1465</v>
      </c>
      <c r="C494" s="160" t="s">
        <v>18</v>
      </c>
      <c r="D494" s="160" t="s">
        <v>6565</v>
      </c>
      <c r="E494" s="141">
        <v>601.29220999999995</v>
      </c>
      <c r="F494" s="141">
        <v>2328.8110874999998</v>
      </c>
      <c r="G494" s="141">
        <v>1038.90147</v>
      </c>
      <c r="H494" s="141"/>
      <c r="I494" s="161">
        <v>25.819707456197861</v>
      </c>
      <c r="J494" s="142" t="s">
        <v>6041</v>
      </c>
      <c r="K494" s="162"/>
      <c r="L494" s="141">
        <v>1742.6157000000001</v>
      </c>
      <c r="M494" s="141">
        <v>1442.50982</v>
      </c>
      <c r="N494" s="141">
        <v>300.1058799999999</v>
      </c>
      <c r="O494" s="142" t="s">
        <v>6041</v>
      </c>
    </row>
    <row r="495" spans="1:15" ht="15.95" hidden="1" customHeight="1" x14ac:dyDescent="0.2">
      <c r="A495" s="156">
        <v>487</v>
      </c>
      <c r="B495" s="156" t="s">
        <v>1467</v>
      </c>
      <c r="C495" s="157" t="s">
        <v>18</v>
      </c>
      <c r="D495" s="157" t="s">
        <v>6566</v>
      </c>
      <c r="E495" s="82">
        <v>36.781390000000002</v>
      </c>
      <c r="F495" s="82">
        <v>1946.6989649999998</v>
      </c>
      <c r="G495" s="82">
        <v>1060.3150600000001</v>
      </c>
      <c r="H495" s="82"/>
      <c r="I495" s="158">
        <v>1.8894236171744203</v>
      </c>
      <c r="J495" s="135" t="s">
        <v>6041</v>
      </c>
      <c r="K495" s="162"/>
      <c r="L495" s="82">
        <v>949.99729000000013</v>
      </c>
      <c r="M495" s="82">
        <v>835.37073999999996</v>
      </c>
      <c r="N495" s="82">
        <v>114.62655000000017</v>
      </c>
      <c r="O495" s="135" t="s">
        <v>6041</v>
      </c>
    </row>
    <row r="496" spans="1:15" ht="15.95" hidden="1" customHeight="1" x14ac:dyDescent="0.2">
      <c r="A496" s="159">
        <v>488</v>
      </c>
      <c r="B496" s="159" t="s">
        <v>1469</v>
      </c>
      <c r="C496" s="160" t="s">
        <v>18</v>
      </c>
      <c r="D496" s="160" t="s">
        <v>6567</v>
      </c>
      <c r="E496" s="141">
        <v>243.41645</v>
      </c>
      <c r="F496" s="141">
        <v>1958.0537200000003</v>
      </c>
      <c r="G496" s="141">
        <v>1161.32529</v>
      </c>
      <c r="H496" s="141"/>
      <c r="I496" s="161">
        <v>12.431551162957877</v>
      </c>
      <c r="J496" s="142" t="s">
        <v>6041</v>
      </c>
      <c r="K496" s="162"/>
      <c r="L496" s="141">
        <v>847.94915000000015</v>
      </c>
      <c r="M496" s="141">
        <v>763.08675000000005</v>
      </c>
      <c r="N496" s="141">
        <v>84.862400000000136</v>
      </c>
      <c r="O496" s="142" t="s">
        <v>6041</v>
      </c>
    </row>
    <row r="497" spans="1:15" ht="15.95" hidden="1" customHeight="1" x14ac:dyDescent="0.2">
      <c r="A497" s="156">
        <v>489</v>
      </c>
      <c r="B497" s="156" t="s">
        <v>1471</v>
      </c>
      <c r="C497" s="157" t="s">
        <v>18</v>
      </c>
      <c r="D497" s="157" t="s">
        <v>6568</v>
      </c>
      <c r="E497" s="82">
        <v>265.75324999999998</v>
      </c>
      <c r="F497" s="82">
        <v>1554.5803625000005</v>
      </c>
      <c r="G497" s="82">
        <v>829.17439999999999</v>
      </c>
      <c r="H497" s="82"/>
      <c r="I497" s="158">
        <v>17.094854432139396</v>
      </c>
      <c r="J497" s="135" t="s">
        <v>6041</v>
      </c>
      <c r="K497" s="162"/>
      <c r="L497" s="82">
        <v>1067.4086000000002</v>
      </c>
      <c r="M497" s="82">
        <v>801.72694999999999</v>
      </c>
      <c r="N497" s="82">
        <v>265.68165000000016</v>
      </c>
      <c r="O497" s="135" t="s">
        <v>6041</v>
      </c>
    </row>
    <row r="498" spans="1:15" ht="15.95" hidden="1" customHeight="1" x14ac:dyDescent="0.2">
      <c r="A498" s="159">
        <v>490</v>
      </c>
      <c r="B498" s="159" t="s">
        <v>1473</v>
      </c>
      <c r="C498" s="160" t="s">
        <v>18</v>
      </c>
      <c r="D498" s="160" t="s">
        <v>6569</v>
      </c>
      <c r="E498" s="141">
        <v>227.14445999999998</v>
      </c>
      <c r="F498" s="141">
        <v>1678.6445274999996</v>
      </c>
      <c r="G498" s="141">
        <v>423.65949999999998</v>
      </c>
      <c r="H498" s="141"/>
      <c r="I498" s="161">
        <v>13.531421112621478</v>
      </c>
      <c r="J498" s="142" t="s">
        <v>6041</v>
      </c>
      <c r="K498" s="162"/>
      <c r="L498" s="141">
        <v>979.81157000000007</v>
      </c>
      <c r="M498" s="141">
        <v>918.46195</v>
      </c>
      <c r="N498" s="141">
        <v>61.349620000000115</v>
      </c>
      <c r="O498" s="142" t="s">
        <v>6041</v>
      </c>
    </row>
    <row r="499" spans="1:15" ht="15.95" hidden="1" customHeight="1" x14ac:dyDescent="0.2">
      <c r="A499" s="156">
        <v>491</v>
      </c>
      <c r="B499" s="156" t="s">
        <v>1475</v>
      </c>
      <c r="C499" s="157" t="s">
        <v>18</v>
      </c>
      <c r="D499" s="157" t="s">
        <v>6570</v>
      </c>
      <c r="E499" s="82">
        <v>545.05286000000001</v>
      </c>
      <c r="F499" s="82">
        <v>3667.8452600000001</v>
      </c>
      <c r="G499" s="82">
        <v>1418.0109399999999</v>
      </c>
      <c r="H499" s="82"/>
      <c r="I499" s="158">
        <v>14.860301385778744</v>
      </c>
      <c r="J499" s="135" t="s">
        <v>6041</v>
      </c>
      <c r="K499" s="162"/>
      <c r="L499" s="82">
        <v>1964.55702</v>
      </c>
      <c r="M499" s="82">
        <v>1415.57656</v>
      </c>
      <c r="N499" s="82">
        <v>548.98045999999999</v>
      </c>
      <c r="O499" s="135" t="s">
        <v>6041</v>
      </c>
    </row>
    <row r="500" spans="1:15" ht="15.95" hidden="1" customHeight="1" x14ac:dyDescent="0.2">
      <c r="A500" s="159">
        <v>492</v>
      </c>
      <c r="B500" s="159" t="s">
        <v>1477</v>
      </c>
      <c r="C500" s="160" t="s">
        <v>18</v>
      </c>
      <c r="D500" s="160" t="s">
        <v>6571</v>
      </c>
      <c r="E500" s="141">
        <v>327.55074000000002</v>
      </c>
      <c r="F500" s="141">
        <v>2695.1387624999993</v>
      </c>
      <c r="G500" s="141">
        <v>1751.7711600000002</v>
      </c>
      <c r="H500" s="141"/>
      <c r="I500" s="161">
        <v>12.153390562204869</v>
      </c>
      <c r="J500" s="142" t="s">
        <v>6041</v>
      </c>
      <c r="K500" s="162"/>
      <c r="L500" s="141">
        <v>1621.26315</v>
      </c>
      <c r="M500" s="141">
        <v>953.75378999999998</v>
      </c>
      <c r="N500" s="141">
        <v>667.5093599999999</v>
      </c>
      <c r="O500" s="142" t="s">
        <v>6041</v>
      </c>
    </row>
    <row r="501" spans="1:15" ht="15.95" hidden="1" customHeight="1" x14ac:dyDescent="0.2">
      <c r="A501" s="156">
        <v>493</v>
      </c>
      <c r="B501" s="156" t="s">
        <v>1479</v>
      </c>
      <c r="C501" s="157" t="s">
        <v>18</v>
      </c>
      <c r="D501" s="157" t="s">
        <v>6572</v>
      </c>
      <c r="E501" s="82">
        <v>105.08157000000001</v>
      </c>
      <c r="F501" s="82">
        <v>2405.4020525000005</v>
      </c>
      <c r="G501" s="82">
        <v>1529.5330300000001</v>
      </c>
      <c r="H501" s="82"/>
      <c r="I501" s="158">
        <v>4.3685657410488128</v>
      </c>
      <c r="J501" s="135" t="s">
        <v>6041</v>
      </c>
      <c r="K501" s="162"/>
      <c r="L501" s="82">
        <v>1104.44129</v>
      </c>
      <c r="M501" s="82">
        <v>960.22678000000008</v>
      </c>
      <c r="N501" s="82">
        <v>144.21451000000002</v>
      </c>
      <c r="O501" s="135" t="s">
        <v>6041</v>
      </c>
    </row>
    <row r="502" spans="1:15" ht="15.95" hidden="1" customHeight="1" x14ac:dyDescent="0.2">
      <c r="A502" s="159">
        <v>494</v>
      </c>
      <c r="B502" s="159" t="s">
        <v>1481</v>
      </c>
      <c r="C502" s="160" t="s">
        <v>18</v>
      </c>
      <c r="D502" s="160" t="s">
        <v>6573</v>
      </c>
      <c r="E502" s="141">
        <v>13.513939999999998</v>
      </c>
      <c r="F502" s="141">
        <v>1574.3161699999998</v>
      </c>
      <c r="G502" s="141">
        <v>590.64810999999997</v>
      </c>
      <c r="H502" s="141"/>
      <c r="I502" s="161">
        <v>0.85840063498807861</v>
      </c>
      <c r="J502" s="142" t="s">
        <v>6041</v>
      </c>
      <c r="K502" s="162"/>
      <c r="L502" s="141">
        <v>954.12560000000008</v>
      </c>
      <c r="M502" s="141">
        <v>580.95143000000007</v>
      </c>
      <c r="N502" s="141">
        <v>373.17417000000006</v>
      </c>
      <c r="O502" s="142" t="s">
        <v>6041</v>
      </c>
    </row>
    <row r="503" spans="1:15" ht="15.95" hidden="1" customHeight="1" x14ac:dyDescent="0.2">
      <c r="A503" s="156">
        <v>495</v>
      </c>
      <c r="B503" s="156" t="s">
        <v>1483</v>
      </c>
      <c r="C503" s="157" t="s">
        <v>18</v>
      </c>
      <c r="D503" s="157" t="s">
        <v>6574</v>
      </c>
      <c r="E503" s="82">
        <v>315.62506999999994</v>
      </c>
      <c r="F503" s="82">
        <v>1799.0146975</v>
      </c>
      <c r="G503" s="82">
        <v>729.60577999999998</v>
      </c>
      <c r="H503" s="82"/>
      <c r="I503" s="158">
        <v>17.544329706622641</v>
      </c>
      <c r="J503" s="135" t="s">
        <v>6041</v>
      </c>
      <c r="K503" s="162"/>
      <c r="L503" s="82">
        <v>1218.37987</v>
      </c>
      <c r="M503" s="82">
        <v>758.42178000000001</v>
      </c>
      <c r="N503" s="82">
        <v>459.95808999999986</v>
      </c>
      <c r="O503" s="135" t="s">
        <v>6041</v>
      </c>
    </row>
    <row r="504" spans="1:15" ht="15.95" hidden="1" customHeight="1" x14ac:dyDescent="0.2">
      <c r="A504" s="159">
        <v>496</v>
      </c>
      <c r="B504" s="159" t="s">
        <v>1485</v>
      </c>
      <c r="C504" s="160" t="s">
        <v>18</v>
      </c>
      <c r="D504" s="160" t="s">
        <v>6325</v>
      </c>
      <c r="E504" s="141">
        <v>316.84003999999999</v>
      </c>
      <c r="F504" s="141">
        <v>1580.5666075000001</v>
      </c>
      <c r="G504" s="141">
        <v>669.98014000000001</v>
      </c>
      <c r="H504" s="141"/>
      <c r="I504" s="161">
        <v>20.045978353367179</v>
      </c>
      <c r="J504" s="142" t="s">
        <v>6041</v>
      </c>
      <c r="K504" s="162"/>
      <c r="L504" s="141">
        <v>696.0654199999999</v>
      </c>
      <c r="M504" s="141">
        <v>390.64479000000006</v>
      </c>
      <c r="N504" s="141">
        <v>305.4206299999999</v>
      </c>
      <c r="O504" s="142" t="s">
        <v>6041</v>
      </c>
    </row>
    <row r="505" spans="1:15" ht="15.95" hidden="1" customHeight="1" x14ac:dyDescent="0.2">
      <c r="A505" s="156">
        <v>497</v>
      </c>
      <c r="B505" s="156" t="s">
        <v>1486</v>
      </c>
      <c r="C505" s="157" t="s">
        <v>18</v>
      </c>
      <c r="D505" s="157" t="s">
        <v>6283</v>
      </c>
      <c r="E505" s="82">
        <v>39.733650000000004</v>
      </c>
      <c r="F505" s="82">
        <v>2665.5819124999998</v>
      </c>
      <c r="G505" s="82">
        <v>1400.3165100000001</v>
      </c>
      <c r="H505" s="82"/>
      <c r="I505" s="158">
        <v>1.4906182328771338</v>
      </c>
      <c r="J505" s="135" t="s">
        <v>6041</v>
      </c>
      <c r="K505" s="162"/>
      <c r="L505" s="82">
        <v>1983.4807799999999</v>
      </c>
      <c r="M505" s="82">
        <v>1373.0603799999999</v>
      </c>
      <c r="N505" s="82">
        <v>610.42039999999986</v>
      </c>
      <c r="O505" s="135" t="s">
        <v>6041</v>
      </c>
    </row>
    <row r="506" spans="1:15" ht="15.95" hidden="1" customHeight="1" x14ac:dyDescent="0.2">
      <c r="A506" s="159">
        <v>498</v>
      </c>
      <c r="B506" s="159" t="s">
        <v>1487</v>
      </c>
      <c r="C506" s="160" t="s">
        <v>18</v>
      </c>
      <c r="D506" s="160" t="s">
        <v>6575</v>
      </c>
      <c r="E506" s="141">
        <v>287.08991000000003</v>
      </c>
      <c r="F506" s="141">
        <v>1773.3105599999999</v>
      </c>
      <c r="G506" s="141">
        <v>596.65291000000002</v>
      </c>
      <c r="H506" s="141"/>
      <c r="I506" s="161">
        <v>16.189488546213816</v>
      </c>
      <c r="J506" s="142" t="s">
        <v>6041</v>
      </c>
      <c r="K506" s="162"/>
      <c r="L506" s="141">
        <v>680.48939999999993</v>
      </c>
      <c r="M506" s="141">
        <v>651.8986000000001</v>
      </c>
      <c r="N506" s="141">
        <v>28.590799999999813</v>
      </c>
      <c r="O506" s="142" t="s">
        <v>6041</v>
      </c>
    </row>
    <row r="507" spans="1:15" ht="15.95" hidden="1" customHeight="1" x14ac:dyDescent="0.2">
      <c r="A507" s="156">
        <v>499</v>
      </c>
      <c r="B507" s="156" t="s">
        <v>1489</v>
      </c>
      <c r="C507" s="157" t="s">
        <v>18</v>
      </c>
      <c r="D507" s="157" t="s">
        <v>6576</v>
      </c>
      <c r="E507" s="82">
        <v>711.89140999999995</v>
      </c>
      <c r="F507" s="82">
        <v>7588.6981874999992</v>
      </c>
      <c r="G507" s="82">
        <v>7851.1405300000006</v>
      </c>
      <c r="H507" s="82"/>
      <c r="I507" s="158">
        <v>9.0673629809553269</v>
      </c>
      <c r="J507" s="135" t="s">
        <v>6041</v>
      </c>
      <c r="K507" s="162"/>
      <c r="L507" s="82">
        <v>5766.0671600000005</v>
      </c>
      <c r="M507" s="82">
        <v>1956.0219100000002</v>
      </c>
      <c r="N507" s="82">
        <v>3810.0452500000001</v>
      </c>
      <c r="O507" s="135" t="s">
        <v>6041</v>
      </c>
    </row>
    <row r="508" spans="1:15" ht="15.95" hidden="1" customHeight="1" x14ac:dyDescent="0.2">
      <c r="A508" s="159">
        <v>500</v>
      </c>
      <c r="B508" s="159" t="s">
        <v>1491</v>
      </c>
      <c r="C508" s="160" t="s">
        <v>18</v>
      </c>
      <c r="D508" s="160" t="s">
        <v>6577</v>
      </c>
      <c r="E508" s="141">
        <v>100.52459</v>
      </c>
      <c r="F508" s="141">
        <v>1521.40597</v>
      </c>
      <c r="G508" s="141">
        <v>349.85255999999998</v>
      </c>
      <c r="H508" s="141"/>
      <c r="I508" s="161">
        <v>6.6073482017426288</v>
      </c>
      <c r="J508" s="142" t="s">
        <v>6041</v>
      </c>
      <c r="K508" s="162"/>
      <c r="L508" s="141">
        <v>724.3343000000001</v>
      </c>
      <c r="M508" s="141">
        <v>538.06164000000001</v>
      </c>
      <c r="N508" s="141">
        <v>186.27266000000003</v>
      </c>
      <c r="O508" s="142" t="s">
        <v>6041</v>
      </c>
    </row>
    <row r="509" spans="1:15" ht="15.95" hidden="1" customHeight="1" x14ac:dyDescent="0.2">
      <c r="A509" s="156">
        <v>501</v>
      </c>
      <c r="B509" s="156" t="s">
        <v>1493</v>
      </c>
      <c r="C509" s="157" t="s">
        <v>18</v>
      </c>
      <c r="D509" s="157" t="s">
        <v>6578</v>
      </c>
      <c r="E509" s="82">
        <v>407.62624</v>
      </c>
      <c r="F509" s="82">
        <v>1908.2659950000002</v>
      </c>
      <c r="G509" s="82">
        <v>1258.92049</v>
      </c>
      <c r="H509" s="82"/>
      <c r="I509" s="158">
        <v>21.361080743882351</v>
      </c>
      <c r="J509" s="135" t="s">
        <v>6041</v>
      </c>
      <c r="K509" s="162"/>
      <c r="L509" s="82">
        <v>1526.38096</v>
      </c>
      <c r="M509" s="82">
        <v>928.63374999999996</v>
      </c>
      <c r="N509" s="82">
        <v>597.74721</v>
      </c>
      <c r="O509" s="135" t="s">
        <v>6041</v>
      </c>
    </row>
    <row r="510" spans="1:15" ht="15.95" hidden="1" customHeight="1" x14ac:dyDescent="0.2">
      <c r="A510" s="159">
        <v>502</v>
      </c>
      <c r="B510" s="159" t="s">
        <v>1495</v>
      </c>
      <c r="C510" s="160" t="s">
        <v>18</v>
      </c>
      <c r="D510" s="160" t="s">
        <v>6579</v>
      </c>
      <c r="E510" s="141">
        <v>6069.3672100000003</v>
      </c>
      <c r="F510" s="141">
        <v>16762.597850000002</v>
      </c>
      <c r="G510" s="141">
        <v>8162.5705399999997</v>
      </c>
      <c r="H510" s="141"/>
      <c r="I510" s="161">
        <v>36.207795857847891</v>
      </c>
      <c r="J510" s="142" t="s">
        <v>6041</v>
      </c>
      <c r="K510" s="162"/>
      <c r="L510" s="141">
        <v>9529.0504299999993</v>
      </c>
      <c r="M510" s="141">
        <v>7067.5906999999997</v>
      </c>
      <c r="N510" s="141">
        <v>2461.4597299999996</v>
      </c>
      <c r="O510" s="142" t="s">
        <v>6041</v>
      </c>
    </row>
    <row r="511" spans="1:15" ht="15.95" hidden="1" customHeight="1" x14ac:dyDescent="0.2">
      <c r="A511" s="156">
        <v>503</v>
      </c>
      <c r="B511" s="156" t="s">
        <v>1497</v>
      </c>
      <c r="C511" s="157" t="s">
        <v>18</v>
      </c>
      <c r="D511" s="157" t="s">
        <v>6580</v>
      </c>
      <c r="E511" s="82">
        <v>520.76601000000005</v>
      </c>
      <c r="F511" s="82">
        <v>2380.4834824999998</v>
      </c>
      <c r="G511" s="82">
        <v>973.89154000000008</v>
      </c>
      <c r="H511" s="82"/>
      <c r="I511" s="158">
        <v>21.876480716139561</v>
      </c>
      <c r="J511" s="135" t="s">
        <v>6041</v>
      </c>
      <c r="K511" s="162"/>
      <c r="L511" s="82">
        <v>1432.9227800000003</v>
      </c>
      <c r="M511" s="82">
        <v>940.76423</v>
      </c>
      <c r="N511" s="82">
        <v>492.15855000000028</v>
      </c>
      <c r="O511" s="135" t="s">
        <v>6041</v>
      </c>
    </row>
    <row r="512" spans="1:15" ht="15.95" hidden="1" customHeight="1" x14ac:dyDescent="0.2">
      <c r="A512" s="159">
        <v>504</v>
      </c>
      <c r="B512" s="159" t="s">
        <v>1499</v>
      </c>
      <c r="C512" s="160" t="s">
        <v>18</v>
      </c>
      <c r="D512" s="160" t="s">
        <v>6581</v>
      </c>
      <c r="E512" s="141">
        <v>229.41918999999999</v>
      </c>
      <c r="F512" s="141">
        <v>5583.4294375000009</v>
      </c>
      <c r="G512" s="141">
        <v>6187.7110999999995</v>
      </c>
      <c r="H512" s="141"/>
      <c r="I512" s="161">
        <v>3.7076583940707897</v>
      </c>
      <c r="J512" s="142" t="s">
        <v>6041</v>
      </c>
      <c r="K512" s="162"/>
      <c r="L512" s="141">
        <v>3747.8785199999998</v>
      </c>
      <c r="M512" s="141">
        <v>1172.70362</v>
      </c>
      <c r="N512" s="141">
        <v>2575.1748999999995</v>
      </c>
      <c r="O512" s="142" t="s">
        <v>6041</v>
      </c>
    </row>
    <row r="513" spans="1:15" ht="15.95" hidden="1" customHeight="1" x14ac:dyDescent="0.2">
      <c r="A513" s="156">
        <v>505</v>
      </c>
      <c r="B513" s="156" t="s">
        <v>1501</v>
      </c>
      <c r="C513" s="157" t="s">
        <v>18</v>
      </c>
      <c r="D513" s="157" t="s">
        <v>6582</v>
      </c>
      <c r="E513" s="82">
        <v>1158.45307</v>
      </c>
      <c r="F513" s="82">
        <v>1831.6253599999998</v>
      </c>
      <c r="G513" s="82">
        <v>677.53448000000003</v>
      </c>
      <c r="H513" s="82"/>
      <c r="I513" s="158">
        <v>63.247271811086968</v>
      </c>
      <c r="J513" s="135" t="s">
        <v>6041</v>
      </c>
      <c r="K513" s="162"/>
      <c r="L513" s="82">
        <v>1370.9848999999999</v>
      </c>
      <c r="M513" s="82">
        <v>801.37699999999995</v>
      </c>
      <c r="N513" s="82">
        <v>569.60789999999986</v>
      </c>
      <c r="O513" s="135" t="s">
        <v>6041</v>
      </c>
    </row>
    <row r="514" spans="1:15" ht="15.95" hidden="1" customHeight="1" x14ac:dyDescent="0.2">
      <c r="A514" s="159">
        <v>506</v>
      </c>
      <c r="B514" s="159" t="s">
        <v>1503</v>
      </c>
      <c r="C514" s="160" t="s">
        <v>18</v>
      </c>
      <c r="D514" s="160" t="s">
        <v>6583</v>
      </c>
      <c r="E514" s="141">
        <v>317.43751000000003</v>
      </c>
      <c r="F514" s="141">
        <v>5192.4479074999999</v>
      </c>
      <c r="G514" s="141">
        <v>3850.6573100000001</v>
      </c>
      <c r="H514" s="141"/>
      <c r="I514" s="161">
        <v>6.1134462137114864</v>
      </c>
      <c r="J514" s="142" t="s">
        <v>6041</v>
      </c>
      <c r="K514" s="162"/>
      <c r="L514" s="141">
        <v>2357.5024399999998</v>
      </c>
      <c r="M514" s="141">
        <v>1791.8976499999999</v>
      </c>
      <c r="N514" s="141">
        <v>565.60479000000009</v>
      </c>
      <c r="O514" s="142" t="s">
        <v>6041</v>
      </c>
    </row>
    <row r="515" spans="1:15" ht="15.95" hidden="1" customHeight="1" x14ac:dyDescent="0.2">
      <c r="A515" s="156">
        <v>507</v>
      </c>
      <c r="B515" s="156" t="s">
        <v>1505</v>
      </c>
      <c r="C515" s="157" t="s">
        <v>18</v>
      </c>
      <c r="D515" s="157" t="s">
        <v>6584</v>
      </c>
      <c r="E515" s="82">
        <v>699.03755000000001</v>
      </c>
      <c r="F515" s="82">
        <v>4453.7858824999994</v>
      </c>
      <c r="G515" s="82">
        <v>1143.0004899999999</v>
      </c>
      <c r="H515" s="82"/>
      <c r="I515" s="158">
        <v>15.695356005924923</v>
      </c>
      <c r="J515" s="135" t="s">
        <v>6041</v>
      </c>
      <c r="K515" s="162"/>
      <c r="L515" s="82">
        <v>1260.4678700000002</v>
      </c>
      <c r="M515" s="82">
        <v>916.3901800000001</v>
      </c>
      <c r="N515" s="82">
        <v>344.07769000000008</v>
      </c>
      <c r="O515" s="135" t="s">
        <v>6041</v>
      </c>
    </row>
    <row r="516" spans="1:15" ht="15.95" hidden="1" customHeight="1" x14ac:dyDescent="0.2">
      <c r="A516" s="159">
        <v>508</v>
      </c>
      <c r="B516" s="159" t="s">
        <v>1507</v>
      </c>
      <c r="C516" s="160" t="s">
        <v>18</v>
      </c>
      <c r="D516" s="160" t="s">
        <v>6585</v>
      </c>
      <c r="E516" s="141">
        <v>47.632570000000001</v>
      </c>
      <c r="F516" s="141">
        <v>1926.921495</v>
      </c>
      <c r="G516" s="141">
        <v>732.35591999999997</v>
      </c>
      <c r="H516" s="141"/>
      <c r="I516" s="161">
        <v>2.4719517698877502</v>
      </c>
      <c r="J516" s="142" t="s">
        <v>6041</v>
      </c>
      <c r="K516" s="162"/>
      <c r="L516" s="141">
        <v>804.93889999999988</v>
      </c>
      <c r="M516" s="141">
        <v>606.97169999999994</v>
      </c>
      <c r="N516" s="141">
        <v>197.96719999999996</v>
      </c>
      <c r="O516" s="142" t="s">
        <v>6041</v>
      </c>
    </row>
    <row r="517" spans="1:15" ht="15.95" hidden="1" customHeight="1" x14ac:dyDescent="0.2">
      <c r="A517" s="156">
        <v>509</v>
      </c>
      <c r="B517" s="156" t="s">
        <v>1509</v>
      </c>
      <c r="C517" s="157" t="s">
        <v>18</v>
      </c>
      <c r="D517" s="157" t="s">
        <v>6586</v>
      </c>
      <c r="E517" s="82">
        <v>66.868359999999996</v>
      </c>
      <c r="F517" s="82">
        <v>1706.6084375</v>
      </c>
      <c r="G517" s="82">
        <v>552.97463000000005</v>
      </c>
      <c r="H517" s="82"/>
      <c r="I517" s="158">
        <v>3.9182016525099952</v>
      </c>
      <c r="J517" s="135" t="s">
        <v>6041</v>
      </c>
      <c r="K517" s="162"/>
      <c r="L517" s="82">
        <v>938.89234999999996</v>
      </c>
      <c r="M517" s="82">
        <v>898.36661000000004</v>
      </c>
      <c r="N517" s="82">
        <v>40.525739999999992</v>
      </c>
      <c r="O517" s="135" t="s">
        <v>6041</v>
      </c>
    </row>
    <row r="518" spans="1:15" ht="15.95" hidden="1" customHeight="1" x14ac:dyDescent="0.2">
      <c r="A518" s="159">
        <v>510</v>
      </c>
      <c r="B518" s="159" t="s">
        <v>1511</v>
      </c>
      <c r="C518" s="160" t="s">
        <v>18</v>
      </c>
      <c r="D518" s="160" t="s">
        <v>6587</v>
      </c>
      <c r="E518" s="141">
        <v>745.01814999999999</v>
      </c>
      <c r="F518" s="141">
        <v>8603.5588499999994</v>
      </c>
      <c r="G518" s="141">
        <v>3958.5512599999997</v>
      </c>
      <c r="H518" s="141"/>
      <c r="I518" s="161">
        <v>8.6594183057165939</v>
      </c>
      <c r="J518" s="142" t="s">
        <v>6041</v>
      </c>
      <c r="K518" s="162"/>
      <c r="L518" s="141">
        <v>3405.9907199999998</v>
      </c>
      <c r="M518" s="141">
        <v>2278.3553099999995</v>
      </c>
      <c r="N518" s="141">
        <v>1127.6354100000001</v>
      </c>
      <c r="O518" s="142" t="s">
        <v>6041</v>
      </c>
    </row>
    <row r="519" spans="1:15" ht="15.95" hidden="1" customHeight="1" x14ac:dyDescent="0.2">
      <c r="A519" s="156">
        <v>511</v>
      </c>
      <c r="B519" s="156" t="s">
        <v>1513</v>
      </c>
      <c r="C519" s="157" t="s">
        <v>18</v>
      </c>
      <c r="D519" s="157" t="s">
        <v>6588</v>
      </c>
      <c r="E519" s="82">
        <v>146.92535000000001</v>
      </c>
      <c r="F519" s="82">
        <v>1571.9746849999997</v>
      </c>
      <c r="G519" s="82">
        <v>706.13178000000005</v>
      </c>
      <c r="H519" s="82"/>
      <c r="I519" s="158">
        <v>9.3465468243211589</v>
      </c>
      <c r="J519" s="135" t="s">
        <v>6041</v>
      </c>
      <c r="K519" s="162"/>
      <c r="L519" s="82">
        <v>1032.70298</v>
      </c>
      <c r="M519" s="82">
        <v>813.35978</v>
      </c>
      <c r="N519" s="82">
        <v>219.34319999999997</v>
      </c>
      <c r="O519" s="135" t="s">
        <v>6041</v>
      </c>
    </row>
    <row r="520" spans="1:15" ht="15.95" hidden="1" customHeight="1" x14ac:dyDescent="0.2">
      <c r="A520" s="159">
        <v>512</v>
      </c>
      <c r="B520" s="159" t="s">
        <v>1515</v>
      </c>
      <c r="C520" s="160" t="s">
        <v>18</v>
      </c>
      <c r="D520" s="160" t="s">
        <v>6589</v>
      </c>
      <c r="E520" s="141">
        <v>45.477420000000002</v>
      </c>
      <c r="F520" s="141">
        <v>1765.3193499999998</v>
      </c>
      <c r="G520" s="141">
        <v>986.12184000000002</v>
      </c>
      <c r="H520" s="141"/>
      <c r="I520" s="161">
        <v>2.5761582458154106</v>
      </c>
      <c r="J520" s="142" t="s">
        <v>6041</v>
      </c>
      <c r="K520" s="162"/>
      <c r="L520" s="141">
        <v>1026.7643399999999</v>
      </c>
      <c r="M520" s="141">
        <v>751.32740000000001</v>
      </c>
      <c r="N520" s="141">
        <v>275.43693999999982</v>
      </c>
      <c r="O520" s="142" t="s">
        <v>6041</v>
      </c>
    </row>
    <row r="521" spans="1:15" ht="15.95" hidden="1" customHeight="1" x14ac:dyDescent="0.2">
      <c r="A521" s="156">
        <v>513</v>
      </c>
      <c r="B521" s="156" t="s">
        <v>1517</v>
      </c>
      <c r="C521" s="157" t="s">
        <v>18</v>
      </c>
      <c r="D521" s="157" t="s">
        <v>6590</v>
      </c>
      <c r="E521" s="82">
        <v>360.50104000000005</v>
      </c>
      <c r="F521" s="82">
        <v>3188.3716225000007</v>
      </c>
      <c r="G521" s="82">
        <v>2755.1082700000002</v>
      </c>
      <c r="H521" s="82"/>
      <c r="I521" s="158">
        <v>11.306744717459608</v>
      </c>
      <c r="J521" s="135" t="s">
        <v>6041</v>
      </c>
      <c r="K521" s="162"/>
      <c r="L521" s="82">
        <v>1905.8456700000004</v>
      </c>
      <c r="M521" s="82">
        <v>997.65039000000002</v>
      </c>
      <c r="N521" s="82">
        <v>908.19528000000037</v>
      </c>
      <c r="O521" s="135" t="s">
        <v>6041</v>
      </c>
    </row>
    <row r="522" spans="1:15" ht="15.95" hidden="1" customHeight="1" x14ac:dyDescent="0.2">
      <c r="A522" s="159">
        <v>514</v>
      </c>
      <c r="B522" s="159" t="s">
        <v>1519</v>
      </c>
      <c r="C522" s="160" t="s">
        <v>18</v>
      </c>
      <c r="D522" s="160" t="s">
        <v>6591</v>
      </c>
      <c r="E522" s="141">
        <v>329.87696999999997</v>
      </c>
      <c r="F522" s="141">
        <v>1539.1813100000002</v>
      </c>
      <c r="G522" s="141">
        <v>699.12518999999998</v>
      </c>
      <c r="H522" s="141"/>
      <c r="I522" s="161">
        <v>21.431976067848691</v>
      </c>
      <c r="J522" s="142" t="s">
        <v>6041</v>
      </c>
      <c r="K522" s="162"/>
      <c r="L522" s="141">
        <v>707.79805999999996</v>
      </c>
      <c r="M522" s="141">
        <v>584.4583100000001</v>
      </c>
      <c r="N522" s="141">
        <v>123.33974999999988</v>
      </c>
      <c r="O522" s="142" t="s">
        <v>6041</v>
      </c>
    </row>
    <row r="523" spans="1:15" ht="15.95" hidden="1" customHeight="1" x14ac:dyDescent="0.2">
      <c r="A523" s="156">
        <v>515</v>
      </c>
      <c r="B523" s="156" t="s">
        <v>1521</v>
      </c>
      <c r="C523" s="157" t="s">
        <v>18</v>
      </c>
      <c r="D523" s="157" t="s">
        <v>6592</v>
      </c>
      <c r="E523" s="82">
        <v>1013.7187899999999</v>
      </c>
      <c r="F523" s="82">
        <v>9446.8318174999986</v>
      </c>
      <c r="G523" s="82">
        <v>10912.064879999998</v>
      </c>
      <c r="H523" s="82"/>
      <c r="I523" s="158">
        <v>9.2898896876793486</v>
      </c>
      <c r="J523" s="135" t="s">
        <v>6041</v>
      </c>
      <c r="K523" s="162"/>
      <c r="L523" s="82">
        <v>5861.1863499999999</v>
      </c>
      <c r="M523" s="82">
        <v>1964.2546700000003</v>
      </c>
      <c r="N523" s="82">
        <v>3896.9316799999997</v>
      </c>
      <c r="O523" s="135" t="s">
        <v>6041</v>
      </c>
    </row>
    <row r="524" spans="1:15" ht="15.95" customHeight="1" x14ac:dyDescent="0.2">
      <c r="A524" s="159">
        <v>516</v>
      </c>
      <c r="B524" s="159" t="s">
        <v>1523</v>
      </c>
      <c r="C524" s="160" t="s">
        <v>18</v>
      </c>
      <c r="D524" s="160" t="s">
        <v>6593</v>
      </c>
      <c r="E524" s="141">
        <v>419.99723</v>
      </c>
      <c r="F524" s="141">
        <v>1260.5053399999999</v>
      </c>
      <c r="G524" s="141">
        <v>521.63490999999999</v>
      </c>
      <c r="H524" s="141"/>
      <c r="I524" s="161">
        <v>33.31975015671096</v>
      </c>
      <c r="J524" s="142" t="s">
        <v>6041</v>
      </c>
      <c r="K524" s="162"/>
      <c r="L524" s="141">
        <v>574.4788299999999</v>
      </c>
      <c r="M524" s="141">
        <v>600.34597999999994</v>
      </c>
      <c r="N524" s="141">
        <v>-25.867150000000024</v>
      </c>
      <c r="O524" s="142" t="s">
        <v>6042</v>
      </c>
    </row>
    <row r="525" spans="1:15" ht="15.95" hidden="1" customHeight="1" x14ac:dyDescent="0.2">
      <c r="A525" s="156">
        <v>517</v>
      </c>
      <c r="B525" s="156" t="s">
        <v>1525</v>
      </c>
      <c r="C525" s="157" t="s">
        <v>18</v>
      </c>
      <c r="D525" s="157" t="s">
        <v>6594</v>
      </c>
      <c r="E525" s="82">
        <v>123.46692</v>
      </c>
      <c r="F525" s="82">
        <v>1381.5363374999999</v>
      </c>
      <c r="G525" s="82">
        <v>603.85739999999998</v>
      </c>
      <c r="H525" s="82"/>
      <c r="I525" s="158">
        <v>8.936928884796707</v>
      </c>
      <c r="J525" s="135" t="s">
        <v>6041</v>
      </c>
      <c r="K525" s="162"/>
      <c r="L525" s="82">
        <v>594.23694999999998</v>
      </c>
      <c r="M525" s="82">
        <v>556.20920000000012</v>
      </c>
      <c r="N525" s="82">
        <v>38.027749999999884</v>
      </c>
      <c r="O525" s="135" t="s">
        <v>6041</v>
      </c>
    </row>
    <row r="526" spans="1:15" ht="15.95" hidden="1" customHeight="1" x14ac:dyDescent="0.2">
      <c r="A526" s="159">
        <v>518</v>
      </c>
      <c r="B526" s="159" t="s">
        <v>1527</v>
      </c>
      <c r="C526" s="160" t="s">
        <v>18</v>
      </c>
      <c r="D526" s="160" t="s">
        <v>6595</v>
      </c>
      <c r="E526" s="141">
        <v>158.39556999999996</v>
      </c>
      <c r="F526" s="141">
        <v>1426.5766325000002</v>
      </c>
      <c r="G526" s="141">
        <v>663.99077</v>
      </c>
      <c r="H526" s="141"/>
      <c r="I526" s="161">
        <v>11.103193925335795</v>
      </c>
      <c r="J526" s="142" t="s">
        <v>6041</v>
      </c>
      <c r="K526" s="162"/>
      <c r="L526" s="141">
        <v>1072.8683899999999</v>
      </c>
      <c r="M526" s="141">
        <v>884.80687</v>
      </c>
      <c r="N526" s="141">
        <v>188.06151999999992</v>
      </c>
      <c r="O526" s="142" t="s">
        <v>6041</v>
      </c>
    </row>
    <row r="527" spans="1:15" ht="15.95" hidden="1" customHeight="1" x14ac:dyDescent="0.2">
      <c r="A527" s="156">
        <v>519</v>
      </c>
      <c r="B527" s="156" t="s">
        <v>1529</v>
      </c>
      <c r="C527" s="157" t="s">
        <v>18</v>
      </c>
      <c r="D527" s="157" t="s">
        <v>6596</v>
      </c>
      <c r="E527" s="82">
        <v>195.36120000000003</v>
      </c>
      <c r="F527" s="82">
        <v>1472.7461649999998</v>
      </c>
      <c r="G527" s="82">
        <v>519.97770000000003</v>
      </c>
      <c r="H527" s="82"/>
      <c r="I527" s="158">
        <v>13.26509650086239</v>
      </c>
      <c r="J527" s="135" t="s">
        <v>6041</v>
      </c>
      <c r="K527" s="162"/>
      <c r="L527" s="82">
        <v>877.18518000000006</v>
      </c>
      <c r="M527" s="82">
        <v>695.09723999999994</v>
      </c>
      <c r="N527" s="82">
        <v>182.08794000000006</v>
      </c>
      <c r="O527" s="135" t="s">
        <v>6041</v>
      </c>
    </row>
    <row r="528" spans="1:15" ht="15.95" customHeight="1" x14ac:dyDescent="0.2">
      <c r="A528" s="159">
        <v>520</v>
      </c>
      <c r="B528" s="159" t="s">
        <v>1531</v>
      </c>
      <c r="C528" s="160" t="s">
        <v>18</v>
      </c>
      <c r="D528" s="160" t="s">
        <v>6597</v>
      </c>
      <c r="E528" s="141">
        <v>992.24218999999994</v>
      </c>
      <c r="F528" s="141">
        <v>6042.0396650000002</v>
      </c>
      <c r="G528" s="141">
        <v>1080.5832200000002</v>
      </c>
      <c r="H528" s="141"/>
      <c r="I528" s="161">
        <v>16.42230513228516</v>
      </c>
      <c r="J528" s="142" t="s">
        <v>6041</v>
      </c>
      <c r="K528" s="162"/>
      <c r="L528" s="141">
        <v>2069.2434499999999</v>
      </c>
      <c r="M528" s="141">
        <v>2346.4795399999998</v>
      </c>
      <c r="N528" s="141">
        <v>-277.2360900000001</v>
      </c>
      <c r="O528" s="142" t="s">
        <v>6042</v>
      </c>
    </row>
    <row r="529" spans="1:15" ht="15.95" hidden="1" customHeight="1" x14ac:dyDescent="0.2">
      <c r="A529" s="156">
        <v>521</v>
      </c>
      <c r="B529" s="156" t="s">
        <v>1533</v>
      </c>
      <c r="C529" s="157" t="s">
        <v>18</v>
      </c>
      <c r="D529" s="157" t="s">
        <v>6598</v>
      </c>
      <c r="E529" s="82">
        <v>58.784370000000003</v>
      </c>
      <c r="F529" s="82">
        <v>1206.70171</v>
      </c>
      <c r="G529" s="82">
        <v>51.297229999999999</v>
      </c>
      <c r="H529" s="82"/>
      <c r="I529" s="158">
        <v>4.8714913978202619</v>
      </c>
      <c r="J529" s="135" t="s">
        <v>6041</v>
      </c>
      <c r="K529" s="162"/>
      <c r="L529" s="82">
        <v>734.16147000000001</v>
      </c>
      <c r="M529" s="82">
        <v>670.54422</v>
      </c>
      <c r="N529" s="82">
        <v>63.617249999999999</v>
      </c>
      <c r="O529" s="135" t="s">
        <v>6041</v>
      </c>
    </row>
    <row r="530" spans="1:15" ht="15.95" hidden="1" customHeight="1" x14ac:dyDescent="0.2">
      <c r="A530" s="159">
        <v>522</v>
      </c>
      <c r="B530" s="159" t="s">
        <v>1535</v>
      </c>
      <c r="C530" s="160" t="s">
        <v>18</v>
      </c>
      <c r="D530" s="160" t="s">
        <v>6599</v>
      </c>
      <c r="E530" s="141">
        <v>61.461750000000002</v>
      </c>
      <c r="F530" s="141">
        <v>1182.0155824999997</v>
      </c>
      <c r="G530" s="141">
        <v>32.04665</v>
      </c>
      <c r="H530" s="141"/>
      <c r="I530" s="161">
        <v>5.1997410956297614</v>
      </c>
      <c r="J530" s="142" t="s">
        <v>6041</v>
      </c>
      <c r="K530" s="162"/>
      <c r="L530" s="141">
        <v>996.61955999999998</v>
      </c>
      <c r="M530" s="141">
        <v>916.07276000000002</v>
      </c>
      <c r="N530" s="141">
        <v>80.546799999999934</v>
      </c>
      <c r="O530" s="142" t="s">
        <v>6041</v>
      </c>
    </row>
    <row r="531" spans="1:15" ht="15.95" customHeight="1" x14ac:dyDescent="0.2">
      <c r="A531" s="156">
        <v>523</v>
      </c>
      <c r="B531" s="156" t="s">
        <v>1537</v>
      </c>
      <c r="C531" s="157" t="s">
        <v>18</v>
      </c>
      <c r="D531" s="157" t="s">
        <v>6600</v>
      </c>
      <c r="E531" s="82">
        <v>104.52311999999999</v>
      </c>
      <c r="F531" s="82">
        <v>1101.1070525000002</v>
      </c>
      <c r="G531" s="82">
        <v>44.390979999999999</v>
      </c>
      <c r="H531" s="82"/>
      <c r="I531" s="158">
        <v>9.4925484095925334</v>
      </c>
      <c r="J531" s="135" t="s">
        <v>6041</v>
      </c>
      <c r="K531" s="162"/>
      <c r="L531" s="82">
        <v>512.65040999999997</v>
      </c>
      <c r="M531" s="82">
        <v>671.95944999999995</v>
      </c>
      <c r="N531" s="82">
        <v>-159.30903999999998</v>
      </c>
      <c r="O531" s="135" t="s">
        <v>6042</v>
      </c>
    </row>
    <row r="532" spans="1:15" ht="15.95" hidden="1" customHeight="1" x14ac:dyDescent="0.2">
      <c r="A532" s="159">
        <v>524</v>
      </c>
      <c r="B532" s="159" t="s">
        <v>1539</v>
      </c>
      <c r="C532" s="160" t="s">
        <v>18</v>
      </c>
      <c r="D532" s="160" t="s">
        <v>6601</v>
      </c>
      <c r="E532" s="141">
        <v>14.867000000000001</v>
      </c>
      <c r="F532" s="141">
        <v>1011.8770925</v>
      </c>
      <c r="G532" s="141">
        <v>59.598519999999994</v>
      </c>
      <c r="H532" s="141"/>
      <c r="I532" s="161">
        <v>1.469249586752553</v>
      </c>
      <c r="J532" s="142" t="s">
        <v>6041</v>
      </c>
      <c r="K532" s="162"/>
      <c r="L532" s="141">
        <v>611.12404000000004</v>
      </c>
      <c r="M532" s="141">
        <v>384.71494999999993</v>
      </c>
      <c r="N532" s="141">
        <v>226.40909000000008</v>
      </c>
      <c r="O532" s="142" t="s">
        <v>6041</v>
      </c>
    </row>
    <row r="533" spans="1:15" ht="15.95" hidden="1" customHeight="1" x14ac:dyDescent="0.2">
      <c r="A533" s="156">
        <v>525</v>
      </c>
      <c r="B533" s="156" t="s">
        <v>1541</v>
      </c>
      <c r="C533" s="157" t="s">
        <v>18</v>
      </c>
      <c r="D533" s="157" t="s">
        <v>6602</v>
      </c>
      <c r="E533" s="82">
        <v>695.15373999999997</v>
      </c>
      <c r="F533" s="82">
        <v>1597.9565550000002</v>
      </c>
      <c r="G533" s="82">
        <v>278.02298999999999</v>
      </c>
      <c r="H533" s="82"/>
      <c r="I533" s="158">
        <v>43.502668318789176</v>
      </c>
      <c r="J533" s="135" t="s">
        <v>6041</v>
      </c>
      <c r="K533" s="162"/>
      <c r="L533" s="82">
        <v>1028.96513</v>
      </c>
      <c r="M533" s="82">
        <v>722.5865</v>
      </c>
      <c r="N533" s="82">
        <v>306.37862999999999</v>
      </c>
      <c r="O533" s="135" t="s">
        <v>6041</v>
      </c>
    </row>
    <row r="534" spans="1:15" ht="15.95" hidden="1" customHeight="1" x14ac:dyDescent="0.2">
      <c r="A534" s="159">
        <v>526</v>
      </c>
      <c r="B534" s="159" t="s">
        <v>1543</v>
      </c>
      <c r="C534" s="160" t="s">
        <v>18</v>
      </c>
      <c r="D534" s="160" t="s">
        <v>6603</v>
      </c>
      <c r="E534" s="141">
        <v>140.32037</v>
      </c>
      <c r="F534" s="141">
        <v>1081.409165</v>
      </c>
      <c r="G534" s="141">
        <v>75.60933</v>
      </c>
      <c r="H534" s="141"/>
      <c r="I534" s="161">
        <v>12.975696391476394</v>
      </c>
      <c r="J534" s="142" t="s">
        <v>6041</v>
      </c>
      <c r="K534" s="162"/>
      <c r="L534" s="141">
        <v>763.44011</v>
      </c>
      <c r="M534" s="141">
        <v>746.58961999999985</v>
      </c>
      <c r="N534" s="141">
        <v>16.850490000000107</v>
      </c>
      <c r="O534" s="142" t="s">
        <v>6041</v>
      </c>
    </row>
    <row r="535" spans="1:15" ht="15.95" hidden="1" customHeight="1" x14ac:dyDescent="0.2">
      <c r="A535" s="156">
        <v>527</v>
      </c>
      <c r="B535" s="156" t="s">
        <v>1545</v>
      </c>
      <c r="C535" s="157" t="s">
        <v>18</v>
      </c>
      <c r="D535" s="157" t="s">
        <v>6604</v>
      </c>
      <c r="E535" s="82">
        <v>210.90687</v>
      </c>
      <c r="F535" s="82">
        <v>1310.9446699999999</v>
      </c>
      <c r="G535" s="82">
        <v>208.25776000000002</v>
      </c>
      <c r="H535" s="82"/>
      <c r="I535" s="158">
        <v>16.088159540707387</v>
      </c>
      <c r="J535" s="135" t="s">
        <v>6041</v>
      </c>
      <c r="K535" s="162"/>
      <c r="L535" s="82">
        <v>614.73811000000012</v>
      </c>
      <c r="M535" s="82">
        <v>473.67391000000003</v>
      </c>
      <c r="N535" s="82">
        <v>141.06420000000006</v>
      </c>
      <c r="O535" s="135" t="s">
        <v>6041</v>
      </c>
    </row>
    <row r="536" spans="1:15" ht="15.95" hidden="1" customHeight="1" x14ac:dyDescent="0.2">
      <c r="A536" s="159">
        <v>528</v>
      </c>
      <c r="B536" s="159" t="s">
        <v>1547</v>
      </c>
      <c r="C536" s="160" t="s">
        <v>18</v>
      </c>
      <c r="D536" s="160" t="s">
        <v>6605</v>
      </c>
      <c r="E536" s="141">
        <v>368.52633999999995</v>
      </c>
      <c r="F536" s="141">
        <v>2559.2612274999997</v>
      </c>
      <c r="G536" s="141">
        <v>172.85397</v>
      </c>
      <c r="H536" s="141"/>
      <c r="I536" s="161">
        <v>14.399715669509552</v>
      </c>
      <c r="J536" s="142" t="s">
        <v>6041</v>
      </c>
      <c r="K536" s="162"/>
      <c r="L536" s="141">
        <v>1115.36212</v>
      </c>
      <c r="M536" s="141">
        <v>898.1180599999999</v>
      </c>
      <c r="N536" s="141">
        <v>217.24406000000016</v>
      </c>
      <c r="O536" s="142" t="s">
        <v>6041</v>
      </c>
    </row>
    <row r="537" spans="1:15" ht="15.95" customHeight="1" x14ac:dyDescent="0.2">
      <c r="A537" s="156">
        <v>529</v>
      </c>
      <c r="B537" s="156" t="s">
        <v>1549</v>
      </c>
      <c r="C537" s="157" t="s">
        <v>18</v>
      </c>
      <c r="D537" s="157" t="s">
        <v>6606</v>
      </c>
      <c r="E537" s="82">
        <v>1163.6558400000001</v>
      </c>
      <c r="F537" s="82">
        <v>1360.9425125</v>
      </c>
      <c r="G537" s="82">
        <v>72.102059999999994</v>
      </c>
      <c r="H537" s="82"/>
      <c r="I537" s="158">
        <v>85.503673322865666</v>
      </c>
      <c r="J537" s="135" t="s">
        <v>6041</v>
      </c>
      <c r="K537" s="162"/>
      <c r="L537" s="82">
        <v>721.83398999999997</v>
      </c>
      <c r="M537" s="82">
        <v>771.80110000000013</v>
      </c>
      <c r="N537" s="82">
        <v>-49.967110000000105</v>
      </c>
      <c r="O537" s="135" t="s">
        <v>6042</v>
      </c>
    </row>
    <row r="538" spans="1:15" ht="15.95" hidden="1" customHeight="1" x14ac:dyDescent="0.2">
      <c r="A538" s="159">
        <v>530</v>
      </c>
      <c r="B538" s="159" t="s">
        <v>1551</v>
      </c>
      <c r="C538" s="160" t="s">
        <v>18</v>
      </c>
      <c r="D538" s="160" t="s">
        <v>6607</v>
      </c>
      <c r="E538" s="141">
        <v>49.904020000000003</v>
      </c>
      <c r="F538" s="141">
        <v>1182.9470799999999</v>
      </c>
      <c r="G538" s="141">
        <v>206.89371</v>
      </c>
      <c r="H538" s="141"/>
      <c r="I538" s="161">
        <v>4.2186181312523301</v>
      </c>
      <c r="J538" s="142" t="s">
        <v>6041</v>
      </c>
      <c r="K538" s="162"/>
      <c r="L538" s="141">
        <v>723.34752000000003</v>
      </c>
      <c r="M538" s="141">
        <v>662.52723000000003</v>
      </c>
      <c r="N538" s="141">
        <v>60.820290000000035</v>
      </c>
      <c r="O538" s="142" t="s">
        <v>6041</v>
      </c>
    </row>
    <row r="539" spans="1:15" ht="15.95" hidden="1" customHeight="1" x14ac:dyDescent="0.2">
      <c r="A539" s="156">
        <v>531</v>
      </c>
      <c r="B539" s="156" t="s">
        <v>1553</v>
      </c>
      <c r="C539" s="157" t="s">
        <v>18</v>
      </c>
      <c r="D539" s="157" t="s">
        <v>6608</v>
      </c>
      <c r="E539" s="82">
        <v>13073.777400000001</v>
      </c>
      <c r="F539" s="82">
        <v>8244.4934625000005</v>
      </c>
      <c r="G539" s="82">
        <v>2993.70957</v>
      </c>
      <c r="H539" s="82"/>
      <c r="I539" s="158">
        <v>158.57587199827316</v>
      </c>
      <c r="J539" s="135" t="s">
        <v>6042</v>
      </c>
      <c r="K539" s="162"/>
      <c r="L539" s="82">
        <v>2865.1046099999999</v>
      </c>
      <c r="M539" s="82">
        <v>2045.7705800000001</v>
      </c>
      <c r="N539" s="82">
        <v>819.33402999999976</v>
      </c>
      <c r="O539" s="135" t="s">
        <v>6041</v>
      </c>
    </row>
    <row r="540" spans="1:15" ht="15.95" hidden="1" customHeight="1" x14ac:dyDescent="0.2">
      <c r="A540" s="159">
        <v>532</v>
      </c>
      <c r="B540" s="159" t="s">
        <v>1555</v>
      </c>
      <c r="C540" s="160" t="s">
        <v>18</v>
      </c>
      <c r="D540" s="160" t="s">
        <v>6609</v>
      </c>
      <c r="E540" s="141">
        <v>77.599710000000002</v>
      </c>
      <c r="F540" s="141">
        <v>1688.7971650000002</v>
      </c>
      <c r="G540" s="141">
        <v>1239.0363199999999</v>
      </c>
      <c r="H540" s="141"/>
      <c r="I540" s="161">
        <v>4.5949692247381284</v>
      </c>
      <c r="J540" s="142" t="s">
        <v>6041</v>
      </c>
      <c r="K540" s="162"/>
      <c r="L540" s="141">
        <v>834.31128999999987</v>
      </c>
      <c r="M540" s="141">
        <v>646.34540000000004</v>
      </c>
      <c r="N540" s="141">
        <v>187.96588999999989</v>
      </c>
      <c r="O540" s="142" t="s">
        <v>6041</v>
      </c>
    </row>
    <row r="541" spans="1:15" ht="15.95" hidden="1" customHeight="1" x14ac:dyDescent="0.2">
      <c r="A541" s="156">
        <v>533</v>
      </c>
      <c r="B541" s="156" t="s">
        <v>1557</v>
      </c>
      <c r="C541" s="157" t="s">
        <v>18</v>
      </c>
      <c r="D541" s="157" t="s">
        <v>6610</v>
      </c>
      <c r="E541" s="82">
        <v>105.86454000000001</v>
      </c>
      <c r="F541" s="82">
        <v>1253.3657725</v>
      </c>
      <c r="G541" s="82">
        <v>339.77364</v>
      </c>
      <c r="H541" s="82"/>
      <c r="I541" s="158">
        <v>8.446420216888443</v>
      </c>
      <c r="J541" s="135" t="s">
        <v>6041</v>
      </c>
      <c r="K541" s="162"/>
      <c r="L541" s="82">
        <v>759.65628000000004</v>
      </c>
      <c r="M541" s="82">
        <v>648.95849999999996</v>
      </c>
      <c r="N541" s="82">
        <v>110.69778000000002</v>
      </c>
      <c r="O541" s="135" t="s">
        <v>6041</v>
      </c>
    </row>
    <row r="542" spans="1:15" ht="15.95" hidden="1" customHeight="1" x14ac:dyDescent="0.2">
      <c r="A542" s="159">
        <v>534</v>
      </c>
      <c r="B542" s="159" t="s">
        <v>1559</v>
      </c>
      <c r="C542" s="160" t="s">
        <v>18</v>
      </c>
      <c r="D542" s="160" t="s">
        <v>6611</v>
      </c>
      <c r="E542" s="141">
        <v>152.84094999999999</v>
      </c>
      <c r="F542" s="141">
        <v>1109.9449050000001</v>
      </c>
      <c r="G542" s="141">
        <v>301.31837000000002</v>
      </c>
      <c r="H542" s="141"/>
      <c r="I542" s="161">
        <v>13.770138437637133</v>
      </c>
      <c r="J542" s="142" t="s">
        <v>6041</v>
      </c>
      <c r="K542" s="162"/>
      <c r="L542" s="141">
        <v>718.08017999999993</v>
      </c>
      <c r="M542" s="141">
        <v>425.36576000000002</v>
      </c>
      <c r="N542" s="141">
        <v>292.7144199999999</v>
      </c>
      <c r="O542" s="142" t="s">
        <v>6041</v>
      </c>
    </row>
    <row r="543" spans="1:15" ht="15.95" hidden="1" customHeight="1" x14ac:dyDescent="0.2">
      <c r="A543" s="156">
        <v>535</v>
      </c>
      <c r="B543" s="156" t="s">
        <v>1561</v>
      </c>
      <c r="C543" s="157" t="s">
        <v>18</v>
      </c>
      <c r="D543" s="157" t="s">
        <v>6612</v>
      </c>
      <c r="E543" s="82">
        <v>1200.9517600000001</v>
      </c>
      <c r="F543" s="82">
        <v>5386.1431974999996</v>
      </c>
      <c r="G543" s="82">
        <v>8779.6342299999997</v>
      </c>
      <c r="H543" s="82"/>
      <c r="I543" s="158">
        <v>13.678835912051431</v>
      </c>
      <c r="J543" s="135" t="s">
        <v>6041</v>
      </c>
      <c r="K543" s="162"/>
      <c r="L543" s="82">
        <v>3628.4808800000001</v>
      </c>
      <c r="M543" s="82">
        <v>1362.0749899999998</v>
      </c>
      <c r="N543" s="82">
        <v>2266.40589</v>
      </c>
      <c r="O543" s="135" t="s">
        <v>6041</v>
      </c>
    </row>
    <row r="544" spans="1:15" ht="15.95" hidden="1" customHeight="1" x14ac:dyDescent="0.2">
      <c r="A544" s="159">
        <v>536</v>
      </c>
      <c r="B544" s="159" t="s">
        <v>1563</v>
      </c>
      <c r="C544" s="160" t="s">
        <v>18</v>
      </c>
      <c r="D544" s="160" t="s">
        <v>6613</v>
      </c>
      <c r="E544" s="141">
        <v>216.26460999999998</v>
      </c>
      <c r="F544" s="141">
        <v>1444.1784599999996</v>
      </c>
      <c r="G544" s="141">
        <v>552.35595000000001</v>
      </c>
      <c r="H544" s="141"/>
      <c r="I544" s="161">
        <v>14.974922836060028</v>
      </c>
      <c r="J544" s="142" t="s">
        <v>6041</v>
      </c>
      <c r="K544" s="162"/>
      <c r="L544" s="141">
        <v>1029.4703500000001</v>
      </c>
      <c r="M544" s="141">
        <v>666.44674999999995</v>
      </c>
      <c r="N544" s="141">
        <v>363.02359999999999</v>
      </c>
      <c r="O544" s="142" t="s">
        <v>6041</v>
      </c>
    </row>
    <row r="545" spans="1:15" ht="15.95" hidden="1" customHeight="1" x14ac:dyDescent="0.2">
      <c r="A545" s="156">
        <v>537</v>
      </c>
      <c r="B545" s="156" t="s">
        <v>1565</v>
      </c>
      <c r="C545" s="157" t="s">
        <v>18</v>
      </c>
      <c r="D545" s="157" t="s">
        <v>6614</v>
      </c>
      <c r="E545" s="82">
        <v>213.5625</v>
      </c>
      <c r="F545" s="82">
        <v>1122.8362075000002</v>
      </c>
      <c r="G545" s="82">
        <v>613.74527999999998</v>
      </c>
      <c r="H545" s="82"/>
      <c r="I545" s="158">
        <v>19.019915689706679</v>
      </c>
      <c r="J545" s="135" t="s">
        <v>6041</v>
      </c>
      <c r="K545" s="162"/>
      <c r="L545" s="82">
        <v>626.57416000000001</v>
      </c>
      <c r="M545" s="82">
        <v>468.07776000000001</v>
      </c>
      <c r="N545" s="82">
        <v>158.49640000000002</v>
      </c>
      <c r="O545" s="135" t="s">
        <v>6041</v>
      </c>
    </row>
    <row r="546" spans="1:15" ht="15.95" hidden="1" customHeight="1" x14ac:dyDescent="0.2">
      <c r="A546" s="159">
        <v>538</v>
      </c>
      <c r="B546" s="159" t="s">
        <v>1567</v>
      </c>
      <c r="C546" s="160" t="s">
        <v>18</v>
      </c>
      <c r="D546" s="160" t="s">
        <v>6615</v>
      </c>
      <c r="E546" s="141">
        <v>97.397389999999987</v>
      </c>
      <c r="F546" s="141">
        <v>1557.9091325000002</v>
      </c>
      <c r="G546" s="141">
        <v>799.75583000000006</v>
      </c>
      <c r="H546" s="141"/>
      <c r="I546" s="161">
        <v>6.2518017237439851</v>
      </c>
      <c r="J546" s="142" t="s">
        <v>6041</v>
      </c>
      <c r="K546" s="162"/>
      <c r="L546" s="141">
        <v>700.55683999999997</v>
      </c>
      <c r="M546" s="141">
        <v>634.44135000000006</v>
      </c>
      <c r="N546" s="141">
        <v>66.11548999999988</v>
      </c>
      <c r="O546" s="142" t="s">
        <v>6041</v>
      </c>
    </row>
    <row r="547" spans="1:15" ht="15.95" hidden="1" customHeight="1" x14ac:dyDescent="0.2">
      <c r="A547" s="156">
        <v>539</v>
      </c>
      <c r="B547" s="156" t="s">
        <v>1569</v>
      </c>
      <c r="C547" s="157" t="s">
        <v>18</v>
      </c>
      <c r="D547" s="157" t="s">
        <v>6616</v>
      </c>
      <c r="E547" s="82">
        <v>389.70825000000002</v>
      </c>
      <c r="F547" s="82">
        <v>1656.3966824999998</v>
      </c>
      <c r="G547" s="82">
        <v>687.77056000000005</v>
      </c>
      <c r="H547" s="82"/>
      <c r="I547" s="158">
        <v>23.527471053118344</v>
      </c>
      <c r="J547" s="135" t="s">
        <v>6041</v>
      </c>
      <c r="K547" s="162"/>
      <c r="L547" s="82">
        <v>909.3763100000001</v>
      </c>
      <c r="M547" s="82">
        <v>714.70824000000005</v>
      </c>
      <c r="N547" s="82">
        <v>194.66807000000006</v>
      </c>
      <c r="O547" s="135" t="s">
        <v>6041</v>
      </c>
    </row>
    <row r="548" spans="1:15" ht="15.95" hidden="1" customHeight="1" x14ac:dyDescent="0.2">
      <c r="A548" s="159">
        <v>540</v>
      </c>
      <c r="B548" s="159" t="s">
        <v>1571</v>
      </c>
      <c r="C548" s="160" t="s">
        <v>18</v>
      </c>
      <c r="D548" s="160" t="s">
        <v>6617</v>
      </c>
      <c r="E548" s="141">
        <v>261.38505000000004</v>
      </c>
      <c r="F548" s="141">
        <v>1885.2017250000004</v>
      </c>
      <c r="G548" s="141">
        <v>1286.8472400000001</v>
      </c>
      <c r="H548" s="141"/>
      <c r="I548" s="161">
        <v>13.865097115800697</v>
      </c>
      <c r="J548" s="142" t="s">
        <v>6041</v>
      </c>
      <c r="K548" s="162"/>
      <c r="L548" s="141">
        <v>1228.10646</v>
      </c>
      <c r="M548" s="141">
        <v>895.52578000000005</v>
      </c>
      <c r="N548" s="141">
        <v>332.58067999999992</v>
      </c>
      <c r="O548" s="142" t="s">
        <v>6041</v>
      </c>
    </row>
    <row r="549" spans="1:15" ht="15.95" hidden="1" customHeight="1" x14ac:dyDescent="0.2">
      <c r="A549" s="156">
        <v>541</v>
      </c>
      <c r="B549" s="156" t="s">
        <v>1573</v>
      </c>
      <c r="C549" s="157" t="s">
        <v>18</v>
      </c>
      <c r="D549" s="157" t="s">
        <v>6618</v>
      </c>
      <c r="E549" s="82">
        <v>55.288440000000001</v>
      </c>
      <c r="F549" s="82">
        <v>2601.3045949999996</v>
      </c>
      <c r="G549" s="82">
        <v>1807.8691299999998</v>
      </c>
      <c r="H549" s="82"/>
      <c r="I549" s="158">
        <v>2.1254119992818454</v>
      </c>
      <c r="J549" s="135" t="s">
        <v>6041</v>
      </c>
      <c r="K549" s="162"/>
      <c r="L549" s="82">
        <v>1262.8493899999999</v>
      </c>
      <c r="M549" s="82">
        <v>745.83814000000007</v>
      </c>
      <c r="N549" s="82">
        <v>517.0112499999999</v>
      </c>
      <c r="O549" s="135" t="s">
        <v>6041</v>
      </c>
    </row>
    <row r="550" spans="1:15" ht="15.95" hidden="1" customHeight="1" x14ac:dyDescent="0.2">
      <c r="A550" s="159">
        <v>542</v>
      </c>
      <c r="B550" s="159" t="s">
        <v>1575</v>
      </c>
      <c r="C550" s="160" t="s">
        <v>18</v>
      </c>
      <c r="D550" s="160" t="s">
        <v>6619</v>
      </c>
      <c r="E550" s="141">
        <v>267.74409000000003</v>
      </c>
      <c r="F550" s="141">
        <v>3126.7293600000003</v>
      </c>
      <c r="G550" s="141">
        <v>2974.0380599999999</v>
      </c>
      <c r="H550" s="141"/>
      <c r="I550" s="161">
        <v>8.5630721169932027</v>
      </c>
      <c r="J550" s="142" t="s">
        <v>6041</v>
      </c>
      <c r="K550" s="162"/>
      <c r="L550" s="141">
        <v>1930.0935400000003</v>
      </c>
      <c r="M550" s="141">
        <v>1116.0774100000001</v>
      </c>
      <c r="N550" s="141">
        <v>814.01613000000009</v>
      </c>
      <c r="O550" s="142" t="s">
        <v>6041</v>
      </c>
    </row>
    <row r="551" spans="1:15" ht="15.95" hidden="1" customHeight="1" x14ac:dyDescent="0.2">
      <c r="A551" s="156">
        <v>543</v>
      </c>
      <c r="B551" s="156" t="s">
        <v>1577</v>
      </c>
      <c r="C551" s="157" t="s">
        <v>18</v>
      </c>
      <c r="D551" s="157" t="s">
        <v>6620</v>
      </c>
      <c r="E551" s="82">
        <v>1195.4769799999999</v>
      </c>
      <c r="F551" s="82">
        <v>10983.5173775</v>
      </c>
      <c r="G551" s="82">
        <v>2392.0044299999995</v>
      </c>
      <c r="H551" s="82"/>
      <c r="I551" s="158">
        <v>10.884281773423179</v>
      </c>
      <c r="J551" s="135" t="s">
        <v>6041</v>
      </c>
      <c r="K551" s="162"/>
      <c r="L551" s="82">
        <v>5100.90463</v>
      </c>
      <c r="M551" s="82">
        <v>3996.1946500000004</v>
      </c>
      <c r="N551" s="82">
        <v>1104.7099799999994</v>
      </c>
      <c r="O551" s="135" t="s">
        <v>6041</v>
      </c>
    </row>
    <row r="552" spans="1:15" ht="15.95" customHeight="1" x14ac:dyDescent="0.2">
      <c r="A552" s="159">
        <v>544</v>
      </c>
      <c r="B552" s="159" t="s">
        <v>1579</v>
      </c>
      <c r="C552" s="160" t="s">
        <v>18</v>
      </c>
      <c r="D552" s="160" t="s">
        <v>6621</v>
      </c>
      <c r="E552" s="141">
        <v>290.17854</v>
      </c>
      <c r="F552" s="141">
        <v>1174.0594724999996</v>
      </c>
      <c r="G552" s="141">
        <v>107.46141</v>
      </c>
      <c r="H552" s="141"/>
      <c r="I552" s="161">
        <v>24.71582971705039</v>
      </c>
      <c r="J552" s="142" t="s">
        <v>6041</v>
      </c>
      <c r="K552" s="162"/>
      <c r="L552" s="141">
        <v>515.36648999999989</v>
      </c>
      <c r="M552" s="141">
        <v>586.45609999999999</v>
      </c>
      <c r="N552" s="141">
        <v>-71.08961000000005</v>
      </c>
      <c r="O552" s="142" t="s">
        <v>6042</v>
      </c>
    </row>
    <row r="553" spans="1:15" ht="15.95" hidden="1" customHeight="1" x14ac:dyDescent="0.2">
      <c r="A553" s="156">
        <v>545</v>
      </c>
      <c r="B553" s="156" t="s">
        <v>1581</v>
      </c>
      <c r="C553" s="157" t="s">
        <v>18</v>
      </c>
      <c r="D553" s="157" t="s">
        <v>6622</v>
      </c>
      <c r="E553" s="82">
        <v>98.254649999999998</v>
      </c>
      <c r="F553" s="82">
        <v>1176.0400425000003</v>
      </c>
      <c r="G553" s="82">
        <v>149.84039000000001</v>
      </c>
      <c r="H553" s="82"/>
      <c r="I553" s="158">
        <v>8.3547027693999603</v>
      </c>
      <c r="J553" s="135" t="s">
        <v>6041</v>
      </c>
      <c r="K553" s="162"/>
      <c r="L553" s="82">
        <v>590.04261000000008</v>
      </c>
      <c r="M553" s="82">
        <v>428.81026000000003</v>
      </c>
      <c r="N553" s="82">
        <v>161.23235000000008</v>
      </c>
      <c r="O553" s="135" t="s">
        <v>6041</v>
      </c>
    </row>
    <row r="554" spans="1:15" ht="15.95" hidden="1" customHeight="1" x14ac:dyDescent="0.2">
      <c r="A554" s="159">
        <v>546</v>
      </c>
      <c r="B554" s="159" t="s">
        <v>1583</v>
      </c>
      <c r="C554" s="160" t="s">
        <v>18</v>
      </c>
      <c r="D554" s="160" t="s">
        <v>6623</v>
      </c>
      <c r="E554" s="141">
        <v>52.979810000000001</v>
      </c>
      <c r="F554" s="141">
        <v>2034.3900900000001</v>
      </c>
      <c r="G554" s="141">
        <v>310.06837000000002</v>
      </c>
      <c r="H554" s="141"/>
      <c r="I554" s="161">
        <v>2.6042109750937685</v>
      </c>
      <c r="J554" s="142" t="s">
        <v>6041</v>
      </c>
      <c r="K554" s="162"/>
      <c r="L554" s="141">
        <v>1112.4440099999999</v>
      </c>
      <c r="M554" s="141">
        <v>1011.07484</v>
      </c>
      <c r="N554" s="141">
        <v>101.36917000000004</v>
      </c>
      <c r="O554" s="142" t="s">
        <v>6041</v>
      </c>
    </row>
    <row r="555" spans="1:15" ht="15.95" customHeight="1" x14ac:dyDescent="0.2">
      <c r="A555" s="156">
        <v>547</v>
      </c>
      <c r="B555" s="156" t="s">
        <v>1585</v>
      </c>
      <c r="C555" s="157" t="s">
        <v>18</v>
      </c>
      <c r="D555" s="157" t="s">
        <v>6624</v>
      </c>
      <c r="E555" s="82">
        <v>498.90143</v>
      </c>
      <c r="F555" s="82">
        <v>1242.9594300000001</v>
      </c>
      <c r="G555" s="82">
        <v>134.62083999999999</v>
      </c>
      <c r="H555" s="82"/>
      <c r="I555" s="158">
        <v>40.138190994697219</v>
      </c>
      <c r="J555" s="135" t="s">
        <v>6041</v>
      </c>
      <c r="K555" s="162"/>
      <c r="L555" s="82">
        <v>657.37528999999995</v>
      </c>
      <c r="M555" s="82">
        <v>768.27010000000007</v>
      </c>
      <c r="N555" s="82">
        <v>-110.89481000000018</v>
      </c>
      <c r="O555" s="135" t="s">
        <v>6042</v>
      </c>
    </row>
    <row r="556" spans="1:15" ht="15.95" hidden="1" customHeight="1" x14ac:dyDescent="0.2">
      <c r="A556" s="159">
        <v>548</v>
      </c>
      <c r="B556" s="159" t="s">
        <v>1587</v>
      </c>
      <c r="C556" s="160" t="s">
        <v>18</v>
      </c>
      <c r="D556" s="160" t="s">
        <v>6177</v>
      </c>
      <c r="E556" s="141">
        <v>90.994199999999992</v>
      </c>
      <c r="F556" s="141">
        <v>1383.4744349999996</v>
      </c>
      <c r="G556" s="141">
        <v>150.88319000000001</v>
      </c>
      <c r="H556" s="141"/>
      <c r="I556" s="161">
        <v>6.5772230912239467</v>
      </c>
      <c r="J556" s="142" t="s">
        <v>6041</v>
      </c>
      <c r="K556" s="162"/>
      <c r="L556" s="141">
        <v>902.59054000000003</v>
      </c>
      <c r="M556" s="141">
        <v>442.64069999999998</v>
      </c>
      <c r="N556" s="141">
        <v>459.94984000000011</v>
      </c>
      <c r="O556" s="142" t="s">
        <v>6041</v>
      </c>
    </row>
    <row r="557" spans="1:15" ht="15.95" hidden="1" customHeight="1" x14ac:dyDescent="0.2">
      <c r="A557" s="156">
        <v>549</v>
      </c>
      <c r="B557" s="156" t="s">
        <v>1588</v>
      </c>
      <c r="C557" s="157" t="s">
        <v>18</v>
      </c>
      <c r="D557" s="157" t="s">
        <v>6625</v>
      </c>
      <c r="E557" s="82">
        <v>52.070460000000004</v>
      </c>
      <c r="F557" s="82">
        <v>1540.1158174999998</v>
      </c>
      <c r="G557" s="82">
        <v>160.56855999999999</v>
      </c>
      <c r="H557" s="82"/>
      <c r="I557" s="158">
        <v>3.3809444334208334</v>
      </c>
      <c r="J557" s="135" t="s">
        <v>6041</v>
      </c>
      <c r="K557" s="162"/>
      <c r="L557" s="82">
        <v>870.23657000000003</v>
      </c>
      <c r="M557" s="82">
        <v>795.47640000000001</v>
      </c>
      <c r="N557" s="82">
        <v>74.760170000000045</v>
      </c>
      <c r="O557" s="135" t="s">
        <v>6041</v>
      </c>
    </row>
    <row r="558" spans="1:15" ht="15.95" hidden="1" customHeight="1" x14ac:dyDescent="0.2">
      <c r="A558" s="159">
        <v>550</v>
      </c>
      <c r="B558" s="159" t="s">
        <v>1590</v>
      </c>
      <c r="C558" s="160" t="s">
        <v>18</v>
      </c>
      <c r="D558" s="160" t="s">
        <v>6626</v>
      </c>
      <c r="E558" s="141">
        <v>6954.1713399999999</v>
      </c>
      <c r="F558" s="141">
        <v>3053.0929450000003</v>
      </c>
      <c r="G558" s="141">
        <v>743.88624000000004</v>
      </c>
      <c r="H558" s="141"/>
      <c r="I558" s="161">
        <v>227.77463592743649</v>
      </c>
      <c r="J558" s="142" t="s">
        <v>6042</v>
      </c>
      <c r="K558" s="162"/>
      <c r="L558" s="141">
        <v>1723.2569699999997</v>
      </c>
      <c r="M558" s="141">
        <v>1604.93498</v>
      </c>
      <c r="N558" s="141">
        <v>118.32198999999976</v>
      </c>
      <c r="O558" s="142" t="s">
        <v>6041</v>
      </c>
    </row>
    <row r="559" spans="1:15" ht="15.95" hidden="1" customHeight="1" x14ac:dyDescent="0.2">
      <c r="A559" s="156">
        <v>551</v>
      </c>
      <c r="B559" s="156" t="s">
        <v>1592</v>
      </c>
      <c r="C559" s="157" t="s">
        <v>21</v>
      </c>
      <c r="D559" s="157" t="s">
        <v>6627</v>
      </c>
      <c r="E559" s="82">
        <v>58376.139020000002</v>
      </c>
      <c r="F559" s="82">
        <v>157685.5754575</v>
      </c>
      <c r="G559" s="82">
        <v>32776.473330000001</v>
      </c>
      <c r="H559" s="82"/>
      <c r="I559" s="158">
        <v>37.020595479726524</v>
      </c>
      <c r="J559" s="135" t="s">
        <v>6041</v>
      </c>
      <c r="K559" s="162"/>
      <c r="L559" s="82">
        <v>114955.98419000003</v>
      </c>
      <c r="M559" s="82">
        <v>97632.399189999996</v>
      </c>
      <c r="N559" s="82">
        <v>17323.585000000028</v>
      </c>
      <c r="O559" s="135" t="s">
        <v>6041</v>
      </c>
    </row>
    <row r="560" spans="1:15" ht="15.95" hidden="1" customHeight="1" x14ac:dyDescent="0.2">
      <c r="A560" s="159">
        <v>552</v>
      </c>
      <c r="B560" s="159" t="s">
        <v>1594</v>
      </c>
      <c r="C560" s="160" t="s">
        <v>21</v>
      </c>
      <c r="D560" s="160" t="s">
        <v>6091</v>
      </c>
      <c r="E560" s="141">
        <v>695.29151000000002</v>
      </c>
      <c r="F560" s="141">
        <v>7232.9951674999993</v>
      </c>
      <c r="G560" s="141">
        <v>1300.8654199999999</v>
      </c>
      <c r="H560" s="141"/>
      <c r="I560" s="161">
        <v>9.6127744302132498</v>
      </c>
      <c r="J560" s="142" t="s">
        <v>6041</v>
      </c>
      <c r="K560" s="162"/>
      <c r="L560" s="141">
        <v>4175.2066999999997</v>
      </c>
      <c r="M560" s="141">
        <v>3649.5824300000008</v>
      </c>
      <c r="N560" s="141">
        <v>525.62426999999911</v>
      </c>
      <c r="O560" s="142" t="s">
        <v>6041</v>
      </c>
    </row>
    <row r="561" spans="1:15" ht="15.95" hidden="1" customHeight="1" x14ac:dyDescent="0.2">
      <c r="A561" s="156">
        <v>553</v>
      </c>
      <c r="B561" s="156" t="s">
        <v>1595</v>
      </c>
      <c r="C561" s="157" t="s">
        <v>21</v>
      </c>
      <c r="D561" s="157" t="s">
        <v>6628</v>
      </c>
      <c r="E561" s="82">
        <v>3106.6564399999997</v>
      </c>
      <c r="F561" s="82">
        <v>3609.9387474999994</v>
      </c>
      <c r="G561" s="82">
        <v>1255.0844500000001</v>
      </c>
      <c r="H561" s="82"/>
      <c r="I561" s="158">
        <v>86.058425289112208</v>
      </c>
      <c r="J561" s="135" t="s">
        <v>6041</v>
      </c>
      <c r="K561" s="162"/>
      <c r="L561" s="82">
        <v>2459.1074100000001</v>
      </c>
      <c r="M561" s="82">
        <v>1887.0106899999998</v>
      </c>
      <c r="N561" s="82">
        <v>572.09672000000023</v>
      </c>
      <c r="O561" s="135" t="s">
        <v>6041</v>
      </c>
    </row>
    <row r="562" spans="1:15" ht="15.95" hidden="1" customHeight="1" x14ac:dyDescent="0.2">
      <c r="A562" s="159">
        <v>554</v>
      </c>
      <c r="B562" s="159" t="s">
        <v>1597</v>
      </c>
      <c r="C562" s="160" t="s">
        <v>21</v>
      </c>
      <c r="D562" s="160" t="s">
        <v>6629</v>
      </c>
      <c r="E562" s="141">
        <v>1340.6009400000003</v>
      </c>
      <c r="F562" s="141">
        <v>5017.6388174999993</v>
      </c>
      <c r="G562" s="141">
        <v>1311.2686999999999</v>
      </c>
      <c r="H562" s="141"/>
      <c r="I562" s="161">
        <v>26.717764844380419</v>
      </c>
      <c r="J562" s="142" t="s">
        <v>6041</v>
      </c>
      <c r="K562" s="162"/>
      <c r="L562" s="141">
        <v>3377.1956600000003</v>
      </c>
      <c r="M562" s="141">
        <v>2822.0374800000004</v>
      </c>
      <c r="N562" s="141">
        <v>555.15817999999967</v>
      </c>
      <c r="O562" s="142" t="s">
        <v>6041</v>
      </c>
    </row>
    <row r="563" spans="1:15" ht="15.95" hidden="1" customHeight="1" x14ac:dyDescent="0.2">
      <c r="A563" s="156">
        <v>555</v>
      </c>
      <c r="B563" s="156" t="s">
        <v>1599</v>
      </c>
      <c r="C563" s="157" t="s">
        <v>21</v>
      </c>
      <c r="D563" s="157" t="s">
        <v>6630</v>
      </c>
      <c r="E563" s="82">
        <v>3328.3579000000004</v>
      </c>
      <c r="F563" s="82">
        <v>16759.205322500002</v>
      </c>
      <c r="G563" s="82">
        <v>8350.1131800000003</v>
      </c>
      <c r="H563" s="82"/>
      <c r="I563" s="158">
        <v>19.859879009486967</v>
      </c>
      <c r="J563" s="135" t="s">
        <v>6041</v>
      </c>
      <c r="K563" s="162"/>
      <c r="L563" s="82">
        <v>10505.128000000001</v>
      </c>
      <c r="M563" s="82">
        <v>7638.8555500000002</v>
      </c>
      <c r="N563" s="82">
        <v>2866.2724500000004</v>
      </c>
      <c r="O563" s="135" t="s">
        <v>6041</v>
      </c>
    </row>
    <row r="564" spans="1:15" ht="15.95" hidden="1" customHeight="1" x14ac:dyDescent="0.2">
      <c r="A564" s="159">
        <v>556</v>
      </c>
      <c r="B564" s="159" t="s">
        <v>1601</v>
      </c>
      <c r="C564" s="160" t="s">
        <v>21</v>
      </c>
      <c r="D564" s="160" t="s">
        <v>6631</v>
      </c>
      <c r="E564" s="141">
        <v>1382.0552700000003</v>
      </c>
      <c r="F564" s="141">
        <v>10539.142407500003</v>
      </c>
      <c r="G564" s="141">
        <v>3570.3544100000004</v>
      </c>
      <c r="H564" s="141"/>
      <c r="I564" s="161">
        <v>13.11354583287995</v>
      </c>
      <c r="J564" s="142" t="s">
        <v>6041</v>
      </c>
      <c r="K564" s="162"/>
      <c r="L564" s="141">
        <v>6197.9980700000006</v>
      </c>
      <c r="M564" s="141">
        <v>4916.2091200000004</v>
      </c>
      <c r="N564" s="141">
        <v>1281.7889500000001</v>
      </c>
      <c r="O564" s="142" t="s">
        <v>6041</v>
      </c>
    </row>
    <row r="565" spans="1:15" ht="15.95" hidden="1" customHeight="1" x14ac:dyDescent="0.2">
      <c r="A565" s="156">
        <v>557</v>
      </c>
      <c r="B565" s="156" t="s">
        <v>1603</v>
      </c>
      <c r="C565" s="157" t="s">
        <v>21</v>
      </c>
      <c r="D565" s="157" t="s">
        <v>6632</v>
      </c>
      <c r="E565" s="82">
        <v>119.56117999999999</v>
      </c>
      <c r="F565" s="82">
        <v>4973.0392575000005</v>
      </c>
      <c r="G565" s="82">
        <v>1378.8769199999999</v>
      </c>
      <c r="H565" s="82"/>
      <c r="I565" s="158">
        <v>2.4041873351328555</v>
      </c>
      <c r="J565" s="135" t="s">
        <v>6041</v>
      </c>
      <c r="K565" s="162"/>
      <c r="L565" s="82">
        <v>3059.0116800000001</v>
      </c>
      <c r="M565" s="82">
        <v>2437.16552</v>
      </c>
      <c r="N565" s="82">
        <v>621.84616000000017</v>
      </c>
      <c r="O565" s="135" t="s">
        <v>6041</v>
      </c>
    </row>
    <row r="566" spans="1:15" ht="15.95" hidden="1" customHeight="1" x14ac:dyDescent="0.2">
      <c r="A566" s="159">
        <v>558</v>
      </c>
      <c r="B566" s="159" t="s">
        <v>1605</v>
      </c>
      <c r="C566" s="160" t="s">
        <v>21</v>
      </c>
      <c r="D566" s="160" t="s">
        <v>6633</v>
      </c>
      <c r="E566" s="141">
        <v>20760.698940000002</v>
      </c>
      <c r="F566" s="141">
        <v>32381.564987500002</v>
      </c>
      <c r="G566" s="141">
        <v>12565.67626</v>
      </c>
      <c r="H566" s="141"/>
      <c r="I566" s="161">
        <v>64.112710265900034</v>
      </c>
      <c r="J566" s="142" t="s">
        <v>6041</v>
      </c>
      <c r="K566" s="162"/>
      <c r="L566" s="141">
        <v>21866.141520000001</v>
      </c>
      <c r="M566" s="141">
        <v>18134.346990000002</v>
      </c>
      <c r="N566" s="141">
        <v>3731.7945299999974</v>
      </c>
      <c r="O566" s="142" t="s">
        <v>6041</v>
      </c>
    </row>
    <row r="567" spans="1:15" ht="15.95" hidden="1" customHeight="1" x14ac:dyDescent="0.2">
      <c r="A567" s="156">
        <v>559</v>
      </c>
      <c r="B567" s="156" t="s">
        <v>1607</v>
      </c>
      <c r="C567" s="157" t="s">
        <v>21</v>
      </c>
      <c r="D567" s="157" t="s">
        <v>6101</v>
      </c>
      <c r="E567" s="82">
        <v>1132.3524199999999</v>
      </c>
      <c r="F567" s="82">
        <v>5279.2289049999999</v>
      </c>
      <c r="G567" s="82">
        <v>1661.5345199999999</v>
      </c>
      <c r="H567" s="82"/>
      <c r="I567" s="158">
        <v>21.44920101735956</v>
      </c>
      <c r="J567" s="135" t="s">
        <v>6041</v>
      </c>
      <c r="K567" s="162"/>
      <c r="L567" s="82">
        <v>3469.00387</v>
      </c>
      <c r="M567" s="82">
        <v>3407.9237499999999</v>
      </c>
      <c r="N567" s="82">
        <v>61.080120000000115</v>
      </c>
      <c r="O567" s="135" t="s">
        <v>6041</v>
      </c>
    </row>
    <row r="568" spans="1:15" ht="15.95" hidden="1" customHeight="1" x14ac:dyDescent="0.2">
      <c r="A568" s="159">
        <v>560</v>
      </c>
      <c r="B568" s="159" t="s">
        <v>1608</v>
      </c>
      <c r="C568" s="160" t="s">
        <v>21</v>
      </c>
      <c r="D568" s="160" t="s">
        <v>6634</v>
      </c>
      <c r="E568" s="141">
        <v>239.49502000000001</v>
      </c>
      <c r="F568" s="141">
        <v>3240.6124100000002</v>
      </c>
      <c r="G568" s="141">
        <v>755.08541999999989</v>
      </c>
      <c r="H568" s="141"/>
      <c r="I568" s="161">
        <v>7.3904247006200912</v>
      </c>
      <c r="J568" s="142" t="s">
        <v>6041</v>
      </c>
      <c r="K568" s="162"/>
      <c r="L568" s="141">
        <v>1979.5615999999995</v>
      </c>
      <c r="M568" s="141">
        <v>1644.4147000000003</v>
      </c>
      <c r="N568" s="141">
        <v>335.14689999999945</v>
      </c>
      <c r="O568" s="142" t="s">
        <v>6041</v>
      </c>
    </row>
    <row r="569" spans="1:15" ht="15.95" hidden="1" customHeight="1" x14ac:dyDescent="0.2">
      <c r="A569" s="156">
        <v>561</v>
      </c>
      <c r="B569" s="156" t="s">
        <v>1610</v>
      </c>
      <c r="C569" s="157" t="s">
        <v>21</v>
      </c>
      <c r="D569" s="157" t="s">
        <v>6635</v>
      </c>
      <c r="E569" s="82">
        <v>372.98173000000003</v>
      </c>
      <c r="F569" s="82">
        <v>6635.1645149999986</v>
      </c>
      <c r="G569" s="82">
        <v>2967.5265899999999</v>
      </c>
      <c r="H569" s="82"/>
      <c r="I569" s="158">
        <v>5.6212883517327548</v>
      </c>
      <c r="J569" s="135" t="s">
        <v>6041</v>
      </c>
      <c r="K569" s="162"/>
      <c r="L569" s="82">
        <v>4560.2442599999995</v>
      </c>
      <c r="M569" s="82">
        <v>3538.5481099999997</v>
      </c>
      <c r="N569" s="82">
        <v>1021.6961499999999</v>
      </c>
      <c r="O569" s="135" t="s">
        <v>6041</v>
      </c>
    </row>
    <row r="570" spans="1:15" ht="15.95" customHeight="1" x14ac:dyDescent="0.2">
      <c r="A570" s="159">
        <v>562</v>
      </c>
      <c r="B570" s="159" t="s">
        <v>1612</v>
      </c>
      <c r="C570" s="160" t="s">
        <v>21</v>
      </c>
      <c r="D570" s="160" t="s">
        <v>6325</v>
      </c>
      <c r="E570" s="141">
        <v>2466.9329199999997</v>
      </c>
      <c r="F570" s="141">
        <v>3352.8407875000003</v>
      </c>
      <c r="G570" s="141">
        <v>827.7296</v>
      </c>
      <c r="H570" s="141"/>
      <c r="I570" s="161">
        <v>73.577395300044486</v>
      </c>
      <c r="J570" s="142" t="s">
        <v>6041</v>
      </c>
      <c r="K570" s="162"/>
      <c r="L570" s="141">
        <v>2062.8969599999996</v>
      </c>
      <c r="M570" s="141">
        <v>2216.5977800000001</v>
      </c>
      <c r="N570" s="141">
        <v>-153.70082000000053</v>
      </c>
      <c r="O570" s="142" t="s">
        <v>6042</v>
      </c>
    </row>
    <row r="571" spans="1:15" ht="15.95" hidden="1" customHeight="1" x14ac:dyDescent="0.2">
      <c r="A571" s="156">
        <v>563</v>
      </c>
      <c r="B571" s="156" t="s">
        <v>1613</v>
      </c>
      <c r="C571" s="157" t="s">
        <v>21</v>
      </c>
      <c r="D571" s="157" t="s">
        <v>6636</v>
      </c>
      <c r="E571" s="82">
        <v>6408.5005999999994</v>
      </c>
      <c r="F571" s="82">
        <v>35279.035070000005</v>
      </c>
      <c r="G571" s="82">
        <v>11129.078710000002</v>
      </c>
      <c r="H571" s="82"/>
      <c r="I571" s="158">
        <v>18.165181069392549</v>
      </c>
      <c r="J571" s="135" t="s">
        <v>6041</v>
      </c>
      <c r="K571" s="162"/>
      <c r="L571" s="82">
        <v>24574.946770000002</v>
      </c>
      <c r="M571" s="82">
        <v>16148.138330000002</v>
      </c>
      <c r="N571" s="82">
        <v>8426.8084400000007</v>
      </c>
      <c r="O571" s="135" t="s">
        <v>6041</v>
      </c>
    </row>
    <row r="572" spans="1:15" ht="15.95" hidden="1" customHeight="1" x14ac:dyDescent="0.2">
      <c r="A572" s="159">
        <v>564</v>
      </c>
      <c r="B572" s="159" t="s">
        <v>1615</v>
      </c>
      <c r="C572" s="160" t="s">
        <v>21</v>
      </c>
      <c r="D572" s="160" t="s">
        <v>6637</v>
      </c>
      <c r="E572" s="141">
        <v>3901.1928399999993</v>
      </c>
      <c r="F572" s="141">
        <v>29718.929729999996</v>
      </c>
      <c r="G572" s="141">
        <v>26962.214399999997</v>
      </c>
      <c r="H572" s="141"/>
      <c r="I572" s="161">
        <v>13.126962765627159</v>
      </c>
      <c r="J572" s="142" t="s">
        <v>6041</v>
      </c>
      <c r="K572" s="162"/>
      <c r="L572" s="141">
        <v>20876.400679999999</v>
      </c>
      <c r="M572" s="141">
        <v>12126.966010000002</v>
      </c>
      <c r="N572" s="141">
        <v>8749.4346699999987</v>
      </c>
      <c r="O572" s="142" t="s">
        <v>6041</v>
      </c>
    </row>
    <row r="573" spans="1:15" ht="15.95" hidden="1" customHeight="1" x14ac:dyDescent="0.2">
      <c r="A573" s="156">
        <v>565</v>
      </c>
      <c r="B573" s="156" t="s">
        <v>1617</v>
      </c>
      <c r="C573" s="157" t="s">
        <v>21</v>
      </c>
      <c r="D573" s="157" t="s">
        <v>6638</v>
      </c>
      <c r="E573" s="82">
        <v>1383.8896500000001</v>
      </c>
      <c r="F573" s="82">
        <v>10823.639134999998</v>
      </c>
      <c r="G573" s="82">
        <v>7041.2950299999993</v>
      </c>
      <c r="H573" s="82"/>
      <c r="I573" s="158">
        <v>12.785807367920905</v>
      </c>
      <c r="J573" s="135" t="s">
        <v>6041</v>
      </c>
      <c r="K573" s="162"/>
      <c r="L573" s="82">
        <v>7569.3263499999994</v>
      </c>
      <c r="M573" s="82">
        <v>5779.1209100000005</v>
      </c>
      <c r="N573" s="82">
        <v>1790.2054399999995</v>
      </c>
      <c r="O573" s="135" t="s">
        <v>6041</v>
      </c>
    </row>
    <row r="574" spans="1:15" ht="15.95" hidden="1" customHeight="1" x14ac:dyDescent="0.2">
      <c r="A574" s="159">
        <v>566</v>
      </c>
      <c r="B574" s="159" t="s">
        <v>1619</v>
      </c>
      <c r="C574" s="160" t="s">
        <v>21</v>
      </c>
      <c r="D574" s="160" t="s">
        <v>6639</v>
      </c>
      <c r="E574" s="141">
        <v>442.36308999999994</v>
      </c>
      <c r="F574" s="141">
        <v>6537.4644875000004</v>
      </c>
      <c r="G574" s="141">
        <v>3591.5081600000003</v>
      </c>
      <c r="H574" s="141"/>
      <c r="I574" s="161">
        <v>6.7665849787149597</v>
      </c>
      <c r="J574" s="142" t="s">
        <v>6041</v>
      </c>
      <c r="K574" s="162"/>
      <c r="L574" s="141">
        <v>3568.7755999999995</v>
      </c>
      <c r="M574" s="141">
        <v>3315.5858200000002</v>
      </c>
      <c r="N574" s="141">
        <v>253.18977999999933</v>
      </c>
      <c r="O574" s="142" t="s">
        <v>6041</v>
      </c>
    </row>
    <row r="575" spans="1:15" ht="15.95" hidden="1" customHeight="1" x14ac:dyDescent="0.2">
      <c r="A575" s="156">
        <v>567</v>
      </c>
      <c r="B575" s="156" t="s">
        <v>1621</v>
      </c>
      <c r="C575" s="157" t="s">
        <v>21</v>
      </c>
      <c r="D575" s="157" t="s">
        <v>6640</v>
      </c>
      <c r="E575" s="82">
        <v>4218.6311999999998</v>
      </c>
      <c r="F575" s="82">
        <v>27490.270060000003</v>
      </c>
      <c r="G575" s="82">
        <v>3099.1442099999999</v>
      </c>
      <c r="H575" s="82"/>
      <c r="I575" s="158">
        <v>15.345906718240512</v>
      </c>
      <c r="J575" s="135" t="s">
        <v>6041</v>
      </c>
      <c r="K575" s="162"/>
      <c r="L575" s="82">
        <v>19177.989810000003</v>
      </c>
      <c r="M575" s="82">
        <v>16826.021049999996</v>
      </c>
      <c r="N575" s="82">
        <v>2351.9687600000052</v>
      </c>
      <c r="O575" s="135" t="s">
        <v>6041</v>
      </c>
    </row>
    <row r="576" spans="1:15" ht="15.95" hidden="1" customHeight="1" x14ac:dyDescent="0.2">
      <c r="A576" s="159">
        <v>568</v>
      </c>
      <c r="B576" s="159" t="s">
        <v>1623</v>
      </c>
      <c r="C576" s="160" t="s">
        <v>21</v>
      </c>
      <c r="D576" s="160" t="s">
        <v>6641</v>
      </c>
      <c r="E576" s="141">
        <v>405.09820999999994</v>
      </c>
      <c r="F576" s="141">
        <v>2292.8900350000004</v>
      </c>
      <c r="G576" s="141">
        <v>468.40992000000006</v>
      </c>
      <c r="H576" s="141"/>
      <c r="I576" s="161">
        <v>17.667581254065677</v>
      </c>
      <c r="J576" s="142" t="s">
        <v>6041</v>
      </c>
      <c r="K576" s="162"/>
      <c r="L576" s="141">
        <v>1542.6414600000001</v>
      </c>
      <c r="M576" s="141">
        <v>1428.1305499999999</v>
      </c>
      <c r="N576" s="141">
        <v>114.51091000000015</v>
      </c>
      <c r="O576" s="142" t="s">
        <v>6041</v>
      </c>
    </row>
    <row r="577" spans="1:15" ht="15.95" hidden="1" customHeight="1" x14ac:dyDescent="0.2">
      <c r="A577" s="156">
        <v>569</v>
      </c>
      <c r="B577" s="156" t="s">
        <v>1625</v>
      </c>
      <c r="C577" s="157" t="s">
        <v>21</v>
      </c>
      <c r="D577" s="157" t="s">
        <v>6642</v>
      </c>
      <c r="E577" s="82">
        <v>1598.6045599999998</v>
      </c>
      <c r="F577" s="82">
        <v>5548.2587525000017</v>
      </c>
      <c r="G577" s="82">
        <v>1779.33194</v>
      </c>
      <c r="H577" s="82"/>
      <c r="I577" s="158">
        <v>28.812725420920238</v>
      </c>
      <c r="J577" s="135" t="s">
        <v>6041</v>
      </c>
      <c r="K577" s="162"/>
      <c r="L577" s="82">
        <v>3873.8837400000002</v>
      </c>
      <c r="M577" s="82">
        <v>2574.4107800000002</v>
      </c>
      <c r="N577" s="82">
        <v>1299.4729600000001</v>
      </c>
      <c r="O577" s="135" t="s">
        <v>6041</v>
      </c>
    </row>
    <row r="578" spans="1:15" ht="15.95" hidden="1" customHeight="1" x14ac:dyDescent="0.2">
      <c r="A578" s="159">
        <v>570</v>
      </c>
      <c r="B578" s="159" t="s">
        <v>1627</v>
      </c>
      <c r="C578" s="160" t="s">
        <v>21</v>
      </c>
      <c r="D578" s="160" t="s">
        <v>6643</v>
      </c>
      <c r="E578" s="141">
        <v>1132.8118100000002</v>
      </c>
      <c r="F578" s="141">
        <v>8735.5083324999996</v>
      </c>
      <c r="G578" s="141">
        <v>2493.19787</v>
      </c>
      <c r="H578" s="141"/>
      <c r="I578" s="161">
        <v>12.967897996106686</v>
      </c>
      <c r="J578" s="142" t="s">
        <v>6041</v>
      </c>
      <c r="K578" s="162"/>
      <c r="L578" s="141">
        <v>6048.6238000000003</v>
      </c>
      <c r="M578" s="141">
        <v>4370.3743299999996</v>
      </c>
      <c r="N578" s="141">
        <v>1678.2494700000007</v>
      </c>
      <c r="O578" s="142" t="s">
        <v>6041</v>
      </c>
    </row>
    <row r="579" spans="1:15" ht="15.95" hidden="1" customHeight="1" x14ac:dyDescent="0.2">
      <c r="A579" s="156">
        <v>571</v>
      </c>
      <c r="B579" s="156" t="s">
        <v>1629</v>
      </c>
      <c r="C579" s="157" t="s">
        <v>21</v>
      </c>
      <c r="D579" s="157" t="s">
        <v>6644</v>
      </c>
      <c r="E579" s="82">
        <v>69.221580000000003</v>
      </c>
      <c r="F579" s="82">
        <v>1104.39492</v>
      </c>
      <c r="G579" s="82">
        <v>42.412479999999995</v>
      </c>
      <c r="H579" s="82"/>
      <c r="I579" s="158">
        <v>6.2678285408991199</v>
      </c>
      <c r="J579" s="135" t="s">
        <v>6041</v>
      </c>
      <c r="K579" s="162"/>
      <c r="L579" s="82">
        <v>599.65309000000002</v>
      </c>
      <c r="M579" s="82">
        <v>477.31331</v>
      </c>
      <c r="N579" s="82">
        <v>122.33977999999998</v>
      </c>
      <c r="O579" s="135" t="s">
        <v>6041</v>
      </c>
    </row>
    <row r="580" spans="1:15" ht="15.95" hidden="1" customHeight="1" x14ac:dyDescent="0.2">
      <c r="A580" s="159">
        <v>572</v>
      </c>
      <c r="B580" s="159" t="s">
        <v>1631</v>
      </c>
      <c r="C580" s="160" t="s">
        <v>21</v>
      </c>
      <c r="D580" s="160" t="s">
        <v>6645</v>
      </c>
      <c r="E580" s="141">
        <v>85.568780000000004</v>
      </c>
      <c r="F580" s="141">
        <v>1927.776895</v>
      </c>
      <c r="G580" s="141">
        <v>300.07103000000001</v>
      </c>
      <c r="H580" s="141"/>
      <c r="I580" s="161">
        <v>4.4387283726626467</v>
      </c>
      <c r="J580" s="142" t="s">
        <v>6041</v>
      </c>
      <c r="K580" s="162"/>
      <c r="L580" s="141">
        <v>1616.6689199999998</v>
      </c>
      <c r="M580" s="141">
        <v>969.59105</v>
      </c>
      <c r="N580" s="141">
        <v>647.07786999999985</v>
      </c>
      <c r="O580" s="142" t="s">
        <v>6041</v>
      </c>
    </row>
    <row r="581" spans="1:15" ht="15.95" hidden="1" customHeight="1" x14ac:dyDescent="0.2">
      <c r="A581" s="156">
        <v>573</v>
      </c>
      <c r="B581" s="156" t="s">
        <v>1633</v>
      </c>
      <c r="C581" s="157" t="s">
        <v>21</v>
      </c>
      <c r="D581" s="157" t="s">
        <v>6646</v>
      </c>
      <c r="E581" s="82">
        <v>1324.8595700000001</v>
      </c>
      <c r="F581" s="82">
        <v>3149.7323600000004</v>
      </c>
      <c r="G581" s="82">
        <v>587.64972999999998</v>
      </c>
      <c r="H581" s="82"/>
      <c r="I581" s="158">
        <v>42.062607821065782</v>
      </c>
      <c r="J581" s="135" t="s">
        <v>6041</v>
      </c>
      <c r="K581" s="162"/>
      <c r="L581" s="82">
        <v>1875.6182399999998</v>
      </c>
      <c r="M581" s="82">
        <v>1612.7875099999999</v>
      </c>
      <c r="N581" s="82">
        <v>262.83072999999996</v>
      </c>
      <c r="O581" s="135" t="s">
        <v>6041</v>
      </c>
    </row>
    <row r="582" spans="1:15" ht="15.95" hidden="1" customHeight="1" x14ac:dyDescent="0.2">
      <c r="A582" s="159">
        <v>574</v>
      </c>
      <c r="B582" s="159" t="s">
        <v>1635</v>
      </c>
      <c r="C582" s="160" t="s">
        <v>21</v>
      </c>
      <c r="D582" s="160" t="s">
        <v>6647</v>
      </c>
      <c r="E582" s="141">
        <v>270.25808999999998</v>
      </c>
      <c r="F582" s="141">
        <v>4363.1653475000003</v>
      </c>
      <c r="G582" s="141">
        <v>1119.0195700000002</v>
      </c>
      <c r="H582" s="141"/>
      <c r="I582" s="161">
        <v>6.1940831592562047</v>
      </c>
      <c r="J582" s="142" t="s">
        <v>6041</v>
      </c>
      <c r="K582" s="162"/>
      <c r="L582" s="141">
        <v>3029.7564400000001</v>
      </c>
      <c r="M582" s="141">
        <v>2159.5825300000001</v>
      </c>
      <c r="N582" s="141">
        <v>870.17390999999964</v>
      </c>
      <c r="O582" s="142" t="s">
        <v>6041</v>
      </c>
    </row>
    <row r="583" spans="1:15" ht="15.95" hidden="1" customHeight="1" x14ac:dyDescent="0.2">
      <c r="A583" s="156">
        <v>575</v>
      </c>
      <c r="B583" s="156" t="s">
        <v>1637</v>
      </c>
      <c r="C583" s="157" t="s">
        <v>21</v>
      </c>
      <c r="D583" s="157" t="s">
        <v>6648</v>
      </c>
      <c r="E583" s="82">
        <v>627.63510999999994</v>
      </c>
      <c r="F583" s="82">
        <v>6179.0063074999989</v>
      </c>
      <c r="G583" s="82">
        <v>861.74043999999992</v>
      </c>
      <c r="H583" s="82"/>
      <c r="I583" s="158">
        <v>10.157541176777638</v>
      </c>
      <c r="J583" s="135" t="s">
        <v>6041</v>
      </c>
      <c r="K583" s="162"/>
      <c r="L583" s="82">
        <v>4853.24316</v>
      </c>
      <c r="M583" s="82">
        <v>2890.14626</v>
      </c>
      <c r="N583" s="82">
        <v>1963.0969000000005</v>
      </c>
      <c r="O583" s="135" t="s">
        <v>6041</v>
      </c>
    </row>
    <row r="584" spans="1:15" ht="15.95" customHeight="1" x14ac:dyDescent="0.2">
      <c r="A584" s="159">
        <v>576</v>
      </c>
      <c r="B584" s="159" t="s">
        <v>1639</v>
      </c>
      <c r="C584" s="160" t="s">
        <v>21</v>
      </c>
      <c r="D584" s="160" t="s">
        <v>6649</v>
      </c>
      <c r="E584" s="141">
        <v>304.13081</v>
      </c>
      <c r="F584" s="141">
        <v>3796.8176974999992</v>
      </c>
      <c r="G584" s="141">
        <v>584.32879000000003</v>
      </c>
      <c r="H584" s="141"/>
      <c r="I584" s="161">
        <v>8.010150453108503</v>
      </c>
      <c r="J584" s="142" t="s">
        <v>6041</v>
      </c>
      <c r="K584" s="162"/>
      <c r="L584" s="141">
        <v>2449.5655200000001</v>
      </c>
      <c r="M584" s="141">
        <v>2495.3213900000001</v>
      </c>
      <c r="N584" s="141">
        <v>-45.755870000000115</v>
      </c>
      <c r="O584" s="142" t="s">
        <v>6042</v>
      </c>
    </row>
    <row r="585" spans="1:15" ht="15.95" hidden="1" customHeight="1" x14ac:dyDescent="0.2">
      <c r="A585" s="156">
        <v>577</v>
      </c>
      <c r="B585" s="156" t="s">
        <v>1641</v>
      </c>
      <c r="C585" s="157" t="s">
        <v>21</v>
      </c>
      <c r="D585" s="157" t="s">
        <v>6650</v>
      </c>
      <c r="E585" s="82">
        <v>143.96314000000001</v>
      </c>
      <c r="F585" s="82">
        <v>1394.5642224999999</v>
      </c>
      <c r="G585" s="82">
        <v>172.76463000000001</v>
      </c>
      <c r="H585" s="82"/>
      <c r="I585" s="158">
        <v>10.323163155721932</v>
      </c>
      <c r="J585" s="135" t="s">
        <v>6041</v>
      </c>
      <c r="K585" s="162"/>
      <c r="L585" s="82">
        <v>883.85256000000004</v>
      </c>
      <c r="M585" s="82">
        <v>718.40241000000003</v>
      </c>
      <c r="N585" s="82">
        <v>165.45015000000004</v>
      </c>
      <c r="O585" s="135" t="s">
        <v>6041</v>
      </c>
    </row>
    <row r="586" spans="1:15" ht="15.95" hidden="1" customHeight="1" x14ac:dyDescent="0.2">
      <c r="A586" s="159">
        <v>578</v>
      </c>
      <c r="B586" s="159" t="s">
        <v>1643</v>
      </c>
      <c r="C586" s="160" t="s">
        <v>21</v>
      </c>
      <c r="D586" s="160" t="s">
        <v>6651</v>
      </c>
      <c r="E586" s="141">
        <v>420.85821000000004</v>
      </c>
      <c r="F586" s="141">
        <v>4648.7552850000011</v>
      </c>
      <c r="G586" s="141">
        <v>1146.66822</v>
      </c>
      <c r="H586" s="141"/>
      <c r="I586" s="161">
        <v>9.0531375432466969</v>
      </c>
      <c r="J586" s="142" t="s">
        <v>6041</v>
      </c>
      <c r="K586" s="162"/>
      <c r="L586" s="141">
        <v>2513.8278500000001</v>
      </c>
      <c r="M586" s="141">
        <v>2247.9842800000001</v>
      </c>
      <c r="N586" s="141">
        <v>265.84356999999983</v>
      </c>
      <c r="O586" s="142" t="s">
        <v>6041</v>
      </c>
    </row>
    <row r="587" spans="1:15" ht="15.95" hidden="1" customHeight="1" x14ac:dyDescent="0.2">
      <c r="A587" s="156">
        <v>579</v>
      </c>
      <c r="B587" s="156" t="s">
        <v>1645</v>
      </c>
      <c r="C587" s="157" t="s">
        <v>21</v>
      </c>
      <c r="D587" s="157" t="s">
        <v>6652</v>
      </c>
      <c r="E587" s="82">
        <v>3272.5181200000002</v>
      </c>
      <c r="F587" s="82">
        <v>48674.050512500005</v>
      </c>
      <c r="G587" s="82">
        <v>6949.3484399999998</v>
      </c>
      <c r="H587" s="82"/>
      <c r="I587" s="158">
        <v>6.7233322181797535</v>
      </c>
      <c r="J587" s="135" t="s">
        <v>6041</v>
      </c>
      <c r="K587" s="162"/>
      <c r="L587" s="82">
        <v>35633.903159999994</v>
      </c>
      <c r="M587" s="82">
        <v>25272.715179999999</v>
      </c>
      <c r="N587" s="82">
        <v>10361.187979999997</v>
      </c>
      <c r="O587" s="135" t="s">
        <v>6041</v>
      </c>
    </row>
    <row r="588" spans="1:15" ht="15.95" hidden="1" customHeight="1" x14ac:dyDescent="0.2">
      <c r="A588" s="159">
        <v>580</v>
      </c>
      <c r="B588" s="159" t="s">
        <v>1647</v>
      </c>
      <c r="C588" s="160" t="s">
        <v>21</v>
      </c>
      <c r="D588" s="160" t="s">
        <v>6653</v>
      </c>
      <c r="E588" s="141">
        <v>332.03843999999992</v>
      </c>
      <c r="F588" s="141">
        <v>4327.7571749999997</v>
      </c>
      <c r="G588" s="141">
        <v>570.47118999999998</v>
      </c>
      <c r="H588" s="141"/>
      <c r="I588" s="161">
        <v>7.6722982961723112</v>
      </c>
      <c r="J588" s="142" t="s">
        <v>6041</v>
      </c>
      <c r="K588" s="162"/>
      <c r="L588" s="141">
        <v>2212.59521</v>
      </c>
      <c r="M588" s="141">
        <v>1520.7078300000001</v>
      </c>
      <c r="N588" s="141">
        <v>691.88737999999989</v>
      </c>
      <c r="O588" s="142" t="s">
        <v>6041</v>
      </c>
    </row>
    <row r="589" spans="1:15" ht="15.95" customHeight="1" x14ac:dyDescent="0.2">
      <c r="A589" s="156">
        <v>581</v>
      </c>
      <c r="B589" s="156" t="s">
        <v>1649</v>
      </c>
      <c r="C589" s="157" t="s">
        <v>21</v>
      </c>
      <c r="D589" s="157" t="s">
        <v>6654</v>
      </c>
      <c r="E589" s="82">
        <v>118.29444000000001</v>
      </c>
      <c r="F589" s="82">
        <v>2626.4437874999994</v>
      </c>
      <c r="G589" s="82">
        <v>649.52044999999998</v>
      </c>
      <c r="H589" s="82"/>
      <c r="I589" s="158">
        <v>4.5039776051175062</v>
      </c>
      <c r="J589" s="135" t="s">
        <v>6041</v>
      </c>
      <c r="K589" s="162"/>
      <c r="L589" s="82">
        <v>1441.56468</v>
      </c>
      <c r="M589" s="82">
        <v>1467.88247</v>
      </c>
      <c r="N589" s="82">
        <v>-26.317790000000038</v>
      </c>
      <c r="O589" s="135" t="s">
        <v>6042</v>
      </c>
    </row>
    <row r="590" spans="1:15" ht="15.95" hidden="1" customHeight="1" x14ac:dyDescent="0.2">
      <c r="A590" s="159">
        <v>582</v>
      </c>
      <c r="B590" s="159" t="s">
        <v>1651</v>
      </c>
      <c r="C590" s="160" t="s">
        <v>21</v>
      </c>
      <c r="D590" s="160" t="s">
        <v>6655</v>
      </c>
      <c r="E590" s="141">
        <v>174.40924999999999</v>
      </c>
      <c r="F590" s="141">
        <v>2550.6678299999999</v>
      </c>
      <c r="G590" s="141">
        <v>523.59969999999998</v>
      </c>
      <c r="H590" s="141"/>
      <c r="I590" s="161">
        <v>6.8377876550079817</v>
      </c>
      <c r="J590" s="142" t="s">
        <v>6041</v>
      </c>
      <c r="K590" s="162"/>
      <c r="L590" s="141">
        <v>1459.3756000000001</v>
      </c>
      <c r="M590" s="141">
        <v>1367.5441199999998</v>
      </c>
      <c r="N590" s="141">
        <v>91.831480000000212</v>
      </c>
      <c r="O590" s="142" t="s">
        <v>6041</v>
      </c>
    </row>
    <row r="591" spans="1:15" ht="15.95" customHeight="1" x14ac:dyDescent="0.2">
      <c r="A591" s="156">
        <v>583</v>
      </c>
      <c r="B591" s="156" t="s">
        <v>1653</v>
      </c>
      <c r="C591" s="157" t="s">
        <v>21</v>
      </c>
      <c r="D591" s="157" t="s">
        <v>6656</v>
      </c>
      <c r="E591" s="82">
        <v>285.10548999999997</v>
      </c>
      <c r="F591" s="82">
        <v>2010.9420374999995</v>
      </c>
      <c r="G591" s="82">
        <v>316.58034999999995</v>
      </c>
      <c r="H591" s="82"/>
      <c r="I591" s="158">
        <v>14.177707993734256</v>
      </c>
      <c r="J591" s="135" t="s">
        <v>6041</v>
      </c>
      <c r="K591" s="162"/>
      <c r="L591" s="82">
        <v>1159.9382599999999</v>
      </c>
      <c r="M591" s="82">
        <v>1173.4115099999999</v>
      </c>
      <c r="N591" s="82">
        <v>-13.47325</v>
      </c>
      <c r="O591" s="135" t="s">
        <v>6042</v>
      </c>
    </row>
    <row r="592" spans="1:15" ht="15.95" hidden="1" customHeight="1" x14ac:dyDescent="0.2">
      <c r="A592" s="159">
        <v>584</v>
      </c>
      <c r="B592" s="159" t="s">
        <v>1655</v>
      </c>
      <c r="C592" s="160" t="s">
        <v>21</v>
      </c>
      <c r="D592" s="160" t="s">
        <v>6657</v>
      </c>
      <c r="E592" s="141">
        <v>176.45867000000001</v>
      </c>
      <c r="F592" s="141">
        <v>2034.1946550000002</v>
      </c>
      <c r="G592" s="141">
        <v>367.44903999999997</v>
      </c>
      <c r="H592" s="141"/>
      <c r="I592" s="161">
        <v>8.6746206694757042</v>
      </c>
      <c r="J592" s="142" t="s">
        <v>6041</v>
      </c>
      <c r="K592" s="162"/>
      <c r="L592" s="141">
        <v>1337.2060899999999</v>
      </c>
      <c r="M592" s="141">
        <v>1098.6077000000002</v>
      </c>
      <c r="N592" s="141">
        <v>238.59838999999965</v>
      </c>
      <c r="O592" s="142" t="s">
        <v>6041</v>
      </c>
    </row>
    <row r="593" spans="1:15" ht="15.95" hidden="1" customHeight="1" x14ac:dyDescent="0.2">
      <c r="A593" s="156">
        <v>585</v>
      </c>
      <c r="B593" s="156" t="s">
        <v>1657</v>
      </c>
      <c r="C593" s="157" t="s">
        <v>21</v>
      </c>
      <c r="D593" s="157" t="s">
        <v>6174</v>
      </c>
      <c r="E593" s="82">
        <v>310.59316000000001</v>
      </c>
      <c r="F593" s="82">
        <v>3720.1927724999991</v>
      </c>
      <c r="G593" s="82">
        <v>808.37711000000002</v>
      </c>
      <c r="H593" s="82"/>
      <c r="I593" s="158">
        <v>8.3488458527185134</v>
      </c>
      <c r="J593" s="135" t="s">
        <v>6041</v>
      </c>
      <c r="K593" s="162"/>
      <c r="L593" s="82">
        <v>2497.8354799999997</v>
      </c>
      <c r="M593" s="82">
        <v>2126.2802800000004</v>
      </c>
      <c r="N593" s="82">
        <v>371.55519999999927</v>
      </c>
      <c r="O593" s="135" t="s">
        <v>6041</v>
      </c>
    </row>
    <row r="594" spans="1:15" ht="15.95" customHeight="1" x14ac:dyDescent="0.2">
      <c r="A594" s="159">
        <v>586</v>
      </c>
      <c r="B594" s="159" t="s">
        <v>1658</v>
      </c>
      <c r="C594" s="160" t="s">
        <v>21</v>
      </c>
      <c r="D594" s="160" t="s">
        <v>6658</v>
      </c>
      <c r="E594" s="141">
        <v>504.14833999999996</v>
      </c>
      <c r="F594" s="141">
        <v>4085.2129075000003</v>
      </c>
      <c r="G594" s="141">
        <v>772.03323999999998</v>
      </c>
      <c r="H594" s="141"/>
      <c r="I594" s="161">
        <v>12.340809436747818</v>
      </c>
      <c r="J594" s="142" t="s">
        <v>6041</v>
      </c>
      <c r="K594" s="162"/>
      <c r="L594" s="141">
        <v>2073.5167700000002</v>
      </c>
      <c r="M594" s="141">
        <v>2107.3444199999999</v>
      </c>
      <c r="N594" s="141">
        <v>-33.827649999999906</v>
      </c>
      <c r="O594" s="142" t="s">
        <v>6042</v>
      </c>
    </row>
    <row r="595" spans="1:15" ht="15.95" hidden="1" customHeight="1" x14ac:dyDescent="0.2">
      <c r="A595" s="156">
        <v>587</v>
      </c>
      <c r="B595" s="156" t="s">
        <v>1660</v>
      </c>
      <c r="C595" s="157" t="s">
        <v>21</v>
      </c>
      <c r="D595" s="157" t="s">
        <v>6659</v>
      </c>
      <c r="E595" s="82">
        <v>1753.4989399999999</v>
      </c>
      <c r="F595" s="82">
        <v>5909.3573100000003</v>
      </c>
      <c r="G595" s="82">
        <v>1298.2101200000002</v>
      </c>
      <c r="H595" s="82"/>
      <c r="I595" s="158">
        <v>29.673259679740028</v>
      </c>
      <c r="J595" s="135" t="s">
        <v>6041</v>
      </c>
      <c r="K595" s="162"/>
      <c r="L595" s="82">
        <v>3026.6026500000003</v>
      </c>
      <c r="M595" s="82">
        <v>2548.3430800000001</v>
      </c>
      <c r="N595" s="82">
        <v>478.25957000000028</v>
      </c>
      <c r="O595" s="135" t="s">
        <v>6041</v>
      </c>
    </row>
    <row r="596" spans="1:15" ht="15.95" hidden="1" customHeight="1" x14ac:dyDescent="0.2">
      <c r="A596" s="159">
        <v>588</v>
      </c>
      <c r="B596" s="159" t="s">
        <v>1662</v>
      </c>
      <c r="C596" s="160" t="s">
        <v>21</v>
      </c>
      <c r="D596" s="160" t="s">
        <v>6660</v>
      </c>
      <c r="E596" s="141">
        <v>8820.0819800000008</v>
      </c>
      <c r="F596" s="141">
        <v>6909.9878700000008</v>
      </c>
      <c r="G596" s="141">
        <v>2266.1634100000001</v>
      </c>
      <c r="H596" s="141"/>
      <c r="I596" s="161">
        <v>127.64251031890738</v>
      </c>
      <c r="J596" s="142" t="s">
        <v>6042</v>
      </c>
      <c r="K596" s="162"/>
      <c r="L596" s="141">
        <v>4855.7596199999998</v>
      </c>
      <c r="M596" s="141">
        <v>3982.1849400000001</v>
      </c>
      <c r="N596" s="141">
        <v>873.57468000000017</v>
      </c>
      <c r="O596" s="142" t="s">
        <v>6041</v>
      </c>
    </row>
    <row r="597" spans="1:15" ht="15.95" hidden="1" customHeight="1" x14ac:dyDescent="0.2">
      <c r="A597" s="156">
        <v>589</v>
      </c>
      <c r="B597" s="156" t="s">
        <v>1664</v>
      </c>
      <c r="C597" s="157" t="s">
        <v>21</v>
      </c>
      <c r="D597" s="157" t="s">
        <v>6271</v>
      </c>
      <c r="E597" s="82">
        <v>2284.6648599999999</v>
      </c>
      <c r="F597" s="82">
        <v>7563.2611374999997</v>
      </c>
      <c r="G597" s="82">
        <v>999.49279000000001</v>
      </c>
      <c r="H597" s="82"/>
      <c r="I597" s="158">
        <v>30.207404166864261</v>
      </c>
      <c r="J597" s="135" t="s">
        <v>6041</v>
      </c>
      <c r="K597" s="162"/>
      <c r="L597" s="82">
        <v>4171.2541600000004</v>
      </c>
      <c r="M597" s="82">
        <v>2206.9745200000002</v>
      </c>
      <c r="N597" s="82">
        <v>1964.2796400000002</v>
      </c>
      <c r="O597" s="135" t="s">
        <v>6041</v>
      </c>
    </row>
    <row r="598" spans="1:15" ht="15.95" customHeight="1" x14ac:dyDescent="0.2">
      <c r="A598" s="159">
        <v>590</v>
      </c>
      <c r="B598" s="159" t="s">
        <v>1665</v>
      </c>
      <c r="C598" s="160" t="s">
        <v>21</v>
      </c>
      <c r="D598" s="160" t="s">
        <v>6661</v>
      </c>
      <c r="E598" s="141">
        <v>1029.3479400000001</v>
      </c>
      <c r="F598" s="141">
        <v>4371.5305574999993</v>
      </c>
      <c r="G598" s="141">
        <v>585.75508000000002</v>
      </c>
      <c r="H598" s="141"/>
      <c r="I598" s="161">
        <v>23.546625751797691</v>
      </c>
      <c r="J598" s="142" t="s">
        <v>6041</v>
      </c>
      <c r="K598" s="162"/>
      <c r="L598" s="141">
        <v>1546.5514200000005</v>
      </c>
      <c r="M598" s="141">
        <v>1579.6957000000002</v>
      </c>
      <c r="N598" s="141">
        <v>-33.144279999999796</v>
      </c>
      <c r="O598" s="142" t="s">
        <v>6042</v>
      </c>
    </row>
    <row r="599" spans="1:15" ht="15.95" hidden="1" customHeight="1" x14ac:dyDescent="0.2">
      <c r="A599" s="156">
        <v>591</v>
      </c>
      <c r="B599" s="156" t="s">
        <v>1667</v>
      </c>
      <c r="C599" s="157" t="s">
        <v>21</v>
      </c>
      <c r="D599" s="157" t="s">
        <v>6662</v>
      </c>
      <c r="E599" s="82">
        <v>360.79606000000001</v>
      </c>
      <c r="F599" s="82">
        <v>3279.3318400000003</v>
      </c>
      <c r="G599" s="82">
        <v>714.54360999999994</v>
      </c>
      <c r="H599" s="82"/>
      <c r="I599" s="158">
        <v>11.002121090618264</v>
      </c>
      <c r="J599" s="135" t="s">
        <v>6041</v>
      </c>
      <c r="K599" s="162"/>
      <c r="L599" s="82">
        <v>2211.7414399999998</v>
      </c>
      <c r="M599" s="82">
        <v>1855.1871999999998</v>
      </c>
      <c r="N599" s="82">
        <v>356.55423999999999</v>
      </c>
      <c r="O599" s="135" t="s">
        <v>6041</v>
      </c>
    </row>
    <row r="600" spans="1:15" ht="15.95" hidden="1" customHeight="1" x14ac:dyDescent="0.2">
      <c r="A600" s="159">
        <v>592</v>
      </c>
      <c r="B600" s="159" t="s">
        <v>1669</v>
      </c>
      <c r="C600" s="160" t="s">
        <v>21</v>
      </c>
      <c r="D600" s="160" t="s">
        <v>6663</v>
      </c>
      <c r="E600" s="141">
        <v>125.88427</v>
      </c>
      <c r="F600" s="141">
        <v>1245.9964225000001</v>
      </c>
      <c r="G600" s="141">
        <v>200.0634</v>
      </c>
      <c r="H600" s="141"/>
      <c r="I600" s="161">
        <v>10.103100436470152</v>
      </c>
      <c r="J600" s="142" t="s">
        <v>6041</v>
      </c>
      <c r="K600" s="162"/>
      <c r="L600" s="141">
        <v>699.48441999999989</v>
      </c>
      <c r="M600" s="141">
        <v>684.68810000000008</v>
      </c>
      <c r="N600" s="141">
        <v>14.796319999999833</v>
      </c>
      <c r="O600" s="142" t="s">
        <v>6041</v>
      </c>
    </row>
    <row r="601" spans="1:15" ht="15.95" hidden="1" customHeight="1" x14ac:dyDescent="0.2">
      <c r="A601" s="156">
        <v>593</v>
      </c>
      <c r="B601" s="156" t="s">
        <v>1671</v>
      </c>
      <c r="C601" s="157" t="s">
        <v>21</v>
      </c>
      <c r="D601" s="157" t="s">
        <v>6664</v>
      </c>
      <c r="E601" s="82">
        <v>703.62290999999993</v>
      </c>
      <c r="F601" s="82">
        <v>10261.720925000001</v>
      </c>
      <c r="G601" s="82">
        <v>1702.94731</v>
      </c>
      <c r="H601" s="82"/>
      <c r="I601" s="158">
        <v>6.8567730027212752</v>
      </c>
      <c r="J601" s="135" t="s">
        <v>6041</v>
      </c>
      <c r="K601" s="162"/>
      <c r="L601" s="82">
        <v>7378.049829999999</v>
      </c>
      <c r="M601" s="82">
        <v>3147.7635699999996</v>
      </c>
      <c r="N601" s="82">
        <v>4230.2862599999999</v>
      </c>
      <c r="O601" s="135" t="s">
        <v>6041</v>
      </c>
    </row>
    <row r="602" spans="1:15" ht="15.95" hidden="1" customHeight="1" x14ac:dyDescent="0.2">
      <c r="A602" s="159">
        <v>594</v>
      </c>
      <c r="B602" s="159" t="s">
        <v>1673</v>
      </c>
      <c r="C602" s="160" t="s">
        <v>21</v>
      </c>
      <c r="D602" s="160" t="s">
        <v>6665</v>
      </c>
      <c r="E602" s="141">
        <v>28.438699999999997</v>
      </c>
      <c r="F602" s="141">
        <v>2416.0030424999995</v>
      </c>
      <c r="G602" s="141">
        <v>214.09058000000002</v>
      </c>
      <c r="H602" s="141"/>
      <c r="I602" s="161">
        <v>1.1770970276002872</v>
      </c>
      <c r="J602" s="142" t="s">
        <v>6041</v>
      </c>
      <c r="K602" s="162"/>
      <c r="L602" s="141">
        <v>1166.8266899999999</v>
      </c>
      <c r="M602" s="141">
        <v>868.59615999999994</v>
      </c>
      <c r="N602" s="141">
        <v>298.23053000000004</v>
      </c>
      <c r="O602" s="142" t="s">
        <v>6041</v>
      </c>
    </row>
    <row r="603" spans="1:15" ht="15.95" hidden="1" customHeight="1" x14ac:dyDescent="0.2">
      <c r="A603" s="156">
        <v>595</v>
      </c>
      <c r="B603" s="156" t="s">
        <v>1675</v>
      </c>
      <c r="C603" s="157" t="s">
        <v>21</v>
      </c>
      <c r="D603" s="157" t="s">
        <v>6666</v>
      </c>
      <c r="E603" s="82">
        <v>1341.1368200000002</v>
      </c>
      <c r="F603" s="82">
        <v>9799.0977450000009</v>
      </c>
      <c r="G603" s="82">
        <v>2542.59429</v>
      </c>
      <c r="H603" s="82"/>
      <c r="I603" s="158">
        <v>13.686329648914016</v>
      </c>
      <c r="J603" s="135" t="s">
        <v>6041</v>
      </c>
      <c r="K603" s="162"/>
      <c r="L603" s="82">
        <v>7012.230779999999</v>
      </c>
      <c r="M603" s="82">
        <v>5703.0399300000008</v>
      </c>
      <c r="N603" s="82">
        <v>1309.1908499999986</v>
      </c>
      <c r="O603" s="135" t="s">
        <v>6041</v>
      </c>
    </row>
    <row r="604" spans="1:15" ht="15.95" hidden="1" customHeight="1" x14ac:dyDescent="0.2">
      <c r="A604" s="159">
        <v>596</v>
      </c>
      <c r="B604" s="159" t="s">
        <v>1677</v>
      </c>
      <c r="C604" s="160" t="s">
        <v>21</v>
      </c>
      <c r="D604" s="160" t="s">
        <v>6667</v>
      </c>
      <c r="E604" s="141">
        <v>424.38232999999997</v>
      </c>
      <c r="F604" s="141">
        <v>1318.490945</v>
      </c>
      <c r="G604" s="141">
        <v>172.52764999999999</v>
      </c>
      <c r="H604" s="141"/>
      <c r="I604" s="161">
        <v>32.186973419070384</v>
      </c>
      <c r="J604" s="142" t="s">
        <v>6041</v>
      </c>
      <c r="K604" s="162"/>
      <c r="L604" s="141">
        <v>707.53737000000012</v>
      </c>
      <c r="M604" s="141">
        <v>676.09474</v>
      </c>
      <c r="N604" s="141">
        <v>31.442630000000122</v>
      </c>
      <c r="O604" s="142" t="s">
        <v>6041</v>
      </c>
    </row>
    <row r="605" spans="1:15" ht="15.95" hidden="1" customHeight="1" x14ac:dyDescent="0.2">
      <c r="A605" s="156">
        <v>597</v>
      </c>
      <c r="B605" s="156" t="s">
        <v>1679</v>
      </c>
      <c r="C605" s="157" t="s">
        <v>21</v>
      </c>
      <c r="D605" s="157" t="s">
        <v>6668</v>
      </c>
      <c r="E605" s="82">
        <v>170.97385999999997</v>
      </c>
      <c r="F605" s="82">
        <v>7158.5199149999999</v>
      </c>
      <c r="G605" s="82">
        <v>1374.87897</v>
      </c>
      <c r="H605" s="82"/>
      <c r="I605" s="158">
        <v>2.3883967919365632</v>
      </c>
      <c r="J605" s="135" t="s">
        <v>6041</v>
      </c>
      <c r="K605" s="162"/>
      <c r="L605" s="82">
        <v>4782.9145799999997</v>
      </c>
      <c r="M605" s="82">
        <v>3763.0313200000005</v>
      </c>
      <c r="N605" s="82">
        <v>1019.8832599999997</v>
      </c>
      <c r="O605" s="135" t="s">
        <v>6041</v>
      </c>
    </row>
    <row r="606" spans="1:15" ht="15.95" hidden="1" customHeight="1" x14ac:dyDescent="0.2">
      <c r="A606" s="159">
        <v>598</v>
      </c>
      <c r="B606" s="159" t="s">
        <v>1681</v>
      </c>
      <c r="C606" s="160" t="s">
        <v>21</v>
      </c>
      <c r="D606" s="160" t="s">
        <v>6669</v>
      </c>
      <c r="E606" s="141">
        <v>299.68460000000005</v>
      </c>
      <c r="F606" s="141">
        <v>10779.850462499999</v>
      </c>
      <c r="G606" s="141">
        <v>1444.1302900000001</v>
      </c>
      <c r="H606" s="141"/>
      <c r="I606" s="161">
        <v>2.7800441299488954</v>
      </c>
      <c r="J606" s="142" t="s">
        <v>6041</v>
      </c>
      <c r="K606" s="162"/>
      <c r="L606" s="141">
        <v>6158.3443000000007</v>
      </c>
      <c r="M606" s="141">
        <v>5205.2295599999998</v>
      </c>
      <c r="N606" s="141">
        <v>953.11474000000112</v>
      </c>
      <c r="O606" s="142" t="s">
        <v>6041</v>
      </c>
    </row>
    <row r="607" spans="1:15" ht="15.95" hidden="1" customHeight="1" x14ac:dyDescent="0.2">
      <c r="A607" s="156">
        <v>599</v>
      </c>
      <c r="B607" s="156" t="s">
        <v>1683</v>
      </c>
      <c r="C607" s="157" t="s">
        <v>21</v>
      </c>
      <c r="D607" s="157" t="s">
        <v>6670</v>
      </c>
      <c r="E607" s="82">
        <v>638.37022000000002</v>
      </c>
      <c r="F607" s="82">
        <v>2059.2081125</v>
      </c>
      <c r="G607" s="82">
        <v>226.66989000000001</v>
      </c>
      <c r="H607" s="82"/>
      <c r="I607" s="158">
        <v>31.000762677890819</v>
      </c>
      <c r="J607" s="135" t="s">
        <v>6041</v>
      </c>
      <c r="K607" s="162"/>
      <c r="L607" s="82">
        <v>1293.6156299999998</v>
      </c>
      <c r="M607" s="82">
        <v>1217.0122900000001</v>
      </c>
      <c r="N607" s="82">
        <v>76.603339999999847</v>
      </c>
      <c r="O607" s="135" t="s">
        <v>6041</v>
      </c>
    </row>
    <row r="608" spans="1:15" ht="15.95" hidden="1" customHeight="1" x14ac:dyDescent="0.2">
      <c r="A608" s="159">
        <v>600</v>
      </c>
      <c r="B608" s="159" t="s">
        <v>1685</v>
      </c>
      <c r="C608" s="160" t="s">
        <v>21</v>
      </c>
      <c r="D608" s="160" t="s">
        <v>6671</v>
      </c>
      <c r="E608" s="141">
        <v>151.64068</v>
      </c>
      <c r="F608" s="141">
        <v>1422.2510675000001</v>
      </c>
      <c r="G608" s="141">
        <v>162.96079</v>
      </c>
      <c r="H608" s="141"/>
      <c r="I608" s="161">
        <v>10.662019067178516</v>
      </c>
      <c r="J608" s="142" t="s">
        <v>6041</v>
      </c>
      <c r="K608" s="162"/>
      <c r="L608" s="141">
        <v>997.83769999999993</v>
      </c>
      <c r="M608" s="141">
        <v>757.81060999999988</v>
      </c>
      <c r="N608" s="141">
        <v>240.02709000000007</v>
      </c>
      <c r="O608" s="142" t="s">
        <v>6041</v>
      </c>
    </row>
    <row r="609" spans="1:15" ht="15.95" hidden="1" customHeight="1" x14ac:dyDescent="0.2">
      <c r="A609" s="156">
        <v>601</v>
      </c>
      <c r="B609" s="156" t="s">
        <v>1687</v>
      </c>
      <c r="C609" s="157" t="s">
        <v>21</v>
      </c>
      <c r="D609" s="157" t="s">
        <v>6672</v>
      </c>
      <c r="E609" s="82">
        <v>99.463899999999995</v>
      </c>
      <c r="F609" s="82">
        <v>2472.3245349999997</v>
      </c>
      <c r="G609" s="82">
        <v>484.63620000000003</v>
      </c>
      <c r="H609" s="82"/>
      <c r="I609" s="158">
        <v>4.0230923809523258</v>
      </c>
      <c r="J609" s="135" t="s">
        <v>6041</v>
      </c>
      <c r="K609" s="162"/>
      <c r="L609" s="82">
        <v>1455.1579299999999</v>
      </c>
      <c r="M609" s="82">
        <v>1052.01577</v>
      </c>
      <c r="N609" s="82">
        <v>403.14215999999993</v>
      </c>
      <c r="O609" s="135" t="s">
        <v>6041</v>
      </c>
    </row>
    <row r="610" spans="1:15" ht="15.95" hidden="1" customHeight="1" x14ac:dyDescent="0.2">
      <c r="A610" s="159">
        <v>602</v>
      </c>
      <c r="B610" s="159" t="s">
        <v>1689</v>
      </c>
      <c r="C610" s="160" t="s">
        <v>21</v>
      </c>
      <c r="D610" s="160" t="s">
        <v>6673</v>
      </c>
      <c r="E610" s="141">
        <v>126.73907</v>
      </c>
      <c r="F610" s="141">
        <v>3150.6979450000003</v>
      </c>
      <c r="G610" s="141">
        <v>549.95319999999992</v>
      </c>
      <c r="H610" s="141"/>
      <c r="I610" s="161">
        <v>4.0225712592071394</v>
      </c>
      <c r="J610" s="142" t="s">
        <v>6041</v>
      </c>
      <c r="K610" s="162"/>
      <c r="L610" s="141">
        <v>2166.21776</v>
      </c>
      <c r="M610" s="141">
        <v>1674.6710399999999</v>
      </c>
      <c r="N610" s="141">
        <v>491.54671999999977</v>
      </c>
      <c r="O610" s="142" t="s">
        <v>6041</v>
      </c>
    </row>
    <row r="611" spans="1:15" ht="15.95" hidden="1" customHeight="1" x14ac:dyDescent="0.2">
      <c r="A611" s="156">
        <v>603</v>
      </c>
      <c r="B611" s="156" t="s">
        <v>1691</v>
      </c>
      <c r="C611" s="157" t="s">
        <v>21</v>
      </c>
      <c r="D611" s="157" t="s">
        <v>6674</v>
      </c>
      <c r="E611" s="82">
        <v>22.671450000000004</v>
      </c>
      <c r="F611" s="82">
        <v>1417.6982575000004</v>
      </c>
      <c r="G611" s="82">
        <v>174.64750000000001</v>
      </c>
      <c r="H611" s="82"/>
      <c r="I611" s="158">
        <v>1.5991731583263231</v>
      </c>
      <c r="J611" s="135" t="s">
        <v>6041</v>
      </c>
      <c r="K611" s="162"/>
      <c r="L611" s="82">
        <v>978.62513999999999</v>
      </c>
      <c r="M611" s="82">
        <v>801.47934999999995</v>
      </c>
      <c r="N611" s="82">
        <v>177.14579000000003</v>
      </c>
      <c r="O611" s="135" t="s">
        <v>6041</v>
      </c>
    </row>
    <row r="612" spans="1:15" ht="15.95" hidden="1" customHeight="1" x14ac:dyDescent="0.2">
      <c r="A612" s="159">
        <v>604</v>
      </c>
      <c r="B612" s="159" t="s">
        <v>1693</v>
      </c>
      <c r="C612" s="160" t="s">
        <v>21</v>
      </c>
      <c r="D612" s="160" t="s">
        <v>6675</v>
      </c>
      <c r="E612" s="141">
        <v>50.049579999999999</v>
      </c>
      <c r="F612" s="141">
        <v>1878.3175200000001</v>
      </c>
      <c r="G612" s="141">
        <v>478.73714000000001</v>
      </c>
      <c r="H612" s="141"/>
      <c r="I612" s="161">
        <v>2.6645963457765118</v>
      </c>
      <c r="J612" s="142" t="s">
        <v>6041</v>
      </c>
      <c r="K612" s="162"/>
      <c r="L612" s="141">
        <v>1327.8759700000001</v>
      </c>
      <c r="M612" s="141">
        <v>842.13065000000006</v>
      </c>
      <c r="N612" s="141">
        <v>485.74531999999994</v>
      </c>
      <c r="O612" s="142" t="s">
        <v>6041</v>
      </c>
    </row>
    <row r="613" spans="1:15" ht="15.95" hidden="1" customHeight="1" x14ac:dyDescent="0.2">
      <c r="A613" s="156">
        <v>605</v>
      </c>
      <c r="B613" s="156" t="s">
        <v>1695</v>
      </c>
      <c r="C613" s="157" t="s">
        <v>21</v>
      </c>
      <c r="D613" s="157" t="s">
        <v>6676</v>
      </c>
      <c r="E613" s="82">
        <v>757.64364999999998</v>
      </c>
      <c r="F613" s="82">
        <v>5165.7028999999993</v>
      </c>
      <c r="G613" s="82">
        <v>921.15425000000005</v>
      </c>
      <c r="H613" s="82"/>
      <c r="I613" s="158">
        <v>14.666806525013277</v>
      </c>
      <c r="J613" s="135" t="s">
        <v>6041</v>
      </c>
      <c r="K613" s="162"/>
      <c r="L613" s="82">
        <v>2621.7829400000005</v>
      </c>
      <c r="M613" s="82">
        <v>1927.1927800000003</v>
      </c>
      <c r="N613" s="82">
        <v>694.5901600000002</v>
      </c>
      <c r="O613" s="135" t="s">
        <v>6041</v>
      </c>
    </row>
    <row r="614" spans="1:15" ht="15.95" hidden="1" customHeight="1" x14ac:dyDescent="0.2">
      <c r="A614" s="159">
        <v>606</v>
      </c>
      <c r="B614" s="159" t="s">
        <v>1697</v>
      </c>
      <c r="C614" s="160" t="s">
        <v>21</v>
      </c>
      <c r="D614" s="160" t="s">
        <v>6677</v>
      </c>
      <c r="E614" s="141">
        <v>4926.5356600000005</v>
      </c>
      <c r="F614" s="141">
        <v>50508.557280000001</v>
      </c>
      <c r="G614" s="141">
        <v>5348.87763</v>
      </c>
      <c r="H614" s="141"/>
      <c r="I614" s="161">
        <v>9.7538633556472085</v>
      </c>
      <c r="J614" s="142" t="s">
        <v>6041</v>
      </c>
      <c r="K614" s="162"/>
      <c r="L614" s="141">
        <v>33909.214780000002</v>
      </c>
      <c r="M614" s="141">
        <v>24911.893779999995</v>
      </c>
      <c r="N614" s="141">
        <v>8997.3210000000072</v>
      </c>
      <c r="O614" s="142" t="s">
        <v>6041</v>
      </c>
    </row>
    <row r="615" spans="1:15" ht="15.95" hidden="1" customHeight="1" x14ac:dyDescent="0.2">
      <c r="A615" s="156">
        <v>607</v>
      </c>
      <c r="B615" s="156" t="s">
        <v>1699</v>
      </c>
      <c r="C615" s="157" t="s">
        <v>21</v>
      </c>
      <c r="D615" s="157" t="s">
        <v>6678</v>
      </c>
      <c r="E615" s="82">
        <v>1465.7092500000001</v>
      </c>
      <c r="F615" s="82">
        <v>6621.4810974999991</v>
      </c>
      <c r="G615" s="82">
        <v>2006.3419500000002</v>
      </c>
      <c r="H615" s="82"/>
      <c r="I615" s="158">
        <v>22.135670681796434</v>
      </c>
      <c r="J615" s="135" t="s">
        <v>6041</v>
      </c>
      <c r="K615" s="162"/>
      <c r="L615" s="82">
        <v>3820.6077800000003</v>
      </c>
      <c r="M615" s="82">
        <v>2583.6765399999999</v>
      </c>
      <c r="N615" s="82">
        <v>1236.9312400000001</v>
      </c>
      <c r="O615" s="135" t="s">
        <v>6041</v>
      </c>
    </row>
    <row r="616" spans="1:15" ht="15.95" hidden="1" customHeight="1" x14ac:dyDescent="0.2">
      <c r="A616" s="159">
        <v>608</v>
      </c>
      <c r="B616" s="159" t="s">
        <v>1701</v>
      </c>
      <c r="C616" s="160" t="s">
        <v>21</v>
      </c>
      <c r="D616" s="160" t="s">
        <v>6679</v>
      </c>
      <c r="E616" s="141">
        <v>2143.2639699999995</v>
      </c>
      <c r="F616" s="141">
        <v>2913.1563349999997</v>
      </c>
      <c r="G616" s="141">
        <v>615.97699999999998</v>
      </c>
      <c r="H616" s="141"/>
      <c r="I616" s="161">
        <v>73.571882986499588</v>
      </c>
      <c r="J616" s="142" t="s">
        <v>6041</v>
      </c>
      <c r="K616" s="162"/>
      <c r="L616" s="141">
        <v>1919.479</v>
      </c>
      <c r="M616" s="141">
        <v>1329.0821699999999</v>
      </c>
      <c r="N616" s="141">
        <v>590.39683000000002</v>
      </c>
      <c r="O616" s="142" t="s">
        <v>6041</v>
      </c>
    </row>
    <row r="617" spans="1:15" ht="15.95" hidden="1" customHeight="1" x14ac:dyDescent="0.2">
      <c r="A617" s="156">
        <v>609</v>
      </c>
      <c r="B617" s="156" t="s">
        <v>1703</v>
      </c>
      <c r="C617" s="157" t="s">
        <v>21</v>
      </c>
      <c r="D617" s="157" t="s">
        <v>6680</v>
      </c>
      <c r="E617" s="82">
        <v>346.39904000000001</v>
      </c>
      <c r="F617" s="82">
        <v>2469.767155</v>
      </c>
      <c r="G617" s="82">
        <v>327.35184999999996</v>
      </c>
      <c r="H617" s="82"/>
      <c r="I617" s="158">
        <v>14.025574811727548</v>
      </c>
      <c r="J617" s="135" t="s">
        <v>6041</v>
      </c>
      <c r="K617" s="162"/>
      <c r="L617" s="82">
        <v>1493.3987500000001</v>
      </c>
      <c r="M617" s="82">
        <v>1222.84419</v>
      </c>
      <c r="N617" s="82">
        <v>270.55456000000004</v>
      </c>
      <c r="O617" s="135" t="s">
        <v>6041</v>
      </c>
    </row>
    <row r="618" spans="1:15" ht="15.95" hidden="1" customHeight="1" x14ac:dyDescent="0.2">
      <c r="A618" s="159">
        <v>610</v>
      </c>
      <c r="B618" s="159" t="s">
        <v>1705</v>
      </c>
      <c r="C618" s="160" t="s">
        <v>21</v>
      </c>
      <c r="D618" s="160" t="s">
        <v>6681</v>
      </c>
      <c r="E618" s="141">
        <v>493.41498999999999</v>
      </c>
      <c r="F618" s="141">
        <v>3375.0821874999997</v>
      </c>
      <c r="G618" s="141">
        <v>733.10106000000007</v>
      </c>
      <c r="H618" s="141"/>
      <c r="I618" s="161">
        <v>14.619347399225372</v>
      </c>
      <c r="J618" s="142" t="s">
        <v>6041</v>
      </c>
      <c r="K618" s="162"/>
      <c r="L618" s="141">
        <v>2129.3418700000002</v>
      </c>
      <c r="M618" s="141">
        <v>1839.8695299999997</v>
      </c>
      <c r="N618" s="141">
        <v>289.47234000000032</v>
      </c>
      <c r="O618" s="142" t="s">
        <v>6041</v>
      </c>
    </row>
    <row r="619" spans="1:15" ht="15.95" hidden="1" customHeight="1" x14ac:dyDescent="0.2">
      <c r="A619" s="156">
        <v>611</v>
      </c>
      <c r="B619" s="156" t="s">
        <v>1707</v>
      </c>
      <c r="C619" s="157" t="s">
        <v>21</v>
      </c>
      <c r="D619" s="157" t="s">
        <v>6682</v>
      </c>
      <c r="E619" s="82">
        <v>260.13747999999998</v>
      </c>
      <c r="F619" s="82">
        <v>5181.6622625</v>
      </c>
      <c r="G619" s="82">
        <v>1217.8665699999999</v>
      </c>
      <c r="H619" s="82"/>
      <c r="I619" s="158">
        <v>5.0203480431874246</v>
      </c>
      <c r="J619" s="135" t="s">
        <v>6041</v>
      </c>
      <c r="K619" s="162"/>
      <c r="L619" s="82">
        <v>2656.9505199999999</v>
      </c>
      <c r="M619" s="82">
        <v>2085.0171600000003</v>
      </c>
      <c r="N619" s="82">
        <v>571.93335999999988</v>
      </c>
      <c r="O619" s="135" t="s">
        <v>6041</v>
      </c>
    </row>
    <row r="620" spans="1:15" ht="15.95" hidden="1" customHeight="1" x14ac:dyDescent="0.2">
      <c r="A620" s="159">
        <v>612</v>
      </c>
      <c r="B620" s="159" t="s">
        <v>1709</v>
      </c>
      <c r="C620" s="160" t="s">
        <v>21</v>
      </c>
      <c r="D620" s="160" t="s">
        <v>6683</v>
      </c>
      <c r="E620" s="141">
        <v>5482.9201999999996</v>
      </c>
      <c r="F620" s="141">
        <v>12136.02615</v>
      </c>
      <c r="G620" s="141">
        <v>2737.8901299999998</v>
      </c>
      <c r="H620" s="141"/>
      <c r="I620" s="161">
        <v>45.178875953559142</v>
      </c>
      <c r="J620" s="142" t="s">
        <v>6041</v>
      </c>
      <c r="K620" s="162"/>
      <c r="L620" s="141">
        <v>5649.2902299999996</v>
      </c>
      <c r="M620" s="141">
        <v>5309.13987</v>
      </c>
      <c r="N620" s="141">
        <v>340.15035999999941</v>
      </c>
      <c r="O620" s="142" t="s">
        <v>6041</v>
      </c>
    </row>
    <row r="621" spans="1:15" ht="15.95" hidden="1" customHeight="1" x14ac:dyDescent="0.2">
      <c r="A621" s="156">
        <v>613</v>
      </c>
      <c r="B621" s="156" t="s">
        <v>1711</v>
      </c>
      <c r="C621" s="157" t="s">
        <v>21</v>
      </c>
      <c r="D621" s="157" t="s">
        <v>6684</v>
      </c>
      <c r="E621" s="82">
        <v>306.82822000000004</v>
      </c>
      <c r="F621" s="82">
        <v>3452.9512850000001</v>
      </c>
      <c r="G621" s="82">
        <v>766.21960000000001</v>
      </c>
      <c r="H621" s="82"/>
      <c r="I621" s="158">
        <v>8.8859701361237136</v>
      </c>
      <c r="J621" s="135" t="s">
        <v>6041</v>
      </c>
      <c r="K621" s="162"/>
      <c r="L621" s="82">
        <v>2236.1365700000001</v>
      </c>
      <c r="M621" s="82">
        <v>1487.6125200000001</v>
      </c>
      <c r="N621" s="82">
        <v>748.52405000000033</v>
      </c>
      <c r="O621" s="135" t="s">
        <v>6041</v>
      </c>
    </row>
    <row r="622" spans="1:15" ht="15.95" hidden="1" customHeight="1" x14ac:dyDescent="0.2">
      <c r="A622" s="159">
        <v>614</v>
      </c>
      <c r="B622" s="159" t="s">
        <v>1713</v>
      </c>
      <c r="C622" s="160" t="s">
        <v>21</v>
      </c>
      <c r="D622" s="160" t="s">
        <v>6685</v>
      </c>
      <c r="E622" s="141">
        <v>712.74576000000002</v>
      </c>
      <c r="F622" s="141">
        <v>1766.6662350000004</v>
      </c>
      <c r="G622" s="141">
        <v>321.51216000000005</v>
      </c>
      <c r="H622" s="141"/>
      <c r="I622" s="161">
        <v>40.344109480305988</v>
      </c>
      <c r="J622" s="142" t="s">
        <v>6041</v>
      </c>
      <c r="K622" s="162"/>
      <c r="L622" s="141">
        <v>1358.8878099999999</v>
      </c>
      <c r="M622" s="141">
        <v>1084.06925</v>
      </c>
      <c r="N622" s="141">
        <v>274.81856000000005</v>
      </c>
      <c r="O622" s="142" t="s">
        <v>6041</v>
      </c>
    </row>
    <row r="623" spans="1:15" ht="15.95" hidden="1" customHeight="1" x14ac:dyDescent="0.2">
      <c r="A623" s="156">
        <v>615</v>
      </c>
      <c r="B623" s="156" t="s">
        <v>1715</v>
      </c>
      <c r="C623" s="157" t="s">
        <v>21</v>
      </c>
      <c r="D623" s="157" t="s">
        <v>6686</v>
      </c>
      <c r="E623" s="82">
        <v>400.49014</v>
      </c>
      <c r="F623" s="82">
        <v>2933.4863150000006</v>
      </c>
      <c r="G623" s="82">
        <v>534.14916999999991</v>
      </c>
      <c r="H623" s="82"/>
      <c r="I623" s="158">
        <v>13.652360945137049</v>
      </c>
      <c r="J623" s="135" t="s">
        <v>6041</v>
      </c>
      <c r="K623" s="162"/>
      <c r="L623" s="82">
        <v>2109.7019500000001</v>
      </c>
      <c r="M623" s="82">
        <v>1488.2031400000001</v>
      </c>
      <c r="N623" s="82">
        <v>621.49881000000005</v>
      </c>
      <c r="O623" s="135" t="s">
        <v>6041</v>
      </c>
    </row>
    <row r="624" spans="1:15" ht="15.95" hidden="1" customHeight="1" x14ac:dyDescent="0.2">
      <c r="A624" s="159">
        <v>616</v>
      </c>
      <c r="B624" s="159" t="s">
        <v>1717</v>
      </c>
      <c r="C624" s="160" t="s">
        <v>21</v>
      </c>
      <c r="D624" s="160" t="s">
        <v>6264</v>
      </c>
      <c r="E624" s="141">
        <v>1247.0565300000001</v>
      </c>
      <c r="F624" s="141">
        <v>3327.5901175000008</v>
      </c>
      <c r="G624" s="141">
        <v>650.97358000000008</v>
      </c>
      <c r="H624" s="141"/>
      <c r="I624" s="161">
        <v>37.4762661855994</v>
      </c>
      <c r="J624" s="142" t="s">
        <v>6041</v>
      </c>
      <c r="K624" s="162"/>
      <c r="L624" s="141">
        <v>1748.2652900000003</v>
      </c>
      <c r="M624" s="141">
        <v>1368.74881</v>
      </c>
      <c r="N624" s="141">
        <v>379.51648000000023</v>
      </c>
      <c r="O624" s="142" t="s">
        <v>6041</v>
      </c>
    </row>
    <row r="625" spans="1:15" ht="15.95" hidden="1" customHeight="1" x14ac:dyDescent="0.2">
      <c r="A625" s="156">
        <v>617</v>
      </c>
      <c r="B625" s="156" t="s">
        <v>1718</v>
      </c>
      <c r="C625" s="157" t="s">
        <v>21</v>
      </c>
      <c r="D625" s="157" t="s">
        <v>6687</v>
      </c>
      <c r="E625" s="82">
        <v>651.12277999999992</v>
      </c>
      <c r="F625" s="82">
        <v>3821.0270050000004</v>
      </c>
      <c r="G625" s="82">
        <v>954.93091000000004</v>
      </c>
      <c r="H625" s="82"/>
      <c r="I625" s="158">
        <v>17.040517618639541</v>
      </c>
      <c r="J625" s="135" t="s">
        <v>6041</v>
      </c>
      <c r="K625" s="162"/>
      <c r="L625" s="82">
        <v>2601.80395</v>
      </c>
      <c r="M625" s="82">
        <v>1903.7651699999999</v>
      </c>
      <c r="N625" s="82">
        <v>698.03878000000032</v>
      </c>
      <c r="O625" s="135" t="s">
        <v>6041</v>
      </c>
    </row>
    <row r="626" spans="1:15" ht="15.95" hidden="1" customHeight="1" x14ac:dyDescent="0.2">
      <c r="A626" s="159">
        <v>618</v>
      </c>
      <c r="B626" s="159" t="s">
        <v>1720</v>
      </c>
      <c r="C626" s="160" t="s">
        <v>21</v>
      </c>
      <c r="D626" s="160" t="s">
        <v>6152</v>
      </c>
      <c r="E626" s="141">
        <v>1446.6601300000002</v>
      </c>
      <c r="F626" s="141">
        <v>7862.4377975000016</v>
      </c>
      <c r="G626" s="141">
        <v>1479.88545</v>
      </c>
      <c r="H626" s="141"/>
      <c r="I626" s="161">
        <v>18.399638474214587</v>
      </c>
      <c r="J626" s="142" t="s">
        <v>6041</v>
      </c>
      <c r="K626" s="162"/>
      <c r="L626" s="141">
        <v>4021.6535600000007</v>
      </c>
      <c r="M626" s="141">
        <v>2637.2655900000004</v>
      </c>
      <c r="N626" s="141">
        <v>1384.3879700000002</v>
      </c>
      <c r="O626" s="142" t="s">
        <v>6041</v>
      </c>
    </row>
    <row r="627" spans="1:15" ht="15.95" hidden="1" customHeight="1" x14ac:dyDescent="0.2">
      <c r="A627" s="156">
        <v>619</v>
      </c>
      <c r="B627" s="156" t="s">
        <v>1721</v>
      </c>
      <c r="C627" s="157" t="s">
        <v>21</v>
      </c>
      <c r="D627" s="157" t="s">
        <v>6688</v>
      </c>
      <c r="E627" s="82">
        <v>626.56952999999999</v>
      </c>
      <c r="F627" s="82">
        <v>6595.5440199999994</v>
      </c>
      <c r="G627" s="82">
        <v>1600.0878700000001</v>
      </c>
      <c r="H627" s="82"/>
      <c r="I627" s="158">
        <v>9.4998915646688395</v>
      </c>
      <c r="J627" s="135" t="s">
        <v>6041</v>
      </c>
      <c r="K627" s="162"/>
      <c r="L627" s="82">
        <v>4682.1562899999999</v>
      </c>
      <c r="M627" s="82">
        <v>3477.0149999999999</v>
      </c>
      <c r="N627" s="82">
        <v>1205.14129</v>
      </c>
      <c r="O627" s="135" t="s">
        <v>6041</v>
      </c>
    </row>
    <row r="628" spans="1:15" ht="15.95" hidden="1" customHeight="1" x14ac:dyDescent="0.2">
      <c r="A628" s="159">
        <v>620</v>
      </c>
      <c r="B628" s="159" t="s">
        <v>1723</v>
      </c>
      <c r="C628" s="160" t="s">
        <v>21</v>
      </c>
      <c r="D628" s="160" t="s">
        <v>6689</v>
      </c>
      <c r="E628" s="141">
        <v>194.64439000000002</v>
      </c>
      <c r="F628" s="141">
        <v>1274.2296000000001</v>
      </c>
      <c r="G628" s="141">
        <v>146.55233999999999</v>
      </c>
      <c r="H628" s="141"/>
      <c r="I628" s="161">
        <v>15.275456636700325</v>
      </c>
      <c r="J628" s="142" t="s">
        <v>6041</v>
      </c>
      <c r="K628" s="162"/>
      <c r="L628" s="141">
        <v>668.89473999999996</v>
      </c>
      <c r="M628" s="141">
        <v>640.57652000000007</v>
      </c>
      <c r="N628" s="141">
        <v>28.318219999999972</v>
      </c>
      <c r="O628" s="142" t="s">
        <v>6041</v>
      </c>
    </row>
    <row r="629" spans="1:15" ht="15.95" hidden="1" customHeight="1" x14ac:dyDescent="0.2">
      <c r="A629" s="156">
        <v>621</v>
      </c>
      <c r="B629" s="156" t="s">
        <v>1725</v>
      </c>
      <c r="C629" s="157" t="s">
        <v>21</v>
      </c>
      <c r="D629" s="157" t="s">
        <v>6690</v>
      </c>
      <c r="E629" s="82">
        <v>29997.618209999997</v>
      </c>
      <c r="F629" s="82">
        <v>77956.52926499999</v>
      </c>
      <c r="G629" s="82">
        <v>47132.000659999998</v>
      </c>
      <c r="H629" s="82"/>
      <c r="I629" s="158">
        <v>38.479930408430818</v>
      </c>
      <c r="J629" s="135" t="s">
        <v>6041</v>
      </c>
      <c r="K629" s="162"/>
      <c r="L629" s="82">
        <v>58313.916700000002</v>
      </c>
      <c r="M629" s="82">
        <v>32622.148909999996</v>
      </c>
      <c r="N629" s="82">
        <v>25691.767790000005</v>
      </c>
      <c r="O629" s="135" t="s">
        <v>6041</v>
      </c>
    </row>
    <row r="630" spans="1:15" ht="15.95" hidden="1" customHeight="1" x14ac:dyDescent="0.2">
      <c r="A630" s="159">
        <v>622</v>
      </c>
      <c r="B630" s="159" t="s">
        <v>1727</v>
      </c>
      <c r="C630" s="160" t="s">
        <v>21</v>
      </c>
      <c r="D630" s="160" t="s">
        <v>6691</v>
      </c>
      <c r="E630" s="141">
        <v>509.67652999999996</v>
      </c>
      <c r="F630" s="141">
        <v>8572.0664425000014</v>
      </c>
      <c r="G630" s="141">
        <v>6098.3592199999994</v>
      </c>
      <c r="H630" s="141"/>
      <c r="I630" s="161">
        <v>5.9457837082671441</v>
      </c>
      <c r="J630" s="142" t="s">
        <v>6041</v>
      </c>
      <c r="K630" s="162"/>
      <c r="L630" s="141">
        <v>5052.9777199999999</v>
      </c>
      <c r="M630" s="141">
        <v>2382.7807699999998</v>
      </c>
      <c r="N630" s="141">
        <v>2670.1969499999996</v>
      </c>
      <c r="O630" s="142" t="s">
        <v>6041</v>
      </c>
    </row>
    <row r="631" spans="1:15" ht="15.95" hidden="1" customHeight="1" x14ac:dyDescent="0.2">
      <c r="A631" s="156">
        <v>623</v>
      </c>
      <c r="B631" s="156" t="s">
        <v>1729</v>
      </c>
      <c r="C631" s="157" t="s">
        <v>21</v>
      </c>
      <c r="D631" s="157" t="s">
        <v>6692</v>
      </c>
      <c r="E631" s="82">
        <v>3901.2047900000002</v>
      </c>
      <c r="F631" s="82">
        <v>33691.192727499998</v>
      </c>
      <c r="G631" s="82">
        <v>42308.024659999995</v>
      </c>
      <c r="H631" s="82"/>
      <c r="I631" s="158">
        <v>9.2209570674860259</v>
      </c>
      <c r="J631" s="135" t="s">
        <v>6041</v>
      </c>
      <c r="K631" s="162"/>
      <c r="L631" s="82">
        <v>27477.2745</v>
      </c>
      <c r="M631" s="82">
        <v>10442.976350000001</v>
      </c>
      <c r="N631" s="82">
        <v>17034.298149999999</v>
      </c>
      <c r="O631" s="135" t="s">
        <v>6041</v>
      </c>
    </row>
    <row r="632" spans="1:15" ht="15.95" hidden="1" customHeight="1" x14ac:dyDescent="0.2">
      <c r="A632" s="159">
        <v>624</v>
      </c>
      <c r="B632" s="159" t="s">
        <v>1731</v>
      </c>
      <c r="C632" s="160" t="s">
        <v>21</v>
      </c>
      <c r="D632" s="160" t="s">
        <v>6693</v>
      </c>
      <c r="E632" s="141">
        <v>14889.176879999999</v>
      </c>
      <c r="F632" s="141">
        <v>72869.443609999988</v>
      </c>
      <c r="G632" s="141">
        <v>10683.53067</v>
      </c>
      <c r="H632" s="141"/>
      <c r="I632" s="161">
        <v>20.432675401897448</v>
      </c>
      <c r="J632" s="142" t="s">
        <v>6041</v>
      </c>
      <c r="K632" s="162"/>
      <c r="L632" s="141">
        <v>54721.40223</v>
      </c>
      <c r="M632" s="141">
        <v>39757.543560000006</v>
      </c>
      <c r="N632" s="141">
        <v>14963.858669999994</v>
      </c>
      <c r="O632" s="142" t="s">
        <v>6041</v>
      </c>
    </row>
    <row r="633" spans="1:15" ht="15.95" hidden="1" customHeight="1" x14ac:dyDescent="0.2">
      <c r="A633" s="156">
        <v>625</v>
      </c>
      <c r="B633" s="156" t="s">
        <v>1733</v>
      </c>
      <c r="C633" s="157" t="s">
        <v>21</v>
      </c>
      <c r="D633" s="157" t="s">
        <v>6694</v>
      </c>
      <c r="E633" s="82">
        <v>1795.79385</v>
      </c>
      <c r="F633" s="82">
        <v>8805.8497625</v>
      </c>
      <c r="G633" s="82">
        <v>2055.6775400000001</v>
      </c>
      <c r="H633" s="82"/>
      <c r="I633" s="158">
        <v>20.393192007970057</v>
      </c>
      <c r="J633" s="135" t="s">
        <v>6041</v>
      </c>
      <c r="K633" s="162"/>
      <c r="L633" s="82">
        <v>6685.83079</v>
      </c>
      <c r="M633" s="82">
        <v>4811.8864199999998</v>
      </c>
      <c r="N633" s="82">
        <v>1873.9443700000002</v>
      </c>
      <c r="O633" s="135" t="s">
        <v>6041</v>
      </c>
    </row>
    <row r="634" spans="1:15" ht="15.95" hidden="1" customHeight="1" x14ac:dyDescent="0.2">
      <c r="A634" s="159">
        <v>626</v>
      </c>
      <c r="B634" s="159" t="s">
        <v>1735</v>
      </c>
      <c r="C634" s="160" t="s">
        <v>21</v>
      </c>
      <c r="D634" s="160" t="s">
        <v>6695</v>
      </c>
      <c r="E634" s="141">
        <v>1577.6211499999999</v>
      </c>
      <c r="F634" s="141">
        <v>6320.8096750000004</v>
      </c>
      <c r="G634" s="141">
        <v>2004.3515899999998</v>
      </c>
      <c r="H634" s="141"/>
      <c r="I634" s="161">
        <v>24.959162371868121</v>
      </c>
      <c r="J634" s="142" t="s">
        <v>6041</v>
      </c>
      <c r="K634" s="162"/>
      <c r="L634" s="141">
        <v>4829.184119999999</v>
      </c>
      <c r="M634" s="141">
        <v>3193.1555300000005</v>
      </c>
      <c r="N634" s="141">
        <v>1636.028589999999</v>
      </c>
      <c r="O634" s="142" t="s">
        <v>6041</v>
      </c>
    </row>
    <row r="635" spans="1:15" ht="15.95" hidden="1" customHeight="1" x14ac:dyDescent="0.2">
      <c r="A635" s="156">
        <v>627</v>
      </c>
      <c r="B635" s="156" t="s">
        <v>1737</v>
      </c>
      <c r="C635" s="157" t="s">
        <v>21</v>
      </c>
      <c r="D635" s="157" t="s">
        <v>6696</v>
      </c>
      <c r="E635" s="82">
        <v>1718.6956099999998</v>
      </c>
      <c r="F635" s="82">
        <v>8253.9726050000008</v>
      </c>
      <c r="G635" s="82">
        <v>1500.84728</v>
      </c>
      <c r="H635" s="82"/>
      <c r="I635" s="158">
        <v>20.822647375384641</v>
      </c>
      <c r="J635" s="135" t="s">
        <v>6041</v>
      </c>
      <c r="K635" s="162"/>
      <c r="L635" s="82">
        <v>4425.8462399999999</v>
      </c>
      <c r="M635" s="82">
        <v>3706.0957500000004</v>
      </c>
      <c r="N635" s="82">
        <v>719.75048999999979</v>
      </c>
      <c r="O635" s="135" t="s">
        <v>6041</v>
      </c>
    </row>
    <row r="636" spans="1:15" ht="15.95" customHeight="1" x14ac:dyDescent="0.2">
      <c r="A636" s="159">
        <v>628</v>
      </c>
      <c r="B636" s="159" t="s">
        <v>1739</v>
      </c>
      <c r="C636" s="160" t="s">
        <v>21</v>
      </c>
      <c r="D636" s="160" t="s">
        <v>6697</v>
      </c>
      <c r="E636" s="141">
        <v>5761.3046800000002</v>
      </c>
      <c r="F636" s="141">
        <v>5399.7044450000003</v>
      </c>
      <c r="G636" s="141">
        <v>1856.1537700000001</v>
      </c>
      <c r="H636" s="141"/>
      <c r="I636" s="161">
        <v>106.69666717286412</v>
      </c>
      <c r="J636" s="142" t="s">
        <v>6042</v>
      </c>
      <c r="K636" s="162"/>
      <c r="L636" s="141">
        <v>2868.4616299999998</v>
      </c>
      <c r="M636" s="141">
        <v>3282.9137900000001</v>
      </c>
      <c r="N636" s="141">
        <v>-414.45216000000016</v>
      </c>
      <c r="O636" s="142" t="s">
        <v>6042</v>
      </c>
    </row>
    <row r="637" spans="1:15" ht="15.95" hidden="1" customHeight="1" x14ac:dyDescent="0.2">
      <c r="A637" s="156">
        <v>629</v>
      </c>
      <c r="B637" s="156" t="s">
        <v>1741</v>
      </c>
      <c r="C637" s="157" t="s">
        <v>21</v>
      </c>
      <c r="D637" s="157" t="s">
        <v>6698</v>
      </c>
      <c r="E637" s="82">
        <v>1588.0481500000001</v>
      </c>
      <c r="F637" s="82">
        <v>4127.8815199999999</v>
      </c>
      <c r="G637" s="82">
        <v>686.73440000000005</v>
      </c>
      <c r="H637" s="82"/>
      <c r="I637" s="158">
        <v>38.47126285737</v>
      </c>
      <c r="J637" s="135" t="s">
        <v>6041</v>
      </c>
      <c r="K637" s="162"/>
      <c r="L637" s="82">
        <v>2427.70291</v>
      </c>
      <c r="M637" s="82">
        <v>1378.8887999999997</v>
      </c>
      <c r="N637" s="82">
        <v>1048.8141100000003</v>
      </c>
      <c r="O637" s="135" t="s">
        <v>6041</v>
      </c>
    </row>
    <row r="638" spans="1:15" ht="15.95" hidden="1" customHeight="1" x14ac:dyDescent="0.2">
      <c r="A638" s="159">
        <v>630</v>
      </c>
      <c r="B638" s="159" t="s">
        <v>1743</v>
      </c>
      <c r="C638" s="160" t="s">
        <v>21</v>
      </c>
      <c r="D638" s="160" t="s">
        <v>6699</v>
      </c>
      <c r="E638" s="141">
        <v>1089.1025699999998</v>
      </c>
      <c r="F638" s="141">
        <v>5961.8187925000002</v>
      </c>
      <c r="G638" s="141">
        <v>1601.0041799999999</v>
      </c>
      <c r="H638" s="141"/>
      <c r="I638" s="161">
        <v>18.267958284309088</v>
      </c>
      <c r="J638" s="142" t="s">
        <v>6041</v>
      </c>
      <c r="K638" s="162"/>
      <c r="L638" s="141">
        <v>3688.9500800000001</v>
      </c>
      <c r="M638" s="141">
        <v>3025.8801600000002</v>
      </c>
      <c r="N638" s="141">
        <v>663.06991999999991</v>
      </c>
      <c r="O638" s="142" t="s">
        <v>6041</v>
      </c>
    </row>
    <row r="639" spans="1:15" ht="15.95" hidden="1" customHeight="1" x14ac:dyDescent="0.2">
      <c r="A639" s="156">
        <v>631</v>
      </c>
      <c r="B639" s="156" t="s">
        <v>1745</v>
      </c>
      <c r="C639" s="157" t="s">
        <v>21</v>
      </c>
      <c r="D639" s="157" t="s">
        <v>6700</v>
      </c>
      <c r="E639" s="82">
        <v>1756.9510299999997</v>
      </c>
      <c r="F639" s="82">
        <v>3828.3867599999999</v>
      </c>
      <c r="G639" s="82">
        <v>933.73245999999995</v>
      </c>
      <c r="H639" s="82"/>
      <c r="I639" s="158">
        <v>45.892725582406932</v>
      </c>
      <c r="J639" s="135" t="s">
        <v>6041</v>
      </c>
      <c r="K639" s="162"/>
      <c r="L639" s="82">
        <v>2643.2261100000001</v>
      </c>
      <c r="M639" s="82">
        <v>2050.08232</v>
      </c>
      <c r="N639" s="82">
        <v>593.14378999999985</v>
      </c>
      <c r="O639" s="135" t="s">
        <v>6041</v>
      </c>
    </row>
    <row r="640" spans="1:15" ht="15.95" customHeight="1" x14ac:dyDescent="0.2">
      <c r="A640" s="159">
        <v>632</v>
      </c>
      <c r="B640" s="159" t="s">
        <v>1747</v>
      </c>
      <c r="C640" s="160" t="s">
        <v>21</v>
      </c>
      <c r="D640" s="160" t="s">
        <v>6701</v>
      </c>
      <c r="E640" s="141">
        <v>294.17942999999997</v>
      </c>
      <c r="F640" s="141">
        <v>5101.4592275000005</v>
      </c>
      <c r="G640" s="141">
        <v>1456.84358</v>
      </c>
      <c r="H640" s="141"/>
      <c r="I640" s="161">
        <v>5.7665741679202709</v>
      </c>
      <c r="J640" s="142" t="s">
        <v>6041</v>
      </c>
      <c r="K640" s="162"/>
      <c r="L640" s="141">
        <v>2679.17812</v>
      </c>
      <c r="M640" s="141">
        <v>3230.2458200000001</v>
      </c>
      <c r="N640" s="141">
        <v>-551.06770000000017</v>
      </c>
      <c r="O640" s="142" t="s">
        <v>6042</v>
      </c>
    </row>
    <row r="641" spans="1:15" ht="15.95" hidden="1" customHeight="1" x14ac:dyDescent="0.2">
      <c r="A641" s="156">
        <v>633</v>
      </c>
      <c r="B641" s="156" t="s">
        <v>1749</v>
      </c>
      <c r="C641" s="157" t="s">
        <v>21</v>
      </c>
      <c r="D641" s="157" t="s">
        <v>6702</v>
      </c>
      <c r="E641" s="82">
        <v>235.22918999999999</v>
      </c>
      <c r="F641" s="82">
        <v>3760.396742500001</v>
      </c>
      <c r="G641" s="82">
        <v>578.70317999999997</v>
      </c>
      <c r="H641" s="82"/>
      <c r="I641" s="158">
        <v>6.25543542630595</v>
      </c>
      <c r="J641" s="135" t="s">
        <v>6041</v>
      </c>
      <c r="K641" s="162"/>
      <c r="L641" s="82">
        <v>2670.02405</v>
      </c>
      <c r="M641" s="82">
        <v>1911.6009099999999</v>
      </c>
      <c r="N641" s="82">
        <v>758.42313999999988</v>
      </c>
      <c r="O641" s="135" t="s">
        <v>6041</v>
      </c>
    </row>
    <row r="642" spans="1:15" ht="15.95" hidden="1" customHeight="1" x14ac:dyDescent="0.2">
      <c r="A642" s="159">
        <v>634</v>
      </c>
      <c r="B642" s="159" t="s">
        <v>1751</v>
      </c>
      <c r="C642" s="160" t="s">
        <v>21</v>
      </c>
      <c r="D642" s="160" t="s">
        <v>6703</v>
      </c>
      <c r="E642" s="141">
        <v>1994.74854</v>
      </c>
      <c r="F642" s="141">
        <v>5166.8733874999998</v>
      </c>
      <c r="G642" s="141">
        <v>1260.9392600000001</v>
      </c>
      <c r="H642" s="141"/>
      <c r="I642" s="161">
        <v>38.606491593655292</v>
      </c>
      <c r="J642" s="142" t="s">
        <v>6041</v>
      </c>
      <c r="K642" s="162"/>
      <c r="L642" s="141">
        <v>3825.5222699999999</v>
      </c>
      <c r="M642" s="141">
        <v>2437.61859</v>
      </c>
      <c r="N642" s="141">
        <v>1387.9036800000001</v>
      </c>
      <c r="O642" s="142" t="s">
        <v>6041</v>
      </c>
    </row>
    <row r="643" spans="1:15" ht="15.95" hidden="1" customHeight="1" x14ac:dyDescent="0.2">
      <c r="A643" s="156">
        <v>635</v>
      </c>
      <c r="B643" s="156" t="s">
        <v>1753</v>
      </c>
      <c r="C643" s="157" t="s">
        <v>21</v>
      </c>
      <c r="D643" s="157" t="s">
        <v>6164</v>
      </c>
      <c r="E643" s="82">
        <v>872.71464999999989</v>
      </c>
      <c r="F643" s="82">
        <v>9977.1600450000005</v>
      </c>
      <c r="G643" s="82">
        <v>2317.6726800000001</v>
      </c>
      <c r="H643" s="82"/>
      <c r="I643" s="158">
        <v>8.7471248938955934</v>
      </c>
      <c r="J643" s="135" t="s">
        <v>6041</v>
      </c>
      <c r="K643" s="162"/>
      <c r="L643" s="82">
        <v>4692.8209900000002</v>
      </c>
      <c r="M643" s="82">
        <v>4178.0753800000002</v>
      </c>
      <c r="N643" s="82">
        <v>514.74561000000028</v>
      </c>
      <c r="O643" s="135" t="s">
        <v>6041</v>
      </c>
    </row>
    <row r="644" spans="1:15" ht="15.95" hidden="1" customHeight="1" x14ac:dyDescent="0.2">
      <c r="A644" s="159">
        <v>636</v>
      </c>
      <c r="B644" s="159" t="s">
        <v>1754</v>
      </c>
      <c r="C644" s="160" t="s">
        <v>21</v>
      </c>
      <c r="D644" s="160" t="s">
        <v>6704</v>
      </c>
      <c r="E644" s="141">
        <v>3039.9846000000002</v>
      </c>
      <c r="F644" s="141">
        <v>47809.643217500001</v>
      </c>
      <c r="G644" s="141">
        <v>5429.3105800000003</v>
      </c>
      <c r="H644" s="141"/>
      <c r="I644" s="161">
        <v>6.3585176450077743</v>
      </c>
      <c r="J644" s="142" t="s">
        <v>6041</v>
      </c>
      <c r="K644" s="162"/>
      <c r="L644" s="141">
        <v>29906.483970000005</v>
      </c>
      <c r="M644" s="141">
        <v>24521.947110000001</v>
      </c>
      <c r="N644" s="141">
        <v>5384.5368600000065</v>
      </c>
      <c r="O644" s="142" t="s">
        <v>6041</v>
      </c>
    </row>
    <row r="645" spans="1:15" ht="15.95" hidden="1" customHeight="1" x14ac:dyDescent="0.2">
      <c r="A645" s="156">
        <v>637</v>
      </c>
      <c r="B645" s="156" t="s">
        <v>1756</v>
      </c>
      <c r="C645" s="157" t="s">
        <v>21</v>
      </c>
      <c r="D645" s="157" t="s">
        <v>6705</v>
      </c>
      <c r="E645" s="82">
        <v>2224.78512</v>
      </c>
      <c r="F645" s="82">
        <v>10069.700280000001</v>
      </c>
      <c r="G645" s="82">
        <v>2368.6871599999999</v>
      </c>
      <c r="H645" s="82"/>
      <c r="I645" s="158">
        <v>22.093856402248349</v>
      </c>
      <c r="J645" s="135" t="s">
        <v>6041</v>
      </c>
      <c r="K645" s="162"/>
      <c r="L645" s="82">
        <v>7067.1329000000005</v>
      </c>
      <c r="M645" s="82">
        <v>5222.4360399999987</v>
      </c>
      <c r="N645" s="82">
        <v>1844.6968600000014</v>
      </c>
      <c r="O645" s="135" t="s">
        <v>6041</v>
      </c>
    </row>
    <row r="646" spans="1:15" ht="15.95" hidden="1" customHeight="1" x14ac:dyDescent="0.2">
      <c r="A646" s="159">
        <v>638</v>
      </c>
      <c r="B646" s="159" t="s">
        <v>1758</v>
      </c>
      <c r="C646" s="160" t="s">
        <v>21</v>
      </c>
      <c r="D646" s="160" t="s">
        <v>6706</v>
      </c>
      <c r="E646" s="141">
        <v>1303.5045600000001</v>
      </c>
      <c r="F646" s="141">
        <v>13003.18786</v>
      </c>
      <c r="G646" s="141">
        <v>3571.7342699999999</v>
      </c>
      <c r="H646" s="141"/>
      <c r="I646" s="161">
        <v>10.024499945969405</v>
      </c>
      <c r="J646" s="142" t="s">
        <v>6041</v>
      </c>
      <c r="K646" s="162"/>
      <c r="L646" s="141">
        <v>8943.2640399999982</v>
      </c>
      <c r="M646" s="141">
        <v>4985.4889800000001</v>
      </c>
      <c r="N646" s="141">
        <v>3957.7750599999986</v>
      </c>
      <c r="O646" s="142" t="s">
        <v>6041</v>
      </c>
    </row>
    <row r="647" spans="1:15" ht="15.95" hidden="1" customHeight="1" x14ac:dyDescent="0.2">
      <c r="A647" s="156">
        <v>639</v>
      </c>
      <c r="B647" s="156" t="s">
        <v>1760</v>
      </c>
      <c r="C647" s="157" t="s">
        <v>21</v>
      </c>
      <c r="D647" s="157" t="s">
        <v>6707</v>
      </c>
      <c r="E647" s="82">
        <v>1954.9746200000002</v>
      </c>
      <c r="F647" s="82">
        <v>12721.365974999999</v>
      </c>
      <c r="G647" s="82">
        <v>2595.8872800000004</v>
      </c>
      <c r="H647" s="82"/>
      <c r="I647" s="158">
        <v>15.367647026600068</v>
      </c>
      <c r="J647" s="135" t="s">
        <v>6041</v>
      </c>
      <c r="K647" s="162"/>
      <c r="L647" s="82">
        <v>10128.447609999999</v>
      </c>
      <c r="M647" s="82">
        <v>7871.0942900000009</v>
      </c>
      <c r="N647" s="82">
        <v>2257.3533199999983</v>
      </c>
      <c r="O647" s="135" t="s">
        <v>6041</v>
      </c>
    </row>
    <row r="648" spans="1:15" ht="15.95" hidden="1" customHeight="1" x14ac:dyDescent="0.2">
      <c r="A648" s="159">
        <v>640</v>
      </c>
      <c r="B648" s="159" t="s">
        <v>1762</v>
      </c>
      <c r="C648" s="160" t="s">
        <v>21</v>
      </c>
      <c r="D648" s="160" t="s">
        <v>6708</v>
      </c>
      <c r="E648" s="141">
        <v>1059.7516799999999</v>
      </c>
      <c r="F648" s="141">
        <v>6852.6096649999981</v>
      </c>
      <c r="G648" s="141">
        <v>1410.0932299999999</v>
      </c>
      <c r="H648" s="141"/>
      <c r="I648" s="161">
        <v>15.464935722411385</v>
      </c>
      <c r="J648" s="142" t="s">
        <v>6041</v>
      </c>
      <c r="K648" s="162"/>
      <c r="L648" s="141">
        <v>4674.4172800000006</v>
      </c>
      <c r="M648" s="141">
        <v>4356.4664399999992</v>
      </c>
      <c r="N648" s="141">
        <v>317.95084000000077</v>
      </c>
      <c r="O648" s="142" t="s">
        <v>6041</v>
      </c>
    </row>
    <row r="649" spans="1:15" ht="15.95" hidden="1" customHeight="1" x14ac:dyDescent="0.2">
      <c r="A649" s="156">
        <v>641</v>
      </c>
      <c r="B649" s="156" t="s">
        <v>1764</v>
      </c>
      <c r="C649" s="157" t="s">
        <v>21</v>
      </c>
      <c r="D649" s="157" t="s">
        <v>6709</v>
      </c>
      <c r="E649" s="82">
        <v>883.2038</v>
      </c>
      <c r="F649" s="82">
        <v>14351.042850000002</v>
      </c>
      <c r="G649" s="82">
        <v>3538.2084100000002</v>
      </c>
      <c r="H649" s="82"/>
      <c r="I649" s="158">
        <v>6.1542830666135178</v>
      </c>
      <c r="J649" s="135" t="s">
        <v>6041</v>
      </c>
      <c r="K649" s="162"/>
      <c r="L649" s="82">
        <v>9907.6449100000009</v>
      </c>
      <c r="M649" s="82">
        <v>7592.1626499999993</v>
      </c>
      <c r="N649" s="82">
        <v>2315.4822600000007</v>
      </c>
      <c r="O649" s="135" t="s">
        <v>6041</v>
      </c>
    </row>
    <row r="650" spans="1:15" ht="15.95" customHeight="1" x14ac:dyDescent="0.2">
      <c r="A650" s="159">
        <v>642</v>
      </c>
      <c r="B650" s="159" t="s">
        <v>1766</v>
      </c>
      <c r="C650" s="160" t="s">
        <v>21</v>
      </c>
      <c r="D650" s="160" t="s">
        <v>6710</v>
      </c>
      <c r="E650" s="141">
        <v>1256.7353500000002</v>
      </c>
      <c r="F650" s="141">
        <v>12370.509792500003</v>
      </c>
      <c r="G650" s="141">
        <v>3081.6876899999997</v>
      </c>
      <c r="H650" s="141"/>
      <c r="I650" s="161">
        <v>10.159123359345578</v>
      </c>
      <c r="J650" s="142" t="s">
        <v>6041</v>
      </c>
      <c r="K650" s="162"/>
      <c r="L650" s="141">
        <v>6762.2282999999998</v>
      </c>
      <c r="M650" s="141">
        <v>7129.2600499999999</v>
      </c>
      <c r="N650" s="141">
        <v>-367.03174999999999</v>
      </c>
      <c r="O650" s="142" t="s">
        <v>6042</v>
      </c>
    </row>
    <row r="651" spans="1:15" ht="15.95" hidden="1" customHeight="1" x14ac:dyDescent="0.2">
      <c r="A651" s="156">
        <v>643</v>
      </c>
      <c r="B651" s="156" t="s">
        <v>1768</v>
      </c>
      <c r="C651" s="157" t="s">
        <v>21</v>
      </c>
      <c r="D651" s="157" t="s">
        <v>6711</v>
      </c>
      <c r="E651" s="82">
        <v>6061.6292800000001</v>
      </c>
      <c r="F651" s="82">
        <v>20948.901555</v>
      </c>
      <c r="G651" s="82">
        <v>1897.9291499999999</v>
      </c>
      <c r="H651" s="82"/>
      <c r="I651" s="158">
        <v>28.935308441283091</v>
      </c>
      <c r="J651" s="135" t="s">
        <v>6041</v>
      </c>
      <c r="K651" s="162"/>
      <c r="L651" s="82">
        <v>12047.477530000002</v>
      </c>
      <c r="M651" s="82">
        <v>9626.1009400000021</v>
      </c>
      <c r="N651" s="82">
        <v>2421.3765899999999</v>
      </c>
      <c r="O651" s="135" t="s">
        <v>6041</v>
      </c>
    </row>
    <row r="652" spans="1:15" ht="15.95" hidden="1" customHeight="1" x14ac:dyDescent="0.2">
      <c r="A652" s="159">
        <v>644</v>
      </c>
      <c r="B652" s="159" t="s">
        <v>1770</v>
      </c>
      <c r="C652" s="160" t="s">
        <v>21</v>
      </c>
      <c r="D652" s="160" t="s">
        <v>6712</v>
      </c>
      <c r="E652" s="141">
        <v>220.06064000000001</v>
      </c>
      <c r="F652" s="141">
        <v>2146.6273475000003</v>
      </c>
      <c r="G652" s="141">
        <v>250.99894</v>
      </c>
      <c r="H652" s="141"/>
      <c r="I652" s="161">
        <v>10.251459819343422</v>
      </c>
      <c r="J652" s="142" t="s">
        <v>6041</v>
      </c>
      <c r="K652" s="162"/>
      <c r="L652" s="141">
        <v>1545.7142600000002</v>
      </c>
      <c r="M652" s="141">
        <v>1261.7445400000001</v>
      </c>
      <c r="N652" s="141">
        <v>283.96972000000022</v>
      </c>
      <c r="O652" s="142" t="s">
        <v>6041</v>
      </c>
    </row>
    <row r="653" spans="1:15" ht="15.95" customHeight="1" x14ac:dyDescent="0.2">
      <c r="A653" s="156">
        <v>645</v>
      </c>
      <c r="B653" s="156" t="s">
        <v>1772</v>
      </c>
      <c r="C653" s="157" t="s">
        <v>21</v>
      </c>
      <c r="D653" s="157" t="s">
        <v>6713</v>
      </c>
      <c r="E653" s="82">
        <v>22.862380000000002</v>
      </c>
      <c r="F653" s="82">
        <v>1785.3865874999997</v>
      </c>
      <c r="G653" s="82">
        <v>328.97189000000003</v>
      </c>
      <c r="H653" s="82"/>
      <c r="I653" s="158">
        <v>1.2805282710235442</v>
      </c>
      <c r="J653" s="135" t="s">
        <v>6041</v>
      </c>
      <c r="K653" s="162"/>
      <c r="L653" s="82">
        <v>1081.9823899999999</v>
      </c>
      <c r="M653" s="82">
        <v>1085.3245899999999</v>
      </c>
      <c r="N653" s="82">
        <v>-3.3421999999999534</v>
      </c>
      <c r="O653" s="135" t="s">
        <v>6042</v>
      </c>
    </row>
    <row r="654" spans="1:15" ht="15.95" hidden="1" customHeight="1" x14ac:dyDescent="0.2">
      <c r="A654" s="159">
        <v>646</v>
      </c>
      <c r="B654" s="159" t="s">
        <v>1774</v>
      </c>
      <c r="C654" s="160" t="s">
        <v>21</v>
      </c>
      <c r="D654" s="160" t="s">
        <v>6714</v>
      </c>
      <c r="E654" s="141">
        <v>160.06539999999998</v>
      </c>
      <c r="F654" s="141">
        <v>5991.3617600000007</v>
      </c>
      <c r="G654" s="141">
        <v>531.50066000000004</v>
      </c>
      <c r="H654" s="141"/>
      <c r="I654" s="161">
        <v>2.6716029913039332</v>
      </c>
      <c r="J654" s="142" t="s">
        <v>6041</v>
      </c>
      <c r="K654" s="162"/>
      <c r="L654" s="141">
        <v>2619.4196400000001</v>
      </c>
      <c r="M654" s="141">
        <v>2522.0079900000001</v>
      </c>
      <c r="N654" s="141">
        <v>97.411649999999909</v>
      </c>
      <c r="O654" s="142" t="s">
        <v>6041</v>
      </c>
    </row>
    <row r="655" spans="1:15" ht="15.95" hidden="1" customHeight="1" x14ac:dyDescent="0.2">
      <c r="A655" s="156">
        <v>647</v>
      </c>
      <c r="B655" s="156" t="s">
        <v>1776</v>
      </c>
      <c r="C655" s="157" t="s">
        <v>21</v>
      </c>
      <c r="D655" s="157" t="s">
        <v>6715</v>
      </c>
      <c r="E655" s="82">
        <v>126.85589</v>
      </c>
      <c r="F655" s="82">
        <v>1633.1902500000001</v>
      </c>
      <c r="G655" s="82">
        <v>144.26933000000002</v>
      </c>
      <c r="H655" s="82"/>
      <c r="I655" s="158">
        <v>7.7673675801089299</v>
      </c>
      <c r="J655" s="135" t="s">
        <v>6041</v>
      </c>
      <c r="K655" s="162"/>
      <c r="L655" s="82">
        <v>1017.77034</v>
      </c>
      <c r="M655" s="82">
        <v>994.92491999999993</v>
      </c>
      <c r="N655" s="82">
        <v>22.845420000000157</v>
      </c>
      <c r="O655" s="135" t="s">
        <v>6041</v>
      </c>
    </row>
    <row r="656" spans="1:15" ht="15.95" hidden="1" customHeight="1" x14ac:dyDescent="0.2">
      <c r="A656" s="159">
        <v>648</v>
      </c>
      <c r="B656" s="159" t="s">
        <v>1778</v>
      </c>
      <c r="C656" s="160" t="s">
        <v>21</v>
      </c>
      <c r="D656" s="160" t="s">
        <v>6716</v>
      </c>
      <c r="E656" s="141">
        <v>180.04613000000001</v>
      </c>
      <c r="F656" s="141">
        <v>2482.2432224999998</v>
      </c>
      <c r="G656" s="141">
        <v>469.36901</v>
      </c>
      <c r="H656" s="141"/>
      <c r="I656" s="161">
        <v>7.2533637464690477</v>
      </c>
      <c r="J656" s="142" t="s">
        <v>6041</v>
      </c>
      <c r="K656" s="162"/>
      <c r="L656" s="141">
        <v>1731.05612</v>
      </c>
      <c r="M656" s="141">
        <v>1446.5824700000001</v>
      </c>
      <c r="N656" s="141">
        <v>284.47364999999991</v>
      </c>
      <c r="O656" s="142" t="s">
        <v>6041</v>
      </c>
    </row>
    <row r="657" spans="1:15" ht="15.95" hidden="1" customHeight="1" x14ac:dyDescent="0.2">
      <c r="A657" s="156">
        <v>649</v>
      </c>
      <c r="B657" s="156" t="s">
        <v>1780</v>
      </c>
      <c r="C657" s="157" t="s">
        <v>21</v>
      </c>
      <c r="D657" s="157" t="s">
        <v>6717</v>
      </c>
      <c r="E657" s="82">
        <v>264.29841999999996</v>
      </c>
      <c r="F657" s="82">
        <v>7953.9988725000003</v>
      </c>
      <c r="G657" s="82">
        <v>1615.8611400000002</v>
      </c>
      <c r="H657" s="82"/>
      <c r="I657" s="158">
        <v>3.3228370312419853</v>
      </c>
      <c r="J657" s="135" t="s">
        <v>6041</v>
      </c>
      <c r="K657" s="162"/>
      <c r="L657" s="82">
        <v>6265.6413200000006</v>
      </c>
      <c r="M657" s="82">
        <v>4319.7502400000003</v>
      </c>
      <c r="N657" s="82">
        <v>1945.8910800000001</v>
      </c>
      <c r="O657" s="135" t="s">
        <v>6041</v>
      </c>
    </row>
    <row r="658" spans="1:15" ht="15.95" hidden="1" customHeight="1" x14ac:dyDescent="0.2">
      <c r="A658" s="159">
        <v>650</v>
      </c>
      <c r="B658" s="159" t="s">
        <v>1782</v>
      </c>
      <c r="C658" s="160" t="s">
        <v>21</v>
      </c>
      <c r="D658" s="160" t="s">
        <v>6718</v>
      </c>
      <c r="E658" s="141">
        <v>5847.6051299999999</v>
      </c>
      <c r="F658" s="141">
        <v>17704.668604999999</v>
      </c>
      <c r="G658" s="141">
        <v>1501.5698200000002</v>
      </c>
      <c r="H658" s="141"/>
      <c r="I658" s="161">
        <v>33.028605394785927</v>
      </c>
      <c r="J658" s="142" t="s">
        <v>6041</v>
      </c>
      <c r="K658" s="162"/>
      <c r="L658" s="141">
        <v>8427.7945100000015</v>
      </c>
      <c r="M658" s="141">
        <v>7935.4560799999999</v>
      </c>
      <c r="N658" s="141">
        <v>492.33843000000155</v>
      </c>
      <c r="O658" s="142" t="s">
        <v>6041</v>
      </c>
    </row>
    <row r="659" spans="1:15" ht="15.95" hidden="1" customHeight="1" x14ac:dyDescent="0.2">
      <c r="A659" s="156">
        <v>651</v>
      </c>
      <c r="B659" s="156" t="s">
        <v>1784</v>
      </c>
      <c r="C659" s="157" t="s">
        <v>21</v>
      </c>
      <c r="D659" s="157" t="s">
        <v>6719</v>
      </c>
      <c r="E659" s="82">
        <v>34.542010000000005</v>
      </c>
      <c r="F659" s="82">
        <v>1899.6288299999999</v>
      </c>
      <c r="G659" s="82">
        <v>154.15203999999997</v>
      </c>
      <c r="H659" s="82"/>
      <c r="I659" s="158">
        <v>1.8183557468960925</v>
      </c>
      <c r="J659" s="135" t="s">
        <v>6041</v>
      </c>
      <c r="K659" s="162"/>
      <c r="L659" s="82">
        <v>811.29201</v>
      </c>
      <c r="M659" s="82">
        <v>682.76499999999999</v>
      </c>
      <c r="N659" s="82">
        <v>128.52701000000002</v>
      </c>
      <c r="O659" s="135" t="s">
        <v>6041</v>
      </c>
    </row>
    <row r="660" spans="1:15" ht="15.95" hidden="1" customHeight="1" x14ac:dyDescent="0.2">
      <c r="A660" s="159">
        <v>652</v>
      </c>
      <c r="B660" s="159" t="s">
        <v>1786</v>
      </c>
      <c r="C660" s="160" t="s">
        <v>21</v>
      </c>
      <c r="D660" s="160" t="s">
        <v>6720</v>
      </c>
      <c r="E660" s="141">
        <v>163.04136000000003</v>
      </c>
      <c r="F660" s="141">
        <v>3705.9638474999997</v>
      </c>
      <c r="G660" s="141">
        <v>887.86626000000001</v>
      </c>
      <c r="H660" s="141"/>
      <c r="I660" s="161">
        <v>4.3994320157760258</v>
      </c>
      <c r="J660" s="142" t="s">
        <v>6041</v>
      </c>
      <c r="K660" s="162"/>
      <c r="L660" s="141">
        <v>2556.78224</v>
      </c>
      <c r="M660" s="141">
        <v>1982.9493299999999</v>
      </c>
      <c r="N660" s="141">
        <v>573.83291000000042</v>
      </c>
      <c r="O660" s="142" t="s">
        <v>6041</v>
      </c>
    </row>
    <row r="661" spans="1:15" ht="15.95" hidden="1" customHeight="1" x14ac:dyDescent="0.2">
      <c r="A661" s="156">
        <v>653</v>
      </c>
      <c r="B661" s="156" t="s">
        <v>1788</v>
      </c>
      <c r="C661" s="157" t="s">
        <v>21</v>
      </c>
      <c r="D661" s="157" t="s">
        <v>6721</v>
      </c>
      <c r="E661" s="82">
        <v>1442.1535199999998</v>
      </c>
      <c r="F661" s="82">
        <v>3278.7657100000001</v>
      </c>
      <c r="G661" s="82">
        <v>1687.0687799999998</v>
      </c>
      <c r="H661" s="82"/>
      <c r="I661" s="158">
        <v>43.984646893235926</v>
      </c>
      <c r="J661" s="135" t="s">
        <v>6041</v>
      </c>
      <c r="K661" s="162"/>
      <c r="L661" s="82">
        <v>2299.03314</v>
      </c>
      <c r="M661" s="82">
        <v>1464.77602</v>
      </c>
      <c r="N661" s="82">
        <v>834.2571200000001</v>
      </c>
      <c r="O661" s="135" t="s">
        <v>6041</v>
      </c>
    </row>
    <row r="662" spans="1:15" ht="15.95" hidden="1" customHeight="1" x14ac:dyDescent="0.2">
      <c r="A662" s="159">
        <v>654</v>
      </c>
      <c r="B662" s="159" t="s">
        <v>1790</v>
      </c>
      <c r="C662" s="160" t="s">
        <v>21</v>
      </c>
      <c r="D662" s="160" t="s">
        <v>6722</v>
      </c>
      <c r="E662" s="141">
        <v>188.04871000000003</v>
      </c>
      <c r="F662" s="141">
        <v>1503.0951924999999</v>
      </c>
      <c r="G662" s="141">
        <v>345.64046999999999</v>
      </c>
      <c r="H662" s="141"/>
      <c r="I662" s="161">
        <v>12.51076518229234</v>
      </c>
      <c r="J662" s="142" t="s">
        <v>6041</v>
      </c>
      <c r="K662" s="162"/>
      <c r="L662" s="141">
        <v>1253.3213599999999</v>
      </c>
      <c r="M662" s="141">
        <v>666.07864000000006</v>
      </c>
      <c r="N662" s="141">
        <v>587.24271999999985</v>
      </c>
      <c r="O662" s="142" t="s">
        <v>6041</v>
      </c>
    </row>
    <row r="663" spans="1:15" ht="15.95" hidden="1" customHeight="1" x14ac:dyDescent="0.2">
      <c r="A663" s="156">
        <v>655</v>
      </c>
      <c r="B663" s="156" t="s">
        <v>1792</v>
      </c>
      <c r="C663" s="157" t="s">
        <v>21</v>
      </c>
      <c r="D663" s="157" t="s">
        <v>6723</v>
      </c>
      <c r="E663" s="82">
        <v>233.08866</v>
      </c>
      <c r="F663" s="82">
        <v>1589.3123625000001</v>
      </c>
      <c r="G663" s="82">
        <v>234.16445999999999</v>
      </c>
      <c r="H663" s="82"/>
      <c r="I663" s="158">
        <v>14.666006853010934</v>
      </c>
      <c r="J663" s="135" t="s">
        <v>6041</v>
      </c>
      <c r="K663" s="162"/>
      <c r="L663" s="82">
        <v>1070.7971599999998</v>
      </c>
      <c r="M663" s="82">
        <v>783.96742000000006</v>
      </c>
      <c r="N663" s="82">
        <v>286.8297399999999</v>
      </c>
      <c r="O663" s="135" t="s">
        <v>6041</v>
      </c>
    </row>
    <row r="664" spans="1:15" ht="15.95" hidden="1" customHeight="1" x14ac:dyDescent="0.2">
      <c r="A664" s="159">
        <v>656</v>
      </c>
      <c r="B664" s="159" t="s">
        <v>1794</v>
      </c>
      <c r="C664" s="160" t="s">
        <v>21</v>
      </c>
      <c r="D664" s="160" t="s">
        <v>6724</v>
      </c>
      <c r="E664" s="141">
        <v>684.40697</v>
      </c>
      <c r="F664" s="141">
        <v>3610.1737374999998</v>
      </c>
      <c r="G664" s="141">
        <v>495.26596999999998</v>
      </c>
      <c r="H664" s="141"/>
      <c r="I664" s="161">
        <v>18.957729454703287</v>
      </c>
      <c r="J664" s="142" t="s">
        <v>6041</v>
      </c>
      <c r="K664" s="162"/>
      <c r="L664" s="141">
        <v>2095.3638999999998</v>
      </c>
      <c r="M664" s="141">
        <v>1813.2416899999998</v>
      </c>
      <c r="N664" s="141">
        <v>282.12220999999994</v>
      </c>
      <c r="O664" s="142" t="s">
        <v>6041</v>
      </c>
    </row>
    <row r="665" spans="1:15" ht="15.95" hidden="1" customHeight="1" x14ac:dyDescent="0.2">
      <c r="A665" s="156">
        <v>657</v>
      </c>
      <c r="B665" s="156" t="s">
        <v>1796</v>
      </c>
      <c r="C665" s="157" t="s">
        <v>21</v>
      </c>
      <c r="D665" s="157" t="s">
        <v>6725</v>
      </c>
      <c r="E665" s="82">
        <v>129.44131000000002</v>
      </c>
      <c r="F665" s="82">
        <v>1560.2425375000003</v>
      </c>
      <c r="G665" s="82">
        <v>220.02573999999998</v>
      </c>
      <c r="H665" s="82"/>
      <c r="I665" s="158">
        <v>8.2962300340436634</v>
      </c>
      <c r="J665" s="135" t="s">
        <v>6041</v>
      </c>
      <c r="K665" s="162"/>
      <c r="L665" s="82">
        <v>999.15452000000005</v>
      </c>
      <c r="M665" s="82">
        <v>809.84095000000002</v>
      </c>
      <c r="N665" s="82">
        <v>189.31356999999994</v>
      </c>
      <c r="O665" s="135" t="s">
        <v>6041</v>
      </c>
    </row>
    <row r="666" spans="1:15" ht="15.95" customHeight="1" x14ac:dyDescent="0.2">
      <c r="A666" s="159">
        <v>658</v>
      </c>
      <c r="B666" s="159" t="s">
        <v>1798</v>
      </c>
      <c r="C666" s="160" t="s">
        <v>21</v>
      </c>
      <c r="D666" s="160" t="s">
        <v>6726</v>
      </c>
      <c r="E666" s="141">
        <v>662.73354000000006</v>
      </c>
      <c r="F666" s="141">
        <v>2496.0579525000003</v>
      </c>
      <c r="G666" s="141">
        <v>466.96479000000005</v>
      </c>
      <c r="H666" s="141"/>
      <c r="I666" s="161">
        <v>26.55120804932513</v>
      </c>
      <c r="J666" s="142" t="s">
        <v>6041</v>
      </c>
      <c r="K666" s="162"/>
      <c r="L666" s="141">
        <v>1597.7597900000001</v>
      </c>
      <c r="M666" s="141">
        <v>1632.4716899999999</v>
      </c>
      <c r="N666" s="141">
        <v>-34.711899999999908</v>
      </c>
      <c r="O666" s="142" t="s">
        <v>6042</v>
      </c>
    </row>
    <row r="667" spans="1:15" ht="15.95" customHeight="1" x14ac:dyDescent="0.2">
      <c r="A667" s="156">
        <v>659</v>
      </c>
      <c r="B667" s="156" t="s">
        <v>1800</v>
      </c>
      <c r="C667" s="157" t="s">
        <v>21</v>
      </c>
      <c r="D667" s="157" t="s">
        <v>6727</v>
      </c>
      <c r="E667" s="82">
        <v>198.71856</v>
      </c>
      <c r="F667" s="82">
        <v>2005.0270275</v>
      </c>
      <c r="G667" s="82">
        <v>447.47122999999999</v>
      </c>
      <c r="H667" s="82"/>
      <c r="I667" s="158">
        <v>9.9110165236912238</v>
      </c>
      <c r="J667" s="135" t="s">
        <v>6041</v>
      </c>
      <c r="K667" s="162"/>
      <c r="L667" s="82">
        <v>1590.6059900000002</v>
      </c>
      <c r="M667" s="82">
        <v>1611.9756600000001</v>
      </c>
      <c r="N667" s="82">
        <v>-21.369669999999925</v>
      </c>
      <c r="O667" s="135" t="s">
        <v>6042</v>
      </c>
    </row>
    <row r="668" spans="1:15" ht="15.95" hidden="1" customHeight="1" x14ac:dyDescent="0.2">
      <c r="A668" s="159">
        <v>660</v>
      </c>
      <c r="B668" s="159" t="s">
        <v>1802</v>
      </c>
      <c r="C668" s="160" t="s">
        <v>21</v>
      </c>
      <c r="D668" s="160" t="s">
        <v>6728</v>
      </c>
      <c r="E668" s="141">
        <v>202.24985999999998</v>
      </c>
      <c r="F668" s="141">
        <v>2927.6929524999996</v>
      </c>
      <c r="G668" s="141">
        <v>526.1739399999999</v>
      </c>
      <c r="H668" s="141"/>
      <c r="I668" s="161">
        <v>6.9081650050527283</v>
      </c>
      <c r="J668" s="142" t="s">
        <v>6041</v>
      </c>
      <c r="K668" s="162"/>
      <c r="L668" s="141">
        <v>1917.03325</v>
      </c>
      <c r="M668" s="141">
        <v>1591.0973700000002</v>
      </c>
      <c r="N668" s="141">
        <v>325.93587999999988</v>
      </c>
      <c r="O668" s="142" t="s">
        <v>6041</v>
      </c>
    </row>
    <row r="669" spans="1:15" ht="15.95" hidden="1" customHeight="1" x14ac:dyDescent="0.2">
      <c r="A669" s="156">
        <v>661</v>
      </c>
      <c r="B669" s="156" t="s">
        <v>1804</v>
      </c>
      <c r="C669" s="157" t="s">
        <v>21</v>
      </c>
      <c r="D669" s="157" t="s">
        <v>6729</v>
      </c>
      <c r="E669" s="82">
        <v>464.58705999999995</v>
      </c>
      <c r="F669" s="82">
        <v>3035.0975400000002</v>
      </c>
      <c r="G669" s="82">
        <v>534.15993999999989</v>
      </c>
      <c r="H669" s="82"/>
      <c r="I669" s="158">
        <v>15.307154181278799</v>
      </c>
      <c r="J669" s="135" t="s">
        <v>6041</v>
      </c>
      <c r="K669" s="162"/>
      <c r="L669" s="82">
        <v>1610.1823400000001</v>
      </c>
      <c r="M669" s="82">
        <v>1491.72525</v>
      </c>
      <c r="N669" s="82">
        <v>118.45709000000008</v>
      </c>
      <c r="O669" s="135" t="s">
        <v>6041</v>
      </c>
    </row>
    <row r="670" spans="1:15" ht="15.95" hidden="1" customHeight="1" x14ac:dyDescent="0.2">
      <c r="A670" s="159">
        <v>662</v>
      </c>
      <c r="B670" s="159" t="s">
        <v>1806</v>
      </c>
      <c r="C670" s="160" t="s">
        <v>21</v>
      </c>
      <c r="D670" s="160" t="s">
        <v>6730</v>
      </c>
      <c r="E670" s="141">
        <v>1183.47102</v>
      </c>
      <c r="F670" s="141">
        <v>2440.8687500000001</v>
      </c>
      <c r="G670" s="141">
        <v>598.11165000000005</v>
      </c>
      <c r="H670" s="141"/>
      <c r="I670" s="161">
        <v>48.485647579371076</v>
      </c>
      <c r="J670" s="142" t="s">
        <v>6041</v>
      </c>
      <c r="K670" s="162"/>
      <c r="L670" s="141">
        <v>1647.6461499999998</v>
      </c>
      <c r="M670" s="141">
        <v>1489.7651600000002</v>
      </c>
      <c r="N670" s="141">
        <v>157.88098999999977</v>
      </c>
      <c r="O670" s="142" t="s">
        <v>6041</v>
      </c>
    </row>
    <row r="671" spans="1:15" ht="15.95" hidden="1" customHeight="1" x14ac:dyDescent="0.2">
      <c r="A671" s="156">
        <v>663</v>
      </c>
      <c r="B671" s="156" t="s">
        <v>1808</v>
      </c>
      <c r="C671" s="157" t="s">
        <v>21</v>
      </c>
      <c r="D671" s="157" t="s">
        <v>6731</v>
      </c>
      <c r="E671" s="82">
        <v>1295.4405900000002</v>
      </c>
      <c r="F671" s="82">
        <v>12345.402152500001</v>
      </c>
      <c r="G671" s="82">
        <v>1104.19192</v>
      </c>
      <c r="H671" s="82"/>
      <c r="I671" s="158">
        <v>10.493304098138816</v>
      </c>
      <c r="J671" s="135" t="s">
        <v>6041</v>
      </c>
      <c r="K671" s="162"/>
      <c r="L671" s="82">
        <v>7931.7377400000005</v>
      </c>
      <c r="M671" s="82">
        <v>5564.8853100000006</v>
      </c>
      <c r="N671" s="82">
        <v>2366.8524299999999</v>
      </c>
      <c r="O671" s="135" t="s">
        <v>6041</v>
      </c>
    </row>
    <row r="672" spans="1:15" ht="15.95" hidden="1" customHeight="1" x14ac:dyDescent="0.2">
      <c r="A672" s="159">
        <v>664</v>
      </c>
      <c r="B672" s="159" t="s">
        <v>1810</v>
      </c>
      <c r="C672" s="160" t="s">
        <v>21</v>
      </c>
      <c r="D672" s="160" t="s">
        <v>6732</v>
      </c>
      <c r="E672" s="141">
        <v>1252.3438200000001</v>
      </c>
      <c r="F672" s="141">
        <v>3169.1885824999999</v>
      </c>
      <c r="G672" s="141">
        <v>440.07826</v>
      </c>
      <c r="H672" s="141"/>
      <c r="I672" s="161">
        <v>39.516229072493196</v>
      </c>
      <c r="J672" s="142" t="s">
        <v>6041</v>
      </c>
      <c r="K672" s="162"/>
      <c r="L672" s="141">
        <v>2257.8995999999997</v>
      </c>
      <c r="M672" s="141">
        <v>1773.0603399999998</v>
      </c>
      <c r="N672" s="141">
        <v>484.8392599999998</v>
      </c>
      <c r="O672" s="142" t="s">
        <v>6041</v>
      </c>
    </row>
    <row r="673" spans="1:15" ht="15.95" hidden="1" customHeight="1" x14ac:dyDescent="0.2">
      <c r="A673" s="156">
        <v>665</v>
      </c>
      <c r="B673" s="156" t="s">
        <v>1812</v>
      </c>
      <c r="C673" s="157" t="s">
        <v>21</v>
      </c>
      <c r="D673" s="157" t="s">
        <v>6733</v>
      </c>
      <c r="E673" s="82">
        <v>156.45414000000002</v>
      </c>
      <c r="F673" s="82">
        <v>1142.8322600000001</v>
      </c>
      <c r="G673" s="82">
        <v>77.743619999999993</v>
      </c>
      <c r="H673" s="82"/>
      <c r="I673" s="158">
        <v>13.690035316293923</v>
      </c>
      <c r="J673" s="135" t="s">
        <v>6041</v>
      </c>
      <c r="K673" s="162"/>
      <c r="L673" s="82">
        <v>663.19</v>
      </c>
      <c r="M673" s="82">
        <v>599.18387999999993</v>
      </c>
      <c r="N673" s="82">
        <v>64.006120000000109</v>
      </c>
      <c r="O673" s="135" t="s">
        <v>6041</v>
      </c>
    </row>
    <row r="674" spans="1:15" ht="15.95" hidden="1" customHeight="1" x14ac:dyDescent="0.2">
      <c r="A674" s="159">
        <v>666</v>
      </c>
      <c r="B674" s="159" t="s">
        <v>1814</v>
      </c>
      <c r="C674" s="160" t="s">
        <v>21</v>
      </c>
      <c r="D674" s="160" t="s">
        <v>6734</v>
      </c>
      <c r="E674" s="141">
        <v>925.39508999999998</v>
      </c>
      <c r="F674" s="141">
        <v>3489.8445675000003</v>
      </c>
      <c r="G674" s="141">
        <v>499.06576000000001</v>
      </c>
      <c r="H674" s="141"/>
      <c r="I674" s="161">
        <v>26.516799590960577</v>
      </c>
      <c r="J674" s="142" t="s">
        <v>6041</v>
      </c>
      <c r="K674" s="162"/>
      <c r="L674" s="141">
        <v>2678.8703399999999</v>
      </c>
      <c r="M674" s="141">
        <v>1825.3330000000001</v>
      </c>
      <c r="N674" s="141">
        <v>853.53733999999986</v>
      </c>
      <c r="O674" s="142" t="s">
        <v>6041</v>
      </c>
    </row>
    <row r="675" spans="1:15" ht="15.95" hidden="1" customHeight="1" x14ac:dyDescent="0.2">
      <c r="A675" s="156">
        <v>667</v>
      </c>
      <c r="B675" s="156" t="s">
        <v>1816</v>
      </c>
      <c r="C675" s="157" t="s">
        <v>21</v>
      </c>
      <c r="D675" s="157" t="s">
        <v>6735</v>
      </c>
      <c r="E675" s="82">
        <v>9952.5138299999981</v>
      </c>
      <c r="F675" s="82">
        <v>16880.771614999998</v>
      </c>
      <c r="G675" s="82">
        <v>1476.2780899999998</v>
      </c>
      <c r="H675" s="82"/>
      <c r="I675" s="158">
        <v>58.95769492643538</v>
      </c>
      <c r="J675" s="135" t="s">
        <v>6041</v>
      </c>
      <c r="K675" s="162"/>
      <c r="L675" s="82">
        <v>7271.2184100000004</v>
      </c>
      <c r="M675" s="82">
        <v>6586.9325699999999</v>
      </c>
      <c r="N675" s="82">
        <v>684.28583999999989</v>
      </c>
      <c r="O675" s="135" t="s">
        <v>6041</v>
      </c>
    </row>
    <row r="676" spans="1:15" ht="15.95" hidden="1" customHeight="1" x14ac:dyDescent="0.2">
      <c r="A676" s="159">
        <v>668</v>
      </c>
      <c r="B676" s="159" t="s">
        <v>1818</v>
      </c>
      <c r="C676" s="160" t="s">
        <v>21</v>
      </c>
      <c r="D676" s="160" t="s">
        <v>6736</v>
      </c>
      <c r="E676" s="141">
        <v>240.96772000000001</v>
      </c>
      <c r="F676" s="141">
        <v>1287.1392424999997</v>
      </c>
      <c r="G676" s="141">
        <v>251.22447000000003</v>
      </c>
      <c r="H676" s="141"/>
      <c r="I676" s="161">
        <v>18.721185093538942</v>
      </c>
      <c r="J676" s="142" t="s">
        <v>6041</v>
      </c>
      <c r="K676" s="162"/>
      <c r="L676" s="141">
        <v>846.81444999999997</v>
      </c>
      <c r="M676" s="141">
        <v>635.98197000000005</v>
      </c>
      <c r="N676" s="141">
        <v>210.83247999999986</v>
      </c>
      <c r="O676" s="142" t="s">
        <v>6041</v>
      </c>
    </row>
    <row r="677" spans="1:15" ht="15.95" hidden="1" customHeight="1" x14ac:dyDescent="0.2">
      <c r="A677" s="156">
        <v>669</v>
      </c>
      <c r="B677" s="156" t="s">
        <v>1820</v>
      </c>
      <c r="C677" s="157" t="s">
        <v>21</v>
      </c>
      <c r="D677" s="157" t="s">
        <v>6737</v>
      </c>
      <c r="E677" s="82">
        <v>1506.46137</v>
      </c>
      <c r="F677" s="82">
        <v>7222.0390324999998</v>
      </c>
      <c r="G677" s="82">
        <v>2857.8887199999999</v>
      </c>
      <c r="H677" s="82"/>
      <c r="I677" s="158">
        <v>20.859224980933387</v>
      </c>
      <c r="J677" s="135" t="s">
        <v>6041</v>
      </c>
      <c r="K677" s="162"/>
      <c r="L677" s="82">
        <v>3602.3715499999998</v>
      </c>
      <c r="M677" s="82">
        <v>3019.61544</v>
      </c>
      <c r="N677" s="82">
        <v>582.75610999999992</v>
      </c>
      <c r="O677" s="135" t="s">
        <v>6041</v>
      </c>
    </row>
    <row r="678" spans="1:15" ht="15.95" hidden="1" customHeight="1" x14ac:dyDescent="0.2">
      <c r="A678" s="159">
        <v>670</v>
      </c>
      <c r="B678" s="159" t="s">
        <v>1822</v>
      </c>
      <c r="C678" s="160" t="s">
        <v>21</v>
      </c>
      <c r="D678" s="160" t="s">
        <v>6738</v>
      </c>
      <c r="E678" s="141">
        <v>401.28591999999998</v>
      </c>
      <c r="F678" s="141">
        <v>3055.6262199999996</v>
      </c>
      <c r="G678" s="141">
        <v>710.85248000000001</v>
      </c>
      <c r="H678" s="141"/>
      <c r="I678" s="161">
        <v>13.132690031701589</v>
      </c>
      <c r="J678" s="142" t="s">
        <v>6041</v>
      </c>
      <c r="K678" s="162"/>
      <c r="L678" s="141">
        <v>1758.2220699999998</v>
      </c>
      <c r="M678" s="141">
        <v>1615.0475900000001</v>
      </c>
      <c r="N678" s="141">
        <v>143.17447999999976</v>
      </c>
      <c r="O678" s="142" t="s">
        <v>6041</v>
      </c>
    </row>
    <row r="679" spans="1:15" ht="15.95" hidden="1" customHeight="1" x14ac:dyDescent="0.2">
      <c r="A679" s="156">
        <v>671</v>
      </c>
      <c r="B679" s="156" t="s">
        <v>1824</v>
      </c>
      <c r="C679" s="157" t="s">
        <v>21</v>
      </c>
      <c r="D679" s="157" t="s">
        <v>6739</v>
      </c>
      <c r="E679" s="82">
        <v>94.761199999999988</v>
      </c>
      <c r="F679" s="82">
        <v>2097.4397000000004</v>
      </c>
      <c r="G679" s="82">
        <v>442.14003000000002</v>
      </c>
      <c r="H679" s="82"/>
      <c r="I679" s="158">
        <v>4.5179463323784699</v>
      </c>
      <c r="J679" s="135" t="s">
        <v>6041</v>
      </c>
      <c r="K679" s="162"/>
      <c r="L679" s="82">
        <v>1524.1504299999999</v>
      </c>
      <c r="M679" s="82">
        <v>1391.9629399999999</v>
      </c>
      <c r="N679" s="82">
        <v>132.18749</v>
      </c>
      <c r="O679" s="135" t="s">
        <v>6041</v>
      </c>
    </row>
    <row r="680" spans="1:15" ht="15.95" hidden="1" customHeight="1" x14ac:dyDescent="0.2">
      <c r="A680" s="159">
        <v>672</v>
      </c>
      <c r="B680" s="159" t="s">
        <v>1826</v>
      </c>
      <c r="C680" s="160" t="s">
        <v>21</v>
      </c>
      <c r="D680" s="160" t="s">
        <v>6740</v>
      </c>
      <c r="E680" s="141">
        <v>489.72442000000007</v>
      </c>
      <c r="F680" s="141">
        <v>2170.1057675000002</v>
      </c>
      <c r="G680" s="141">
        <v>512.57497999999998</v>
      </c>
      <c r="H680" s="141"/>
      <c r="I680" s="161">
        <v>22.566845696381481</v>
      </c>
      <c r="J680" s="142" t="s">
        <v>6041</v>
      </c>
      <c r="K680" s="162"/>
      <c r="L680" s="141">
        <v>1399.7439999999999</v>
      </c>
      <c r="M680" s="141">
        <v>1280.1414199999999</v>
      </c>
      <c r="N680" s="141">
        <v>119.60258000000007</v>
      </c>
      <c r="O680" s="142" t="s">
        <v>6041</v>
      </c>
    </row>
    <row r="681" spans="1:15" ht="15.95" hidden="1" customHeight="1" x14ac:dyDescent="0.2">
      <c r="A681" s="156">
        <v>673</v>
      </c>
      <c r="B681" s="156" t="s">
        <v>1828</v>
      </c>
      <c r="C681" s="157" t="s">
        <v>21</v>
      </c>
      <c r="D681" s="157" t="s">
        <v>6741</v>
      </c>
      <c r="E681" s="82">
        <v>1117.3140000000001</v>
      </c>
      <c r="F681" s="82">
        <v>3603.1038924999993</v>
      </c>
      <c r="G681" s="82">
        <v>1004.7146799999999</v>
      </c>
      <c r="H681" s="82"/>
      <c r="I681" s="158">
        <v>31.009763618688112</v>
      </c>
      <c r="J681" s="135" t="s">
        <v>6041</v>
      </c>
      <c r="K681" s="162"/>
      <c r="L681" s="82">
        <v>2510.1252500000001</v>
      </c>
      <c r="M681" s="82">
        <v>2140.5503100000001</v>
      </c>
      <c r="N681" s="82">
        <v>369.57493999999997</v>
      </c>
      <c r="O681" s="135" t="s">
        <v>6041</v>
      </c>
    </row>
    <row r="682" spans="1:15" ht="15.95" customHeight="1" x14ac:dyDescent="0.2">
      <c r="A682" s="159">
        <v>674</v>
      </c>
      <c r="B682" s="159" t="s">
        <v>1830</v>
      </c>
      <c r="C682" s="160" t="s">
        <v>21</v>
      </c>
      <c r="D682" s="160" t="s">
        <v>6742</v>
      </c>
      <c r="E682" s="141">
        <v>1110.2684999999999</v>
      </c>
      <c r="F682" s="141">
        <v>1266.7840175000001</v>
      </c>
      <c r="G682" s="141">
        <v>215.71374</v>
      </c>
      <c r="H682" s="141"/>
      <c r="I682" s="161">
        <v>87.64465644199683</v>
      </c>
      <c r="J682" s="142" t="s">
        <v>6041</v>
      </c>
      <c r="K682" s="162"/>
      <c r="L682" s="141">
        <v>607.62175999999999</v>
      </c>
      <c r="M682" s="141">
        <v>609.5643</v>
      </c>
      <c r="N682" s="141">
        <v>-1.9425400000000372</v>
      </c>
      <c r="O682" s="142" t="s">
        <v>6042</v>
      </c>
    </row>
    <row r="683" spans="1:15" ht="15.95" hidden="1" customHeight="1" x14ac:dyDescent="0.2">
      <c r="A683" s="156">
        <v>675</v>
      </c>
      <c r="B683" s="156" t="s">
        <v>1832</v>
      </c>
      <c r="C683" s="157" t="s">
        <v>21</v>
      </c>
      <c r="D683" s="157" t="s">
        <v>6743</v>
      </c>
      <c r="E683" s="82">
        <v>55.725739999999995</v>
      </c>
      <c r="F683" s="82">
        <v>1575.2214975000002</v>
      </c>
      <c r="G683" s="82">
        <v>302.92147999999992</v>
      </c>
      <c r="H683" s="82"/>
      <c r="I683" s="158">
        <v>3.537644711454301</v>
      </c>
      <c r="J683" s="135" t="s">
        <v>6041</v>
      </c>
      <c r="K683" s="162"/>
      <c r="L683" s="82">
        <v>988.63550999999995</v>
      </c>
      <c r="M683" s="82">
        <v>733.71537999999998</v>
      </c>
      <c r="N683" s="82">
        <v>254.92013</v>
      </c>
      <c r="O683" s="135" t="s">
        <v>6041</v>
      </c>
    </row>
    <row r="684" spans="1:15" ht="15.95" customHeight="1" x14ac:dyDescent="0.2">
      <c r="A684" s="159">
        <v>676</v>
      </c>
      <c r="B684" s="159" t="s">
        <v>1834</v>
      </c>
      <c r="C684" s="160" t="s">
        <v>21</v>
      </c>
      <c r="D684" s="160" t="s">
        <v>6744</v>
      </c>
      <c r="E684" s="141">
        <v>219.81104000000002</v>
      </c>
      <c r="F684" s="141">
        <v>1351.9040375000004</v>
      </c>
      <c r="G684" s="141">
        <v>467.38608999999997</v>
      </c>
      <c r="H684" s="141"/>
      <c r="I684" s="161">
        <v>16.259367078042324</v>
      </c>
      <c r="J684" s="142" t="s">
        <v>6041</v>
      </c>
      <c r="K684" s="162"/>
      <c r="L684" s="141">
        <v>669.21947000000011</v>
      </c>
      <c r="M684" s="141">
        <v>856.71279000000004</v>
      </c>
      <c r="N684" s="141">
        <v>-187.49331999999995</v>
      </c>
      <c r="O684" s="142" t="s">
        <v>6042</v>
      </c>
    </row>
    <row r="685" spans="1:15" ht="15.95" customHeight="1" x14ac:dyDescent="0.2">
      <c r="A685" s="156">
        <v>677</v>
      </c>
      <c r="B685" s="156" t="s">
        <v>1836</v>
      </c>
      <c r="C685" s="157" t="s">
        <v>21</v>
      </c>
      <c r="D685" s="157" t="s">
        <v>6745</v>
      </c>
      <c r="E685" s="82">
        <v>234.35663</v>
      </c>
      <c r="F685" s="82">
        <v>2218.9155175000005</v>
      </c>
      <c r="G685" s="82">
        <v>430.74816000000004</v>
      </c>
      <c r="H685" s="82"/>
      <c r="I685" s="158">
        <v>10.561764436351504</v>
      </c>
      <c r="J685" s="135" t="s">
        <v>6041</v>
      </c>
      <c r="K685" s="162"/>
      <c r="L685" s="82">
        <v>1186.3704</v>
      </c>
      <c r="M685" s="82">
        <v>1261.0161300000002</v>
      </c>
      <c r="N685" s="82">
        <v>-74.645730000000214</v>
      </c>
      <c r="O685" s="135" t="s">
        <v>6042</v>
      </c>
    </row>
    <row r="686" spans="1:15" ht="15.95" hidden="1" customHeight="1" x14ac:dyDescent="0.2">
      <c r="A686" s="159">
        <v>678</v>
      </c>
      <c r="B686" s="159" t="s">
        <v>1838</v>
      </c>
      <c r="C686" s="160" t="s">
        <v>482</v>
      </c>
      <c r="D686" s="160" t="s">
        <v>6746</v>
      </c>
      <c r="E686" s="141">
        <v>575571.92764000001</v>
      </c>
      <c r="F686" s="141">
        <v>373132.58098249999</v>
      </c>
      <c r="G686" s="141">
        <v>196052.76314</v>
      </c>
      <c r="H686" s="141"/>
      <c r="I686" s="161">
        <v>154.25399897389138</v>
      </c>
      <c r="J686" s="142" t="s">
        <v>6042</v>
      </c>
      <c r="K686" s="162"/>
      <c r="L686" s="141">
        <v>313858.29135000001</v>
      </c>
      <c r="M686" s="141">
        <v>305921.76090000005</v>
      </c>
      <c r="N686" s="141">
        <v>7936.5304499999884</v>
      </c>
      <c r="O686" s="142" t="s">
        <v>6041</v>
      </c>
    </row>
    <row r="687" spans="1:15" ht="15.95" hidden="1" customHeight="1" x14ac:dyDescent="0.2">
      <c r="A687" s="156">
        <v>679</v>
      </c>
      <c r="B687" s="156" t="s">
        <v>1840</v>
      </c>
      <c r="C687" s="157" t="s">
        <v>482</v>
      </c>
      <c r="D687" s="157" t="s">
        <v>6694</v>
      </c>
      <c r="E687" s="82">
        <v>173918.36903000003</v>
      </c>
      <c r="F687" s="82">
        <v>56051.76639750001</v>
      </c>
      <c r="G687" s="82">
        <v>65747.136459999994</v>
      </c>
      <c r="H687" s="82"/>
      <c r="I687" s="158">
        <v>264.52615033022846</v>
      </c>
      <c r="J687" s="135" t="s">
        <v>6042</v>
      </c>
      <c r="K687" s="162"/>
      <c r="L687" s="82">
        <v>43159.555850000004</v>
      </c>
      <c r="M687" s="82">
        <v>42605.318599999991</v>
      </c>
      <c r="N687" s="82">
        <v>554.23725000000741</v>
      </c>
      <c r="O687" s="135" t="s">
        <v>6041</v>
      </c>
    </row>
    <row r="688" spans="1:15" ht="15.95" hidden="1" customHeight="1" x14ac:dyDescent="0.2">
      <c r="A688" s="159">
        <v>680</v>
      </c>
      <c r="B688" s="159" t="s">
        <v>1841</v>
      </c>
      <c r="C688" s="160" t="s">
        <v>482</v>
      </c>
      <c r="D688" s="160" t="s">
        <v>6747</v>
      </c>
      <c r="E688" s="141">
        <v>131911.02883000005</v>
      </c>
      <c r="F688" s="141">
        <v>43571.851839999996</v>
      </c>
      <c r="G688" s="141">
        <v>57473.663339999992</v>
      </c>
      <c r="H688" s="141"/>
      <c r="I688" s="161">
        <v>229.51560969699636</v>
      </c>
      <c r="J688" s="142" t="s">
        <v>6042</v>
      </c>
      <c r="K688" s="162"/>
      <c r="L688" s="141">
        <v>35732.276099999995</v>
      </c>
      <c r="M688" s="141">
        <v>30915.745439999999</v>
      </c>
      <c r="N688" s="141">
        <v>4816.5306599999967</v>
      </c>
      <c r="O688" s="142" t="s">
        <v>6041</v>
      </c>
    </row>
    <row r="689" spans="1:15" ht="15.95" hidden="1" customHeight="1" x14ac:dyDescent="0.2">
      <c r="A689" s="156">
        <v>681</v>
      </c>
      <c r="B689" s="156" t="s">
        <v>1843</v>
      </c>
      <c r="C689" s="157" t="s">
        <v>482</v>
      </c>
      <c r="D689" s="157" t="s">
        <v>6748</v>
      </c>
      <c r="E689" s="82">
        <v>36281.254629999996</v>
      </c>
      <c r="F689" s="82">
        <v>41892.757737500004</v>
      </c>
      <c r="G689" s="82">
        <v>61019.42267</v>
      </c>
      <c r="H689" s="82"/>
      <c r="I689" s="158">
        <v>59.458534745917149</v>
      </c>
      <c r="J689" s="135" t="s">
        <v>6041</v>
      </c>
      <c r="K689" s="162"/>
      <c r="L689" s="82">
        <v>32911.299719999995</v>
      </c>
      <c r="M689" s="82">
        <v>31483.614090000003</v>
      </c>
      <c r="N689" s="82">
        <v>1427.6856299999952</v>
      </c>
      <c r="O689" s="135" t="s">
        <v>6041</v>
      </c>
    </row>
    <row r="690" spans="1:15" ht="15.95" hidden="1" customHeight="1" x14ac:dyDescent="0.2">
      <c r="A690" s="159">
        <v>682</v>
      </c>
      <c r="B690" s="159" t="s">
        <v>1845</v>
      </c>
      <c r="C690" s="160" t="s">
        <v>482</v>
      </c>
      <c r="D690" s="160" t="s">
        <v>6749</v>
      </c>
      <c r="E690" s="141">
        <v>5732.0548899999994</v>
      </c>
      <c r="F690" s="141">
        <v>31070.063905000003</v>
      </c>
      <c r="G690" s="141">
        <v>54070.853319999995</v>
      </c>
      <c r="H690" s="141"/>
      <c r="I690" s="161">
        <v>10.601006897517925</v>
      </c>
      <c r="J690" s="142" t="s">
        <v>6041</v>
      </c>
      <c r="K690" s="162"/>
      <c r="L690" s="141">
        <v>23169.915689999998</v>
      </c>
      <c r="M690" s="141">
        <v>21586.503049999999</v>
      </c>
      <c r="N690" s="141">
        <v>1583.4126399999968</v>
      </c>
      <c r="O690" s="142" t="s">
        <v>6041</v>
      </c>
    </row>
    <row r="691" spans="1:15" ht="15.95" hidden="1" customHeight="1" x14ac:dyDescent="0.2">
      <c r="A691" s="156">
        <v>683</v>
      </c>
      <c r="B691" s="156" t="s">
        <v>1847</v>
      </c>
      <c r="C691" s="157" t="s">
        <v>482</v>
      </c>
      <c r="D691" s="157" t="s">
        <v>6750</v>
      </c>
      <c r="E691" s="82">
        <v>69452.492969999992</v>
      </c>
      <c r="F691" s="82">
        <v>181270.45367500003</v>
      </c>
      <c r="G691" s="82">
        <v>176579.09086</v>
      </c>
      <c r="H691" s="82"/>
      <c r="I691" s="158">
        <v>38.314293124968643</v>
      </c>
      <c r="J691" s="135" t="s">
        <v>6041</v>
      </c>
      <c r="K691" s="162"/>
      <c r="L691" s="82">
        <v>137692.93700000001</v>
      </c>
      <c r="M691" s="82">
        <v>110182.45081000001</v>
      </c>
      <c r="N691" s="82">
        <v>27510.486189999996</v>
      </c>
      <c r="O691" s="135" t="s">
        <v>6041</v>
      </c>
    </row>
    <row r="692" spans="1:15" ht="15.95" hidden="1" customHeight="1" x14ac:dyDescent="0.2">
      <c r="A692" s="159">
        <v>684</v>
      </c>
      <c r="B692" s="159" t="s">
        <v>1849</v>
      </c>
      <c r="C692" s="160" t="s">
        <v>27</v>
      </c>
      <c r="D692" s="160" t="s">
        <v>6751</v>
      </c>
      <c r="E692" s="141">
        <v>45943.580860000002</v>
      </c>
      <c r="F692" s="141">
        <v>168811.56465249998</v>
      </c>
      <c r="G692" s="141">
        <v>106973.74347000002</v>
      </c>
      <c r="H692" s="141"/>
      <c r="I692" s="161">
        <v>27.215896585388123</v>
      </c>
      <c r="J692" s="142" t="s">
        <v>6041</v>
      </c>
      <c r="K692" s="162"/>
      <c r="L692" s="141">
        <v>152705.75875000001</v>
      </c>
      <c r="M692" s="141">
        <v>68770.067970000004</v>
      </c>
      <c r="N692" s="141">
        <v>83935.690780000004</v>
      </c>
      <c r="O692" s="142" t="s">
        <v>6041</v>
      </c>
    </row>
    <row r="693" spans="1:15" ht="15.95" hidden="1" customHeight="1" x14ac:dyDescent="0.2">
      <c r="A693" s="156">
        <v>685</v>
      </c>
      <c r="B693" s="156" t="s">
        <v>1851</v>
      </c>
      <c r="C693" s="157" t="s">
        <v>27</v>
      </c>
      <c r="D693" s="157" t="s">
        <v>6752</v>
      </c>
      <c r="E693" s="82">
        <v>426.30887000000001</v>
      </c>
      <c r="F693" s="82">
        <v>5411.3843275000008</v>
      </c>
      <c r="G693" s="82">
        <v>6813.3384700000006</v>
      </c>
      <c r="H693" s="82"/>
      <c r="I693" s="158">
        <v>6.2569747837582472</v>
      </c>
      <c r="J693" s="135" t="s">
        <v>6041</v>
      </c>
      <c r="K693" s="162"/>
      <c r="L693" s="82">
        <v>3885.6839799999998</v>
      </c>
      <c r="M693" s="82">
        <v>1737.48829</v>
      </c>
      <c r="N693" s="82">
        <v>2148.19569</v>
      </c>
      <c r="O693" s="135" t="s">
        <v>6041</v>
      </c>
    </row>
    <row r="694" spans="1:15" ht="15.95" hidden="1" customHeight="1" x14ac:dyDescent="0.2">
      <c r="A694" s="159">
        <v>686</v>
      </c>
      <c r="B694" s="159" t="s">
        <v>1853</v>
      </c>
      <c r="C694" s="160" t="s">
        <v>27</v>
      </c>
      <c r="D694" s="160" t="s">
        <v>6753</v>
      </c>
      <c r="E694" s="141">
        <v>2047.19651</v>
      </c>
      <c r="F694" s="141">
        <v>15494.878180000002</v>
      </c>
      <c r="G694" s="141">
        <v>26717.10787</v>
      </c>
      <c r="H694" s="141"/>
      <c r="I694" s="161">
        <v>7.6624929612937178</v>
      </c>
      <c r="J694" s="142" t="s">
        <v>6041</v>
      </c>
      <c r="K694" s="162"/>
      <c r="L694" s="141">
        <v>12101.04723</v>
      </c>
      <c r="M694" s="141">
        <v>2578.7638500000003</v>
      </c>
      <c r="N694" s="141">
        <v>9522.2833800000008</v>
      </c>
      <c r="O694" s="142" t="s">
        <v>6041</v>
      </c>
    </row>
    <row r="695" spans="1:15" ht="15.95" hidden="1" customHeight="1" x14ac:dyDescent="0.2">
      <c r="A695" s="156">
        <v>687</v>
      </c>
      <c r="B695" s="156" t="s">
        <v>1855</v>
      </c>
      <c r="C695" s="157" t="s">
        <v>27</v>
      </c>
      <c r="D695" s="157" t="s">
        <v>6356</v>
      </c>
      <c r="E695" s="82">
        <v>4693.923499999999</v>
      </c>
      <c r="F695" s="82">
        <v>60530.301874999997</v>
      </c>
      <c r="G695" s="82">
        <v>82789.631569999998</v>
      </c>
      <c r="H695" s="82"/>
      <c r="I695" s="158">
        <v>5.6696997087506178</v>
      </c>
      <c r="J695" s="135" t="s">
        <v>6041</v>
      </c>
      <c r="K695" s="162"/>
      <c r="L695" s="82">
        <v>47959.083009999988</v>
      </c>
      <c r="M695" s="82">
        <v>20012.745879999995</v>
      </c>
      <c r="N695" s="82">
        <v>27946.337129999996</v>
      </c>
      <c r="O695" s="135" t="s">
        <v>6041</v>
      </c>
    </row>
    <row r="696" spans="1:15" ht="15.95" hidden="1" customHeight="1" x14ac:dyDescent="0.2">
      <c r="A696" s="159">
        <v>688</v>
      </c>
      <c r="B696" s="159" t="s">
        <v>1856</v>
      </c>
      <c r="C696" s="160" t="s">
        <v>27</v>
      </c>
      <c r="D696" s="160" t="s">
        <v>6754</v>
      </c>
      <c r="E696" s="141">
        <v>5512.5849800000005</v>
      </c>
      <c r="F696" s="141">
        <v>97201.366430000009</v>
      </c>
      <c r="G696" s="141">
        <v>141098.44151</v>
      </c>
      <c r="H696" s="141"/>
      <c r="I696" s="161">
        <v>3.9069070650289999</v>
      </c>
      <c r="J696" s="142" t="s">
        <v>6041</v>
      </c>
      <c r="K696" s="162"/>
      <c r="L696" s="141">
        <v>80397.057570000004</v>
      </c>
      <c r="M696" s="141">
        <v>31145.841470000003</v>
      </c>
      <c r="N696" s="141">
        <v>49251.216100000012</v>
      </c>
      <c r="O696" s="142" t="s">
        <v>6041</v>
      </c>
    </row>
    <row r="697" spans="1:15" ht="15.95" hidden="1" customHeight="1" x14ac:dyDescent="0.2">
      <c r="A697" s="156">
        <v>689</v>
      </c>
      <c r="B697" s="156" t="s">
        <v>1858</v>
      </c>
      <c r="C697" s="157" t="s">
        <v>27</v>
      </c>
      <c r="D697" s="157" t="s">
        <v>6755</v>
      </c>
      <c r="E697" s="82">
        <v>6225.2452499999999</v>
      </c>
      <c r="F697" s="82">
        <v>79989.047259999992</v>
      </c>
      <c r="G697" s="82">
        <v>118554.21523000002</v>
      </c>
      <c r="H697" s="82"/>
      <c r="I697" s="158">
        <v>5.2509691350263417</v>
      </c>
      <c r="J697" s="135" t="s">
        <v>6041</v>
      </c>
      <c r="K697" s="162"/>
      <c r="L697" s="82">
        <v>63150.489580000001</v>
      </c>
      <c r="M697" s="82">
        <v>23228.200530000002</v>
      </c>
      <c r="N697" s="82">
        <v>39922.289049999999</v>
      </c>
      <c r="O697" s="135" t="s">
        <v>6041</v>
      </c>
    </row>
    <row r="698" spans="1:15" ht="15.95" hidden="1" customHeight="1" x14ac:dyDescent="0.2">
      <c r="A698" s="159">
        <v>690</v>
      </c>
      <c r="B698" s="159" t="s">
        <v>1860</v>
      </c>
      <c r="C698" s="160" t="s">
        <v>27</v>
      </c>
      <c r="D698" s="160" t="s">
        <v>6756</v>
      </c>
      <c r="E698" s="141">
        <v>5460.0104399999991</v>
      </c>
      <c r="F698" s="141">
        <v>11898.49648</v>
      </c>
      <c r="G698" s="141">
        <v>20895.517740000003</v>
      </c>
      <c r="H698" s="141"/>
      <c r="I698" s="161">
        <v>26.130055775301404</v>
      </c>
      <c r="J698" s="142" t="s">
        <v>6041</v>
      </c>
      <c r="K698" s="162"/>
      <c r="L698" s="141">
        <v>8721.9044000000013</v>
      </c>
      <c r="M698" s="141">
        <v>1780.5798199999999</v>
      </c>
      <c r="N698" s="141">
        <v>6941.3245800000004</v>
      </c>
      <c r="O698" s="142" t="s">
        <v>6041</v>
      </c>
    </row>
    <row r="699" spans="1:15" ht="15.95" hidden="1" customHeight="1" x14ac:dyDescent="0.2">
      <c r="A699" s="156">
        <v>691</v>
      </c>
      <c r="B699" s="156" t="s">
        <v>1862</v>
      </c>
      <c r="C699" s="157" t="s">
        <v>27</v>
      </c>
      <c r="D699" s="157" t="s">
        <v>6757</v>
      </c>
      <c r="E699" s="82">
        <v>5720.1193499999999</v>
      </c>
      <c r="F699" s="82">
        <v>42374.847249999999</v>
      </c>
      <c r="G699" s="82">
        <v>24785.176829999997</v>
      </c>
      <c r="H699" s="82"/>
      <c r="I699" s="158">
        <v>13.498855385254515</v>
      </c>
      <c r="J699" s="135" t="s">
        <v>6041</v>
      </c>
      <c r="K699" s="162"/>
      <c r="L699" s="82">
        <v>33374.213999999993</v>
      </c>
      <c r="M699" s="82">
        <v>22158.289930000003</v>
      </c>
      <c r="N699" s="82">
        <v>11215.924069999994</v>
      </c>
      <c r="O699" s="135" t="s">
        <v>6041</v>
      </c>
    </row>
    <row r="700" spans="1:15" ht="15.95" hidden="1" customHeight="1" x14ac:dyDescent="0.2">
      <c r="A700" s="159">
        <v>692</v>
      </c>
      <c r="B700" s="159" t="s">
        <v>1864</v>
      </c>
      <c r="C700" s="160" t="s">
        <v>27</v>
      </c>
      <c r="D700" s="160" t="s">
        <v>6758</v>
      </c>
      <c r="E700" s="141">
        <v>2389.6555400000002</v>
      </c>
      <c r="F700" s="141">
        <v>12869.133967500004</v>
      </c>
      <c r="G700" s="141">
        <v>11396.9802</v>
      </c>
      <c r="H700" s="141"/>
      <c r="I700" s="161">
        <v>18.568891628876422</v>
      </c>
      <c r="J700" s="142" t="s">
        <v>6041</v>
      </c>
      <c r="K700" s="162"/>
      <c r="L700" s="141">
        <v>7842.2371999999996</v>
      </c>
      <c r="M700" s="141">
        <v>3224.88319</v>
      </c>
      <c r="N700" s="141">
        <v>4617.35401</v>
      </c>
      <c r="O700" s="142" t="s">
        <v>6041</v>
      </c>
    </row>
    <row r="701" spans="1:15" ht="15.95" hidden="1" customHeight="1" x14ac:dyDescent="0.2">
      <c r="A701" s="156">
        <v>693</v>
      </c>
      <c r="B701" s="156" t="s">
        <v>1866</v>
      </c>
      <c r="C701" s="157" t="s">
        <v>27</v>
      </c>
      <c r="D701" s="157" t="s">
        <v>6759</v>
      </c>
      <c r="E701" s="82">
        <v>453.57632000000001</v>
      </c>
      <c r="F701" s="82">
        <v>4772.6731174999995</v>
      </c>
      <c r="G701" s="82">
        <v>7796.1072000000004</v>
      </c>
      <c r="H701" s="82"/>
      <c r="I701" s="158">
        <v>5.8179846475174175</v>
      </c>
      <c r="J701" s="135" t="s">
        <v>6041</v>
      </c>
      <c r="K701" s="162"/>
      <c r="L701" s="82">
        <v>2545.6951900000004</v>
      </c>
      <c r="M701" s="82">
        <v>1133.6690899999999</v>
      </c>
      <c r="N701" s="82">
        <v>1412.0261000000005</v>
      </c>
      <c r="O701" s="135" t="s">
        <v>6041</v>
      </c>
    </row>
    <row r="702" spans="1:15" ht="15.95" hidden="1" customHeight="1" x14ac:dyDescent="0.2">
      <c r="A702" s="159">
        <v>694</v>
      </c>
      <c r="B702" s="159" t="s">
        <v>1868</v>
      </c>
      <c r="C702" s="160" t="s">
        <v>27</v>
      </c>
      <c r="D702" s="160" t="s">
        <v>6760</v>
      </c>
      <c r="E702" s="141">
        <v>169.70507000000001</v>
      </c>
      <c r="F702" s="141">
        <v>3791.6303400000006</v>
      </c>
      <c r="G702" s="141">
        <v>5556.3754200000003</v>
      </c>
      <c r="H702" s="141"/>
      <c r="I702" s="161">
        <v>3.0542405286214445</v>
      </c>
      <c r="J702" s="142" t="s">
        <v>6041</v>
      </c>
      <c r="K702" s="162"/>
      <c r="L702" s="141">
        <v>2823.6800200000007</v>
      </c>
      <c r="M702" s="141">
        <v>851.08641</v>
      </c>
      <c r="N702" s="141">
        <v>1972.5936100000004</v>
      </c>
      <c r="O702" s="142" t="s">
        <v>6041</v>
      </c>
    </row>
    <row r="703" spans="1:15" ht="15.95" hidden="1" customHeight="1" x14ac:dyDescent="0.2">
      <c r="A703" s="156">
        <v>695</v>
      </c>
      <c r="B703" s="156" t="s">
        <v>1870</v>
      </c>
      <c r="C703" s="157" t="s">
        <v>27</v>
      </c>
      <c r="D703" s="157" t="s">
        <v>6761</v>
      </c>
      <c r="E703" s="82">
        <v>533.16</v>
      </c>
      <c r="F703" s="82">
        <v>4298.2334349999992</v>
      </c>
      <c r="G703" s="82">
        <v>5417.4101500000006</v>
      </c>
      <c r="H703" s="82"/>
      <c r="I703" s="158">
        <v>9.8416030028666004</v>
      </c>
      <c r="J703" s="135" t="s">
        <v>6041</v>
      </c>
      <c r="K703" s="162"/>
      <c r="L703" s="82">
        <v>2460.2151600000002</v>
      </c>
      <c r="M703" s="82">
        <v>596.97590999999989</v>
      </c>
      <c r="N703" s="82">
        <v>1863.2392500000003</v>
      </c>
      <c r="O703" s="135" t="s">
        <v>6041</v>
      </c>
    </row>
    <row r="704" spans="1:15" ht="15.95" hidden="1" customHeight="1" x14ac:dyDescent="0.2">
      <c r="A704" s="159">
        <v>696</v>
      </c>
      <c r="B704" s="159" t="s">
        <v>1872</v>
      </c>
      <c r="C704" s="160" t="s">
        <v>27</v>
      </c>
      <c r="D704" s="160" t="s">
        <v>6762</v>
      </c>
      <c r="E704" s="141">
        <v>1889.5869000000002</v>
      </c>
      <c r="F704" s="141">
        <v>12223.61865</v>
      </c>
      <c r="G704" s="141">
        <v>18763.427300000003</v>
      </c>
      <c r="H704" s="141"/>
      <c r="I704" s="161">
        <v>10.070585025796431</v>
      </c>
      <c r="J704" s="142" t="s">
        <v>6041</v>
      </c>
      <c r="K704" s="162"/>
      <c r="L704" s="141">
        <v>8886.7651900000001</v>
      </c>
      <c r="M704" s="141">
        <v>2521.3933399999996</v>
      </c>
      <c r="N704" s="141">
        <v>6365.3718499999995</v>
      </c>
      <c r="O704" s="142" t="s">
        <v>6041</v>
      </c>
    </row>
    <row r="705" spans="1:15" ht="15.95" hidden="1" customHeight="1" x14ac:dyDescent="0.2">
      <c r="A705" s="156">
        <v>697</v>
      </c>
      <c r="B705" s="156" t="s">
        <v>1874</v>
      </c>
      <c r="C705" s="157" t="s">
        <v>27</v>
      </c>
      <c r="D705" s="157" t="s">
        <v>6763</v>
      </c>
      <c r="E705" s="82">
        <v>1489.62825</v>
      </c>
      <c r="F705" s="82">
        <v>3232.5655500000003</v>
      </c>
      <c r="G705" s="82">
        <v>3780.4294400000003</v>
      </c>
      <c r="H705" s="82"/>
      <c r="I705" s="158">
        <v>39.403678170488476</v>
      </c>
      <c r="J705" s="135" t="s">
        <v>6041</v>
      </c>
      <c r="K705" s="162"/>
      <c r="L705" s="82">
        <v>1880.4693599999998</v>
      </c>
      <c r="M705" s="82">
        <v>848.15985000000001</v>
      </c>
      <c r="N705" s="82">
        <v>1032.3095099999998</v>
      </c>
      <c r="O705" s="135" t="s">
        <v>6041</v>
      </c>
    </row>
    <row r="706" spans="1:15" ht="15.95" hidden="1" customHeight="1" x14ac:dyDescent="0.2">
      <c r="A706" s="159">
        <v>698</v>
      </c>
      <c r="B706" s="159" t="s">
        <v>1876</v>
      </c>
      <c r="C706" s="160" t="s">
        <v>27</v>
      </c>
      <c r="D706" s="160" t="s">
        <v>6764</v>
      </c>
      <c r="E706" s="141">
        <v>2738.8781299999996</v>
      </c>
      <c r="F706" s="141">
        <v>5984.9783175000002</v>
      </c>
      <c r="G706" s="141">
        <v>10738.129220000003</v>
      </c>
      <c r="H706" s="141"/>
      <c r="I706" s="161">
        <v>25.506101424992899</v>
      </c>
      <c r="J706" s="142" t="s">
        <v>6041</v>
      </c>
      <c r="K706" s="162"/>
      <c r="L706" s="141">
        <v>2810.9879299999998</v>
      </c>
      <c r="M706" s="141">
        <v>1274.7050499999998</v>
      </c>
      <c r="N706" s="141">
        <v>1536.28288</v>
      </c>
      <c r="O706" s="142" t="s">
        <v>6041</v>
      </c>
    </row>
    <row r="707" spans="1:15" ht="15.95" hidden="1" customHeight="1" x14ac:dyDescent="0.2">
      <c r="A707" s="156">
        <v>699</v>
      </c>
      <c r="B707" s="156" t="s">
        <v>1878</v>
      </c>
      <c r="C707" s="157" t="s">
        <v>27</v>
      </c>
      <c r="D707" s="157" t="s">
        <v>6765</v>
      </c>
      <c r="E707" s="82">
        <v>3942.3433899999995</v>
      </c>
      <c r="F707" s="82">
        <v>42314.735582500005</v>
      </c>
      <c r="G707" s="82">
        <v>54280.610549999998</v>
      </c>
      <c r="H707" s="82"/>
      <c r="I707" s="158">
        <v>7.2628943375066726</v>
      </c>
      <c r="J707" s="135" t="s">
        <v>6041</v>
      </c>
      <c r="K707" s="162"/>
      <c r="L707" s="82">
        <v>30570.89069</v>
      </c>
      <c r="M707" s="82">
        <v>10919.965140000002</v>
      </c>
      <c r="N707" s="82">
        <v>19650.925549999996</v>
      </c>
      <c r="O707" s="135" t="s">
        <v>6041</v>
      </c>
    </row>
    <row r="708" spans="1:15" ht="15.95" hidden="1" customHeight="1" x14ac:dyDescent="0.2">
      <c r="A708" s="159">
        <v>700</v>
      </c>
      <c r="B708" s="159" t="s">
        <v>1880</v>
      </c>
      <c r="C708" s="160" t="s">
        <v>27</v>
      </c>
      <c r="D708" s="160" t="s">
        <v>6766</v>
      </c>
      <c r="E708" s="141">
        <v>441.27875</v>
      </c>
      <c r="F708" s="141">
        <v>13728.866407500003</v>
      </c>
      <c r="G708" s="141">
        <v>22714.1685</v>
      </c>
      <c r="H708" s="141"/>
      <c r="I708" s="161">
        <v>1.9427466605260062</v>
      </c>
      <c r="J708" s="142" t="s">
        <v>6041</v>
      </c>
      <c r="K708" s="162"/>
      <c r="L708" s="141">
        <v>10407.685370000001</v>
      </c>
      <c r="M708" s="141">
        <v>2467.1185399999999</v>
      </c>
      <c r="N708" s="141">
        <v>7940.5668300000007</v>
      </c>
      <c r="O708" s="142" t="s">
        <v>6041</v>
      </c>
    </row>
    <row r="709" spans="1:15" ht="15.95" hidden="1" customHeight="1" x14ac:dyDescent="0.2">
      <c r="A709" s="156">
        <v>701</v>
      </c>
      <c r="B709" s="156" t="s">
        <v>1882</v>
      </c>
      <c r="C709" s="157" t="s">
        <v>27</v>
      </c>
      <c r="D709" s="157" t="s">
        <v>6767</v>
      </c>
      <c r="E709" s="82">
        <v>244.8537</v>
      </c>
      <c r="F709" s="82">
        <v>3616.2995050000009</v>
      </c>
      <c r="G709" s="82">
        <v>3817.8846800000006</v>
      </c>
      <c r="H709" s="82"/>
      <c r="I709" s="158">
        <v>6.4133340978753699</v>
      </c>
      <c r="J709" s="135" t="s">
        <v>6041</v>
      </c>
      <c r="K709" s="162"/>
      <c r="L709" s="82">
        <v>2499.5940399999999</v>
      </c>
      <c r="M709" s="82">
        <v>1248.9546200000002</v>
      </c>
      <c r="N709" s="82">
        <v>1250.63942</v>
      </c>
      <c r="O709" s="135" t="s">
        <v>6041</v>
      </c>
    </row>
    <row r="710" spans="1:15" ht="15.95" hidden="1" customHeight="1" x14ac:dyDescent="0.2">
      <c r="A710" s="159">
        <v>702</v>
      </c>
      <c r="B710" s="159" t="s">
        <v>1884</v>
      </c>
      <c r="C710" s="160" t="s">
        <v>27</v>
      </c>
      <c r="D710" s="160" t="s">
        <v>6768</v>
      </c>
      <c r="E710" s="141">
        <v>7621.654590000001</v>
      </c>
      <c r="F710" s="141">
        <v>10618.975877499999</v>
      </c>
      <c r="G710" s="141">
        <v>18649.203969999999</v>
      </c>
      <c r="H710" s="141"/>
      <c r="I710" s="161">
        <v>40.868525017263785</v>
      </c>
      <c r="J710" s="142" t="s">
        <v>6041</v>
      </c>
      <c r="K710" s="162"/>
      <c r="L710" s="141">
        <v>7967.085790000001</v>
      </c>
      <c r="M710" s="141">
        <v>2006.2272099999998</v>
      </c>
      <c r="N710" s="141">
        <v>5960.858580000001</v>
      </c>
      <c r="O710" s="142" t="s">
        <v>6041</v>
      </c>
    </row>
    <row r="711" spans="1:15" ht="15.95" hidden="1" customHeight="1" x14ac:dyDescent="0.2">
      <c r="A711" s="156">
        <v>703</v>
      </c>
      <c r="B711" s="156" t="s">
        <v>1886</v>
      </c>
      <c r="C711" s="157" t="s">
        <v>27</v>
      </c>
      <c r="D711" s="157" t="s">
        <v>6769</v>
      </c>
      <c r="E711" s="82">
        <v>989.24569000000008</v>
      </c>
      <c r="F711" s="82">
        <v>8607.1182150000004</v>
      </c>
      <c r="G711" s="82">
        <v>13071.543949999996</v>
      </c>
      <c r="H711" s="82"/>
      <c r="I711" s="158">
        <v>7.5679330137584895</v>
      </c>
      <c r="J711" s="135" t="s">
        <v>6041</v>
      </c>
      <c r="K711" s="162"/>
      <c r="L711" s="82">
        <v>6253.4052699999993</v>
      </c>
      <c r="M711" s="82">
        <v>3022.04682</v>
      </c>
      <c r="N711" s="82">
        <v>3231.3584499999997</v>
      </c>
      <c r="O711" s="135" t="s">
        <v>6041</v>
      </c>
    </row>
    <row r="712" spans="1:15" ht="15.95" hidden="1" customHeight="1" x14ac:dyDescent="0.2">
      <c r="A712" s="159">
        <v>704</v>
      </c>
      <c r="B712" s="159" t="s">
        <v>1888</v>
      </c>
      <c r="C712" s="160" t="s">
        <v>27</v>
      </c>
      <c r="D712" s="160" t="s">
        <v>6770</v>
      </c>
      <c r="E712" s="141">
        <v>1095.5217999999998</v>
      </c>
      <c r="F712" s="141">
        <v>13223.404277499998</v>
      </c>
      <c r="G712" s="141">
        <v>19235.017780000002</v>
      </c>
      <c r="H712" s="141"/>
      <c r="I712" s="161">
        <v>5.6954550940893371</v>
      </c>
      <c r="J712" s="142" t="s">
        <v>6041</v>
      </c>
      <c r="K712" s="162"/>
      <c r="L712" s="141">
        <v>9530.35995</v>
      </c>
      <c r="M712" s="141">
        <v>2879.3978999999999</v>
      </c>
      <c r="N712" s="141">
        <v>6650.9620499999992</v>
      </c>
      <c r="O712" s="142" t="s">
        <v>6041</v>
      </c>
    </row>
    <row r="713" spans="1:15" ht="15.95" hidden="1" customHeight="1" x14ac:dyDescent="0.2">
      <c r="A713" s="156">
        <v>705</v>
      </c>
      <c r="B713" s="156" t="s">
        <v>1890</v>
      </c>
      <c r="C713" s="157" t="s">
        <v>27</v>
      </c>
      <c r="D713" s="157" t="s">
        <v>6771</v>
      </c>
      <c r="E713" s="82">
        <v>1776.0522200000003</v>
      </c>
      <c r="F713" s="82">
        <v>8286.2038075</v>
      </c>
      <c r="G713" s="82">
        <v>7628.2640100000008</v>
      </c>
      <c r="H713" s="82"/>
      <c r="I713" s="158">
        <v>21.433846683718567</v>
      </c>
      <c r="J713" s="135" t="s">
        <v>6041</v>
      </c>
      <c r="K713" s="162"/>
      <c r="L713" s="82">
        <v>8109.6985199999999</v>
      </c>
      <c r="M713" s="82">
        <v>2505.8431099999998</v>
      </c>
      <c r="N713" s="82">
        <v>5603.8554100000001</v>
      </c>
      <c r="O713" s="135" t="s">
        <v>6041</v>
      </c>
    </row>
    <row r="714" spans="1:15" ht="15.95" hidden="1" customHeight="1" x14ac:dyDescent="0.2">
      <c r="A714" s="159">
        <v>706</v>
      </c>
      <c r="B714" s="159" t="s">
        <v>1892</v>
      </c>
      <c r="C714" s="160" t="s">
        <v>27</v>
      </c>
      <c r="D714" s="160" t="s">
        <v>6772</v>
      </c>
      <c r="E714" s="141">
        <v>762.99707000000012</v>
      </c>
      <c r="F714" s="141">
        <v>6117.7552575</v>
      </c>
      <c r="G714" s="141">
        <v>9345.2564999999977</v>
      </c>
      <c r="H714" s="141"/>
      <c r="I714" s="161">
        <v>8.1645385549342624</v>
      </c>
      <c r="J714" s="142" t="s">
        <v>6041</v>
      </c>
      <c r="K714" s="162"/>
      <c r="L714" s="141">
        <v>5059.9354199999998</v>
      </c>
      <c r="M714" s="141">
        <v>1614.1425099999997</v>
      </c>
      <c r="N714" s="141">
        <v>3445.7929100000001</v>
      </c>
      <c r="O714" s="142" t="s">
        <v>6041</v>
      </c>
    </row>
    <row r="715" spans="1:15" ht="15.95" hidden="1" customHeight="1" x14ac:dyDescent="0.2">
      <c r="A715" s="156">
        <v>707</v>
      </c>
      <c r="B715" s="156" t="s">
        <v>1894</v>
      </c>
      <c r="C715" s="157" t="s">
        <v>27</v>
      </c>
      <c r="D715" s="157" t="s">
        <v>6773</v>
      </c>
      <c r="E715" s="82">
        <v>1595.26818</v>
      </c>
      <c r="F715" s="82">
        <v>5580.2538850000001</v>
      </c>
      <c r="G715" s="82">
        <v>8674.5023700000002</v>
      </c>
      <c r="H715" s="82"/>
      <c r="I715" s="158">
        <v>18.390313495297363</v>
      </c>
      <c r="J715" s="135" t="s">
        <v>6041</v>
      </c>
      <c r="K715" s="162"/>
      <c r="L715" s="82">
        <v>3984.7233299999994</v>
      </c>
      <c r="M715" s="82">
        <v>1470.4064099999998</v>
      </c>
      <c r="N715" s="82">
        <v>2514.3169199999988</v>
      </c>
      <c r="O715" s="135" t="s">
        <v>6041</v>
      </c>
    </row>
    <row r="716" spans="1:15" ht="15.95" hidden="1" customHeight="1" x14ac:dyDescent="0.2">
      <c r="A716" s="159">
        <v>708</v>
      </c>
      <c r="B716" s="159" t="s">
        <v>1896</v>
      </c>
      <c r="C716" s="160" t="s">
        <v>27</v>
      </c>
      <c r="D716" s="160" t="s">
        <v>6774</v>
      </c>
      <c r="E716" s="141">
        <v>4705.52531</v>
      </c>
      <c r="F716" s="141">
        <v>45745.502642499996</v>
      </c>
      <c r="G716" s="141">
        <v>52658.654500000011</v>
      </c>
      <c r="H716" s="141"/>
      <c r="I716" s="161">
        <v>8.9359011442269161</v>
      </c>
      <c r="J716" s="142" t="s">
        <v>6041</v>
      </c>
      <c r="K716" s="162"/>
      <c r="L716" s="141">
        <v>34106.158579999996</v>
      </c>
      <c r="M716" s="141">
        <v>13535.704009999998</v>
      </c>
      <c r="N716" s="141">
        <v>20570.454570000002</v>
      </c>
      <c r="O716" s="142" t="s">
        <v>6041</v>
      </c>
    </row>
    <row r="717" spans="1:15" ht="15.95" hidden="1" customHeight="1" x14ac:dyDescent="0.2">
      <c r="A717" s="156">
        <v>709</v>
      </c>
      <c r="B717" s="156" t="s">
        <v>1898</v>
      </c>
      <c r="C717" s="157" t="s">
        <v>27</v>
      </c>
      <c r="D717" s="157" t="s">
        <v>6775</v>
      </c>
      <c r="E717" s="82">
        <v>1476.51001</v>
      </c>
      <c r="F717" s="82">
        <v>6327.6655874999997</v>
      </c>
      <c r="G717" s="82">
        <v>9795.1805000000004</v>
      </c>
      <c r="H717" s="82"/>
      <c r="I717" s="158">
        <v>15.073841773513005</v>
      </c>
      <c r="J717" s="135" t="s">
        <v>6041</v>
      </c>
      <c r="K717" s="162"/>
      <c r="L717" s="82">
        <v>3702.6356399999995</v>
      </c>
      <c r="M717" s="82">
        <v>1595.4937399999999</v>
      </c>
      <c r="N717" s="82">
        <v>2107.1418999999996</v>
      </c>
      <c r="O717" s="135" t="s">
        <v>6041</v>
      </c>
    </row>
    <row r="718" spans="1:15" ht="15.95" hidden="1" customHeight="1" x14ac:dyDescent="0.2">
      <c r="A718" s="159">
        <v>710</v>
      </c>
      <c r="B718" s="159" t="s">
        <v>1900</v>
      </c>
      <c r="C718" s="160" t="s">
        <v>27</v>
      </c>
      <c r="D718" s="160" t="s">
        <v>6776</v>
      </c>
      <c r="E718" s="141">
        <v>959.41292999999996</v>
      </c>
      <c r="F718" s="141">
        <v>9690.688005</v>
      </c>
      <c r="G718" s="141">
        <v>15099.613450000001</v>
      </c>
      <c r="H718" s="141"/>
      <c r="I718" s="161">
        <v>6.3538906686382752</v>
      </c>
      <c r="J718" s="142" t="s">
        <v>6041</v>
      </c>
      <c r="K718" s="162"/>
      <c r="L718" s="141">
        <v>6191.9217199999994</v>
      </c>
      <c r="M718" s="141">
        <v>2237.5969399999999</v>
      </c>
      <c r="N718" s="141">
        <v>3954.3247799999999</v>
      </c>
      <c r="O718" s="142" t="s">
        <v>6041</v>
      </c>
    </row>
    <row r="719" spans="1:15" ht="15.95" hidden="1" customHeight="1" x14ac:dyDescent="0.2">
      <c r="A719" s="156">
        <v>711</v>
      </c>
      <c r="B719" s="156" t="s">
        <v>1902</v>
      </c>
      <c r="C719" s="157" t="s">
        <v>27</v>
      </c>
      <c r="D719" s="157" t="s">
        <v>6777</v>
      </c>
      <c r="E719" s="82">
        <v>860.07791000000009</v>
      </c>
      <c r="F719" s="82">
        <v>21257.543362500001</v>
      </c>
      <c r="G719" s="82">
        <v>36473.824340000006</v>
      </c>
      <c r="H719" s="82"/>
      <c r="I719" s="158">
        <v>2.3580689043807572</v>
      </c>
      <c r="J719" s="135" t="s">
        <v>6041</v>
      </c>
      <c r="K719" s="162"/>
      <c r="L719" s="82">
        <v>14788.64075</v>
      </c>
      <c r="M719" s="82">
        <v>3433.4116600000002</v>
      </c>
      <c r="N719" s="82">
        <v>11355.229090000001</v>
      </c>
      <c r="O719" s="135" t="s">
        <v>6041</v>
      </c>
    </row>
    <row r="720" spans="1:15" ht="15.95" hidden="1" customHeight="1" x14ac:dyDescent="0.2">
      <c r="A720" s="159">
        <v>712</v>
      </c>
      <c r="B720" s="159" t="s">
        <v>1904</v>
      </c>
      <c r="C720" s="160" t="s">
        <v>27</v>
      </c>
      <c r="D720" s="160" t="s">
        <v>6778</v>
      </c>
      <c r="E720" s="141">
        <v>2054.5993200000003</v>
      </c>
      <c r="F720" s="141">
        <v>21657.541639999996</v>
      </c>
      <c r="G720" s="141">
        <v>31650.744529999993</v>
      </c>
      <c r="H720" s="141"/>
      <c r="I720" s="161">
        <v>6.4914723192453145</v>
      </c>
      <c r="J720" s="142" t="s">
        <v>6041</v>
      </c>
      <c r="K720" s="162"/>
      <c r="L720" s="141">
        <v>16539.884919999997</v>
      </c>
      <c r="M720" s="141">
        <v>3909.0368499999995</v>
      </c>
      <c r="N720" s="141">
        <v>12630.848069999998</v>
      </c>
      <c r="O720" s="142" t="s">
        <v>6041</v>
      </c>
    </row>
    <row r="721" spans="1:15" ht="15.95" hidden="1" customHeight="1" x14ac:dyDescent="0.2">
      <c r="A721" s="156">
        <v>713</v>
      </c>
      <c r="B721" s="156" t="s">
        <v>1906</v>
      </c>
      <c r="C721" s="157" t="s">
        <v>27</v>
      </c>
      <c r="D721" s="157" t="s">
        <v>6779</v>
      </c>
      <c r="E721" s="82">
        <v>1041.5243600000001</v>
      </c>
      <c r="F721" s="82">
        <v>11322.4292525</v>
      </c>
      <c r="G721" s="82">
        <v>17676.251080000002</v>
      </c>
      <c r="H721" s="82"/>
      <c r="I721" s="158">
        <v>5.8922242917133314</v>
      </c>
      <c r="J721" s="135" t="s">
        <v>6041</v>
      </c>
      <c r="K721" s="162"/>
      <c r="L721" s="82">
        <v>8510.0345799999977</v>
      </c>
      <c r="M721" s="82">
        <v>1963.3975800000001</v>
      </c>
      <c r="N721" s="82">
        <v>6546.6369999999979</v>
      </c>
      <c r="O721" s="135" t="s">
        <v>6041</v>
      </c>
    </row>
    <row r="722" spans="1:15" ht="15.95" hidden="1" customHeight="1" x14ac:dyDescent="0.2">
      <c r="A722" s="159">
        <v>714</v>
      </c>
      <c r="B722" s="159" t="s">
        <v>1908</v>
      </c>
      <c r="C722" s="160" t="s">
        <v>27</v>
      </c>
      <c r="D722" s="160" t="s">
        <v>6780</v>
      </c>
      <c r="E722" s="141">
        <v>716.00775999999996</v>
      </c>
      <c r="F722" s="141">
        <v>8111.8178950000001</v>
      </c>
      <c r="G722" s="141">
        <v>12190.806059999999</v>
      </c>
      <c r="H722" s="141"/>
      <c r="I722" s="161">
        <v>5.8733422259036416</v>
      </c>
      <c r="J722" s="142" t="s">
        <v>6041</v>
      </c>
      <c r="K722" s="162"/>
      <c r="L722" s="141">
        <v>6244.2168799999999</v>
      </c>
      <c r="M722" s="141">
        <v>1742.7743</v>
      </c>
      <c r="N722" s="141">
        <v>4501.4425799999999</v>
      </c>
      <c r="O722" s="142" t="s">
        <v>6041</v>
      </c>
    </row>
    <row r="723" spans="1:15" ht="15.95" hidden="1" customHeight="1" x14ac:dyDescent="0.2">
      <c r="A723" s="156">
        <v>715</v>
      </c>
      <c r="B723" s="156" t="s">
        <v>1910</v>
      </c>
      <c r="C723" s="157" t="s">
        <v>27</v>
      </c>
      <c r="D723" s="157" t="s">
        <v>6781</v>
      </c>
      <c r="E723" s="82">
        <v>3312.2710700000002</v>
      </c>
      <c r="F723" s="82">
        <v>19499.918289999998</v>
      </c>
      <c r="G723" s="82">
        <v>28126.088180000002</v>
      </c>
      <c r="H723" s="82"/>
      <c r="I723" s="158">
        <v>11.776508161399073</v>
      </c>
      <c r="J723" s="135" t="s">
        <v>6041</v>
      </c>
      <c r="K723" s="162"/>
      <c r="L723" s="82">
        <v>14722.262339999999</v>
      </c>
      <c r="M723" s="82">
        <v>5176.7105199999996</v>
      </c>
      <c r="N723" s="82">
        <v>9545.5518200000006</v>
      </c>
      <c r="O723" s="135" t="s">
        <v>6041</v>
      </c>
    </row>
    <row r="724" spans="1:15" ht="15.95" hidden="1" customHeight="1" x14ac:dyDescent="0.2">
      <c r="A724" s="159">
        <v>716</v>
      </c>
      <c r="B724" s="159" t="s">
        <v>1912</v>
      </c>
      <c r="C724" s="160" t="s">
        <v>27</v>
      </c>
      <c r="D724" s="160" t="s">
        <v>6782</v>
      </c>
      <c r="E724" s="141">
        <v>2599.7135199999993</v>
      </c>
      <c r="F724" s="141">
        <v>24053.539492499996</v>
      </c>
      <c r="G724" s="141">
        <v>24524.88907999999</v>
      </c>
      <c r="H724" s="141"/>
      <c r="I724" s="161">
        <v>10.600306943365799</v>
      </c>
      <c r="J724" s="142" t="s">
        <v>6041</v>
      </c>
      <c r="K724" s="162"/>
      <c r="L724" s="141">
        <v>16543.375319999999</v>
      </c>
      <c r="M724" s="141">
        <v>7049.8375100000003</v>
      </c>
      <c r="N724" s="141">
        <v>9493.537809999998</v>
      </c>
      <c r="O724" s="142" t="s">
        <v>6041</v>
      </c>
    </row>
    <row r="725" spans="1:15" ht="15.95" hidden="1" customHeight="1" x14ac:dyDescent="0.2">
      <c r="A725" s="156">
        <v>717</v>
      </c>
      <c r="B725" s="156" t="s">
        <v>1914</v>
      </c>
      <c r="C725" s="157" t="s">
        <v>27</v>
      </c>
      <c r="D725" s="157" t="s">
        <v>6783</v>
      </c>
      <c r="E725" s="82">
        <v>2712.5044400000002</v>
      </c>
      <c r="F725" s="82">
        <v>13617.023845</v>
      </c>
      <c r="G725" s="82">
        <v>21127.920679999999</v>
      </c>
      <c r="H725" s="82"/>
      <c r="I725" s="158">
        <v>12.838482693508485</v>
      </c>
      <c r="J725" s="135" t="s">
        <v>6041</v>
      </c>
      <c r="K725" s="162"/>
      <c r="L725" s="82">
        <v>10406.273029999998</v>
      </c>
      <c r="M725" s="82">
        <v>3039.8170299999997</v>
      </c>
      <c r="N725" s="82">
        <v>7366.4560000000001</v>
      </c>
      <c r="O725" s="135" t="s">
        <v>6041</v>
      </c>
    </row>
    <row r="726" spans="1:15" ht="15.95" hidden="1" customHeight="1" x14ac:dyDescent="0.2">
      <c r="A726" s="159">
        <v>718</v>
      </c>
      <c r="B726" s="159" t="s">
        <v>1916</v>
      </c>
      <c r="C726" s="160" t="s">
        <v>27</v>
      </c>
      <c r="D726" s="160" t="s">
        <v>6784</v>
      </c>
      <c r="E726" s="141">
        <v>963.72938999999997</v>
      </c>
      <c r="F726" s="141">
        <v>10680.234067500001</v>
      </c>
      <c r="G726" s="141">
        <v>16276.478160000001</v>
      </c>
      <c r="H726" s="141"/>
      <c r="I726" s="161">
        <v>5.9209945820367818</v>
      </c>
      <c r="J726" s="142" t="s">
        <v>6041</v>
      </c>
      <c r="K726" s="162"/>
      <c r="L726" s="141">
        <v>8399.5993799999997</v>
      </c>
      <c r="M726" s="141">
        <v>3088.4311700000003</v>
      </c>
      <c r="N726" s="141">
        <v>5311.1682099999989</v>
      </c>
      <c r="O726" s="142" t="s">
        <v>6041</v>
      </c>
    </row>
    <row r="727" spans="1:15" ht="15.95" hidden="1" customHeight="1" x14ac:dyDescent="0.2">
      <c r="A727" s="156">
        <v>719</v>
      </c>
      <c r="B727" s="156" t="s">
        <v>1918</v>
      </c>
      <c r="C727" s="157" t="s">
        <v>27</v>
      </c>
      <c r="D727" s="157" t="s">
        <v>6785</v>
      </c>
      <c r="E727" s="82">
        <v>847.47861999999986</v>
      </c>
      <c r="F727" s="82">
        <v>4577.2604700000002</v>
      </c>
      <c r="G727" s="82">
        <v>5853.722569999999</v>
      </c>
      <c r="H727" s="82"/>
      <c r="I727" s="158">
        <v>14.477601387248523</v>
      </c>
      <c r="J727" s="135" t="s">
        <v>6041</v>
      </c>
      <c r="K727" s="162"/>
      <c r="L727" s="82">
        <v>3337.8344300000003</v>
      </c>
      <c r="M727" s="82">
        <v>1194.5503200000001</v>
      </c>
      <c r="N727" s="82">
        <v>2143.2841100000005</v>
      </c>
      <c r="O727" s="135" t="s">
        <v>6041</v>
      </c>
    </row>
    <row r="728" spans="1:15" ht="15.95" hidden="1" customHeight="1" x14ac:dyDescent="0.2">
      <c r="A728" s="159">
        <v>720</v>
      </c>
      <c r="B728" s="159" t="s">
        <v>1920</v>
      </c>
      <c r="C728" s="160" t="s">
        <v>27</v>
      </c>
      <c r="D728" s="160" t="s">
        <v>6786</v>
      </c>
      <c r="E728" s="141">
        <v>2502.8527999999997</v>
      </c>
      <c r="F728" s="141">
        <v>12567.681930000002</v>
      </c>
      <c r="G728" s="141">
        <v>18329.115049999997</v>
      </c>
      <c r="H728" s="141"/>
      <c r="I728" s="161">
        <v>13.655066232998522</v>
      </c>
      <c r="J728" s="142" t="s">
        <v>6041</v>
      </c>
      <c r="K728" s="162"/>
      <c r="L728" s="141">
        <v>10212.79053</v>
      </c>
      <c r="M728" s="141">
        <v>2987.30863</v>
      </c>
      <c r="N728" s="141">
        <v>7225.4818999999998</v>
      </c>
      <c r="O728" s="142" t="s">
        <v>6041</v>
      </c>
    </row>
    <row r="729" spans="1:15" ht="15.95" hidden="1" customHeight="1" x14ac:dyDescent="0.2">
      <c r="A729" s="156">
        <v>721</v>
      </c>
      <c r="B729" s="156" t="s">
        <v>1922</v>
      </c>
      <c r="C729" s="157" t="s">
        <v>27</v>
      </c>
      <c r="D729" s="157" t="s">
        <v>6514</v>
      </c>
      <c r="E729" s="82">
        <v>1215.5348300000001</v>
      </c>
      <c r="F729" s="82">
        <v>2986.8750074999998</v>
      </c>
      <c r="G729" s="82">
        <v>3795.2956200000003</v>
      </c>
      <c r="H729" s="82"/>
      <c r="I729" s="158">
        <v>32.027408447302982</v>
      </c>
      <c r="J729" s="135" t="s">
        <v>6041</v>
      </c>
      <c r="K729" s="162"/>
      <c r="L729" s="82">
        <v>2123.6154100000003</v>
      </c>
      <c r="M729" s="82">
        <v>965.70776999999998</v>
      </c>
      <c r="N729" s="82">
        <v>1157.9076400000001</v>
      </c>
      <c r="O729" s="135" t="s">
        <v>6041</v>
      </c>
    </row>
    <row r="730" spans="1:15" ht="15.95" hidden="1" customHeight="1" x14ac:dyDescent="0.2">
      <c r="A730" s="159">
        <v>722</v>
      </c>
      <c r="B730" s="159" t="s">
        <v>1923</v>
      </c>
      <c r="C730" s="160" t="s">
        <v>27</v>
      </c>
      <c r="D730" s="160" t="s">
        <v>6787</v>
      </c>
      <c r="E730" s="141">
        <v>362.45949999999999</v>
      </c>
      <c r="F730" s="141">
        <v>7521.1902075000025</v>
      </c>
      <c r="G730" s="141">
        <v>9652.5377399999979</v>
      </c>
      <c r="H730" s="141"/>
      <c r="I730" s="161">
        <v>3.7550694932584645</v>
      </c>
      <c r="J730" s="142" t="s">
        <v>6041</v>
      </c>
      <c r="K730" s="162"/>
      <c r="L730" s="141">
        <v>3682.4496899999995</v>
      </c>
      <c r="M730" s="141">
        <v>1854.9921999999999</v>
      </c>
      <c r="N730" s="141">
        <v>1827.4574899999996</v>
      </c>
      <c r="O730" s="142" t="s">
        <v>6041</v>
      </c>
    </row>
    <row r="731" spans="1:15" ht="15.95" hidden="1" customHeight="1" x14ac:dyDescent="0.2">
      <c r="A731" s="156">
        <v>723</v>
      </c>
      <c r="B731" s="156" t="s">
        <v>1925</v>
      </c>
      <c r="C731" s="157" t="s">
        <v>27</v>
      </c>
      <c r="D731" s="157" t="s">
        <v>6788</v>
      </c>
      <c r="E731" s="82">
        <v>1442.2831400000002</v>
      </c>
      <c r="F731" s="82">
        <v>3885.9616225</v>
      </c>
      <c r="G731" s="82">
        <v>4657.4498900000008</v>
      </c>
      <c r="H731" s="82"/>
      <c r="I731" s="158">
        <v>30.967228291531868</v>
      </c>
      <c r="J731" s="135" t="s">
        <v>6041</v>
      </c>
      <c r="K731" s="162"/>
      <c r="L731" s="82">
        <v>2358.3553899999997</v>
      </c>
      <c r="M731" s="82">
        <v>1688.4036400000002</v>
      </c>
      <c r="N731" s="82">
        <v>669.95174999999949</v>
      </c>
      <c r="O731" s="135" t="s">
        <v>6041</v>
      </c>
    </row>
    <row r="732" spans="1:15" ht="15.95" hidden="1" customHeight="1" x14ac:dyDescent="0.2">
      <c r="A732" s="159">
        <v>724</v>
      </c>
      <c r="B732" s="159" t="s">
        <v>1927</v>
      </c>
      <c r="C732" s="160" t="s">
        <v>27</v>
      </c>
      <c r="D732" s="160" t="s">
        <v>6789</v>
      </c>
      <c r="E732" s="141">
        <v>7803.9440599999998</v>
      </c>
      <c r="F732" s="141">
        <v>84163.669967499998</v>
      </c>
      <c r="G732" s="141">
        <v>98640.96163000002</v>
      </c>
      <c r="H732" s="141"/>
      <c r="I732" s="161">
        <v>7.9114638898923282</v>
      </c>
      <c r="J732" s="142" t="s">
        <v>6041</v>
      </c>
      <c r="K732" s="162"/>
      <c r="L732" s="141">
        <v>58903.223749999997</v>
      </c>
      <c r="M732" s="141">
        <v>26449.85154</v>
      </c>
      <c r="N732" s="141">
        <v>32453.372210000001</v>
      </c>
      <c r="O732" s="142" t="s">
        <v>6041</v>
      </c>
    </row>
    <row r="733" spans="1:15" ht="15.95" hidden="1" customHeight="1" x14ac:dyDescent="0.2">
      <c r="A733" s="156">
        <v>725</v>
      </c>
      <c r="B733" s="156" t="s">
        <v>1929</v>
      </c>
      <c r="C733" s="157" t="s">
        <v>27</v>
      </c>
      <c r="D733" s="157" t="s">
        <v>6790</v>
      </c>
      <c r="E733" s="82">
        <v>878.69497999999987</v>
      </c>
      <c r="F733" s="82">
        <v>9383.4134750000012</v>
      </c>
      <c r="G733" s="82">
        <v>14772.579699999998</v>
      </c>
      <c r="H733" s="82"/>
      <c r="I733" s="158">
        <v>5.9481485146429769</v>
      </c>
      <c r="J733" s="135" t="s">
        <v>6041</v>
      </c>
      <c r="K733" s="162"/>
      <c r="L733" s="82">
        <v>7066.8603700000003</v>
      </c>
      <c r="M733" s="82">
        <v>2035.1912600000001</v>
      </c>
      <c r="N733" s="82">
        <v>5031.6691100000007</v>
      </c>
      <c r="O733" s="135" t="s">
        <v>6041</v>
      </c>
    </row>
    <row r="734" spans="1:15" ht="15.95" hidden="1" customHeight="1" x14ac:dyDescent="0.2">
      <c r="A734" s="159">
        <v>726</v>
      </c>
      <c r="B734" s="159" t="s">
        <v>1931</v>
      </c>
      <c r="C734" s="160" t="s">
        <v>27</v>
      </c>
      <c r="D734" s="160" t="s">
        <v>6791</v>
      </c>
      <c r="E734" s="141">
        <v>576.78611999999998</v>
      </c>
      <c r="F734" s="141">
        <v>7039.4159599999994</v>
      </c>
      <c r="G734" s="141">
        <v>10076.622290000003</v>
      </c>
      <c r="H734" s="141"/>
      <c r="I734" s="161">
        <v>5.7240025814245321</v>
      </c>
      <c r="J734" s="142" t="s">
        <v>6041</v>
      </c>
      <c r="K734" s="162"/>
      <c r="L734" s="141">
        <v>5611.5787300000002</v>
      </c>
      <c r="M734" s="141">
        <v>1858.8992000000001</v>
      </c>
      <c r="N734" s="141">
        <v>3752.6795300000003</v>
      </c>
      <c r="O734" s="142" t="s">
        <v>6041</v>
      </c>
    </row>
    <row r="735" spans="1:15" ht="15.95" hidden="1" customHeight="1" x14ac:dyDescent="0.2">
      <c r="A735" s="156">
        <v>727</v>
      </c>
      <c r="B735" s="156" t="s">
        <v>1933</v>
      </c>
      <c r="C735" s="157" t="s">
        <v>27</v>
      </c>
      <c r="D735" s="157" t="s">
        <v>6792</v>
      </c>
      <c r="E735" s="82">
        <v>1383.2548200000001</v>
      </c>
      <c r="F735" s="82">
        <v>12964.825167500001</v>
      </c>
      <c r="G735" s="82">
        <v>17213.008890000001</v>
      </c>
      <c r="H735" s="82"/>
      <c r="I735" s="158">
        <v>8.0361012350583874</v>
      </c>
      <c r="J735" s="135" t="s">
        <v>6041</v>
      </c>
      <c r="K735" s="162"/>
      <c r="L735" s="82">
        <v>9517.3982300000007</v>
      </c>
      <c r="M735" s="82">
        <v>3684.73344</v>
      </c>
      <c r="N735" s="82">
        <v>5832.6647900000007</v>
      </c>
      <c r="O735" s="135" t="s">
        <v>6041</v>
      </c>
    </row>
    <row r="736" spans="1:15" ht="15.95" hidden="1" customHeight="1" x14ac:dyDescent="0.2">
      <c r="A736" s="159">
        <v>728</v>
      </c>
      <c r="B736" s="159" t="s">
        <v>1935</v>
      </c>
      <c r="C736" s="160" t="s">
        <v>27</v>
      </c>
      <c r="D736" s="160" t="s">
        <v>6793</v>
      </c>
      <c r="E736" s="141">
        <v>1386.1020899999999</v>
      </c>
      <c r="F736" s="141">
        <v>16444.670419999999</v>
      </c>
      <c r="G736" s="141">
        <v>28568.768299999996</v>
      </c>
      <c r="H736" s="141"/>
      <c r="I736" s="161">
        <v>4.8518090645160923</v>
      </c>
      <c r="J736" s="142" t="s">
        <v>6041</v>
      </c>
      <c r="K736" s="162"/>
      <c r="L736" s="141">
        <v>12344.622740000001</v>
      </c>
      <c r="M736" s="141">
        <v>3032.5875899999996</v>
      </c>
      <c r="N736" s="141">
        <v>9312.0351499999997</v>
      </c>
      <c r="O736" s="142" t="s">
        <v>6041</v>
      </c>
    </row>
    <row r="737" spans="1:15" ht="15.95" hidden="1" customHeight="1" x14ac:dyDescent="0.2">
      <c r="A737" s="156">
        <v>729</v>
      </c>
      <c r="B737" s="156" t="s">
        <v>1937</v>
      </c>
      <c r="C737" s="157" t="s">
        <v>27</v>
      </c>
      <c r="D737" s="157" t="s">
        <v>6794</v>
      </c>
      <c r="E737" s="82">
        <v>4373.9067299999997</v>
      </c>
      <c r="F737" s="82">
        <v>7366.6932274999999</v>
      </c>
      <c r="G737" s="82">
        <v>9604.0253000000012</v>
      </c>
      <c r="H737" s="82"/>
      <c r="I737" s="158">
        <v>45.542432400714304</v>
      </c>
      <c r="J737" s="135" t="s">
        <v>6041</v>
      </c>
      <c r="K737" s="162"/>
      <c r="L737" s="82">
        <v>6416.1607200000008</v>
      </c>
      <c r="M737" s="82">
        <v>2331.6436200000003</v>
      </c>
      <c r="N737" s="82">
        <v>4084.5171000000005</v>
      </c>
      <c r="O737" s="135" t="s">
        <v>6041</v>
      </c>
    </row>
    <row r="738" spans="1:15" ht="15.95" hidden="1" customHeight="1" x14ac:dyDescent="0.2">
      <c r="A738" s="159">
        <v>730</v>
      </c>
      <c r="B738" s="159" t="s">
        <v>1939</v>
      </c>
      <c r="C738" s="160" t="s">
        <v>27</v>
      </c>
      <c r="D738" s="160" t="s">
        <v>6283</v>
      </c>
      <c r="E738" s="141">
        <v>526.56670999999994</v>
      </c>
      <c r="F738" s="141">
        <v>4034.7648949999998</v>
      </c>
      <c r="G738" s="141">
        <v>4121.39221</v>
      </c>
      <c r="H738" s="141"/>
      <c r="I738" s="161">
        <v>12.776428041047808</v>
      </c>
      <c r="J738" s="142" t="s">
        <v>6041</v>
      </c>
      <c r="K738" s="162"/>
      <c r="L738" s="141">
        <v>3287.7423699999999</v>
      </c>
      <c r="M738" s="141">
        <v>1450.26737</v>
      </c>
      <c r="N738" s="141">
        <v>1837.4749999999999</v>
      </c>
      <c r="O738" s="142" t="s">
        <v>6041</v>
      </c>
    </row>
    <row r="739" spans="1:15" ht="15.95" hidden="1" customHeight="1" x14ac:dyDescent="0.2">
      <c r="A739" s="156">
        <v>731</v>
      </c>
      <c r="B739" s="156" t="s">
        <v>1940</v>
      </c>
      <c r="C739" s="157" t="s">
        <v>27</v>
      </c>
      <c r="D739" s="157" t="s">
        <v>6795</v>
      </c>
      <c r="E739" s="82">
        <v>995.93407000000002</v>
      </c>
      <c r="F739" s="82">
        <v>7674.076322500001</v>
      </c>
      <c r="G739" s="82">
        <v>11466.67316</v>
      </c>
      <c r="H739" s="82"/>
      <c r="I739" s="158">
        <v>8.6854666222997157</v>
      </c>
      <c r="J739" s="135" t="s">
        <v>6041</v>
      </c>
      <c r="K739" s="162"/>
      <c r="L739" s="82">
        <v>5687.9064800000006</v>
      </c>
      <c r="M739" s="82">
        <v>1704.11976</v>
      </c>
      <c r="N739" s="82">
        <v>3983.7867200000005</v>
      </c>
      <c r="O739" s="135" t="s">
        <v>6041</v>
      </c>
    </row>
    <row r="740" spans="1:15" ht="15.95" hidden="1" customHeight="1" x14ac:dyDescent="0.2">
      <c r="A740" s="159">
        <v>732</v>
      </c>
      <c r="B740" s="159" t="s">
        <v>1942</v>
      </c>
      <c r="C740" s="160" t="s">
        <v>27</v>
      </c>
      <c r="D740" s="160" t="s">
        <v>6796</v>
      </c>
      <c r="E740" s="141">
        <v>5688.4254600000013</v>
      </c>
      <c r="F740" s="141">
        <v>65757.166954999993</v>
      </c>
      <c r="G740" s="141">
        <v>74921.004390000016</v>
      </c>
      <c r="H740" s="141"/>
      <c r="I740" s="161">
        <v>7.592564336683207</v>
      </c>
      <c r="J740" s="142" t="s">
        <v>6041</v>
      </c>
      <c r="K740" s="162"/>
      <c r="L740" s="141">
        <v>53423.797350000001</v>
      </c>
      <c r="M740" s="141">
        <v>14079.737439999999</v>
      </c>
      <c r="N740" s="141">
        <v>39344.059910000004</v>
      </c>
      <c r="O740" s="142" t="s">
        <v>6041</v>
      </c>
    </row>
    <row r="741" spans="1:15" ht="15.95" hidden="1" customHeight="1" x14ac:dyDescent="0.2">
      <c r="A741" s="156">
        <v>733</v>
      </c>
      <c r="B741" s="156" t="s">
        <v>1944</v>
      </c>
      <c r="C741" s="157" t="s">
        <v>27</v>
      </c>
      <c r="D741" s="157" t="s">
        <v>6797</v>
      </c>
      <c r="E741" s="82">
        <v>3124.56077</v>
      </c>
      <c r="F741" s="82">
        <v>9126.6852000000017</v>
      </c>
      <c r="G741" s="82">
        <v>11492.44102</v>
      </c>
      <c r="H741" s="82"/>
      <c r="I741" s="158">
        <v>27.18796437208081</v>
      </c>
      <c r="J741" s="135" t="s">
        <v>6041</v>
      </c>
      <c r="K741" s="162"/>
      <c r="L741" s="82">
        <v>8383.8120099999996</v>
      </c>
      <c r="M741" s="82">
        <v>2581.2913200000003</v>
      </c>
      <c r="N741" s="82">
        <v>5802.5206899999994</v>
      </c>
      <c r="O741" s="135" t="s">
        <v>6041</v>
      </c>
    </row>
    <row r="742" spans="1:15" ht="15.95" hidden="1" customHeight="1" x14ac:dyDescent="0.2">
      <c r="A742" s="159">
        <v>734</v>
      </c>
      <c r="B742" s="159" t="s">
        <v>1946</v>
      </c>
      <c r="C742" s="160" t="s">
        <v>27</v>
      </c>
      <c r="D742" s="160" t="s">
        <v>6798</v>
      </c>
      <c r="E742" s="141">
        <v>716.69803000000002</v>
      </c>
      <c r="F742" s="141">
        <v>19803.799439999999</v>
      </c>
      <c r="G742" s="141">
        <v>26508.439919999997</v>
      </c>
      <c r="H742" s="141"/>
      <c r="I742" s="161">
        <v>2.7036597859509195</v>
      </c>
      <c r="J742" s="142" t="s">
        <v>6041</v>
      </c>
      <c r="K742" s="162"/>
      <c r="L742" s="141">
        <v>15024.583409999999</v>
      </c>
      <c r="M742" s="141">
        <v>3987.1866299999997</v>
      </c>
      <c r="N742" s="141">
        <v>11037.396780000001</v>
      </c>
      <c r="O742" s="142" t="s">
        <v>6041</v>
      </c>
    </row>
    <row r="743" spans="1:15" ht="15.95" hidden="1" customHeight="1" x14ac:dyDescent="0.2">
      <c r="A743" s="156">
        <v>735</v>
      </c>
      <c r="B743" s="156" t="s">
        <v>1948</v>
      </c>
      <c r="C743" s="157" t="s">
        <v>27</v>
      </c>
      <c r="D743" s="157" t="s">
        <v>6799</v>
      </c>
      <c r="E743" s="82">
        <v>4226.6553700000004</v>
      </c>
      <c r="F743" s="82">
        <v>18517.609625000001</v>
      </c>
      <c r="G743" s="82">
        <v>23467.170180000001</v>
      </c>
      <c r="H743" s="82"/>
      <c r="I743" s="158">
        <v>18.01092904504603</v>
      </c>
      <c r="J743" s="135" t="s">
        <v>6041</v>
      </c>
      <c r="K743" s="162"/>
      <c r="L743" s="82">
        <v>14716.145119999999</v>
      </c>
      <c r="M743" s="82">
        <v>4255.3333599999996</v>
      </c>
      <c r="N743" s="82">
        <v>10460.811760000001</v>
      </c>
      <c r="O743" s="135" t="s">
        <v>6041</v>
      </c>
    </row>
    <row r="744" spans="1:15" ht="15.95" hidden="1" customHeight="1" x14ac:dyDescent="0.2">
      <c r="A744" s="159">
        <v>736</v>
      </c>
      <c r="B744" s="159" t="s">
        <v>1950</v>
      </c>
      <c r="C744" s="160" t="s">
        <v>27</v>
      </c>
      <c r="D744" s="160" t="s">
        <v>6800</v>
      </c>
      <c r="E744" s="141">
        <v>35860.725829999996</v>
      </c>
      <c r="F744" s="141">
        <v>51162.402685000001</v>
      </c>
      <c r="G744" s="141">
        <v>80478.876680000001</v>
      </c>
      <c r="H744" s="141"/>
      <c r="I744" s="161">
        <v>44.55917789780959</v>
      </c>
      <c r="J744" s="142" t="s">
        <v>6041</v>
      </c>
      <c r="K744" s="162"/>
      <c r="L744" s="141">
        <v>54904.780449999998</v>
      </c>
      <c r="M744" s="141">
        <v>7968.0737100000006</v>
      </c>
      <c r="N744" s="141">
        <v>46936.706739999994</v>
      </c>
      <c r="O744" s="142" t="s">
        <v>6041</v>
      </c>
    </row>
    <row r="745" spans="1:15" ht="15.95" hidden="1" customHeight="1" x14ac:dyDescent="0.2">
      <c r="A745" s="156">
        <v>737</v>
      </c>
      <c r="B745" s="156" t="s">
        <v>1952</v>
      </c>
      <c r="C745" s="157" t="s">
        <v>27</v>
      </c>
      <c r="D745" s="157" t="s">
        <v>6801</v>
      </c>
      <c r="E745" s="82">
        <v>4260.5593500000004</v>
      </c>
      <c r="F745" s="82">
        <v>12502.34676</v>
      </c>
      <c r="G745" s="82">
        <v>16730.989850000002</v>
      </c>
      <c r="H745" s="82"/>
      <c r="I745" s="158">
        <v>25.465076413276289</v>
      </c>
      <c r="J745" s="135" t="s">
        <v>6041</v>
      </c>
      <c r="K745" s="162"/>
      <c r="L745" s="82">
        <v>9819.4299499999997</v>
      </c>
      <c r="M745" s="82">
        <v>4259.8877699999994</v>
      </c>
      <c r="N745" s="82">
        <v>5559.5421799999995</v>
      </c>
      <c r="O745" s="135" t="s">
        <v>6041</v>
      </c>
    </row>
    <row r="746" spans="1:15" ht="15.95" hidden="1" customHeight="1" x14ac:dyDescent="0.2">
      <c r="A746" s="159">
        <v>738</v>
      </c>
      <c r="B746" s="159" t="s">
        <v>1954</v>
      </c>
      <c r="C746" s="160" t="s">
        <v>27</v>
      </c>
      <c r="D746" s="160" t="s">
        <v>6802</v>
      </c>
      <c r="E746" s="141">
        <v>2302.0744799999998</v>
      </c>
      <c r="F746" s="141">
        <v>11679.779602499999</v>
      </c>
      <c r="G746" s="141">
        <v>16480.068810000001</v>
      </c>
      <c r="H746" s="141"/>
      <c r="I746" s="161">
        <v>13.968840218695663</v>
      </c>
      <c r="J746" s="142" t="s">
        <v>6041</v>
      </c>
      <c r="K746" s="162"/>
      <c r="L746" s="141">
        <v>9906.3626800000002</v>
      </c>
      <c r="M746" s="141">
        <v>3106.6131</v>
      </c>
      <c r="N746" s="141">
        <v>6799.7495799999997</v>
      </c>
      <c r="O746" s="142" t="s">
        <v>6041</v>
      </c>
    </row>
    <row r="747" spans="1:15" ht="15.95" hidden="1" customHeight="1" x14ac:dyDescent="0.2">
      <c r="A747" s="156">
        <v>739</v>
      </c>
      <c r="B747" s="156" t="s">
        <v>1956</v>
      </c>
      <c r="C747" s="157" t="s">
        <v>27</v>
      </c>
      <c r="D747" s="157" t="s">
        <v>6803</v>
      </c>
      <c r="E747" s="82">
        <v>28716.809089999995</v>
      </c>
      <c r="F747" s="82">
        <v>20186.620595</v>
      </c>
      <c r="G747" s="82">
        <v>28374.01396</v>
      </c>
      <c r="H747" s="82"/>
      <c r="I747" s="158">
        <v>101.20813054678568</v>
      </c>
      <c r="J747" s="135" t="s">
        <v>6042</v>
      </c>
      <c r="K747" s="162"/>
      <c r="L747" s="82">
        <v>21511.103579999999</v>
      </c>
      <c r="M747" s="82">
        <v>5837.9851699999999</v>
      </c>
      <c r="N747" s="82">
        <v>15673.118409999999</v>
      </c>
      <c r="O747" s="135" t="s">
        <v>6041</v>
      </c>
    </row>
    <row r="748" spans="1:15" ht="15.95" hidden="1" customHeight="1" x14ac:dyDescent="0.2">
      <c r="A748" s="159">
        <v>740</v>
      </c>
      <c r="B748" s="159" t="s">
        <v>1958</v>
      </c>
      <c r="C748" s="160" t="s">
        <v>27</v>
      </c>
      <c r="D748" s="160" t="s">
        <v>6804</v>
      </c>
      <c r="E748" s="141">
        <v>17961.795409999999</v>
      </c>
      <c r="F748" s="141">
        <v>173666.128</v>
      </c>
      <c r="G748" s="141">
        <v>242544.06701</v>
      </c>
      <c r="H748" s="141"/>
      <c r="I748" s="161">
        <v>7.4055802029820175</v>
      </c>
      <c r="J748" s="142" t="s">
        <v>6041</v>
      </c>
      <c r="K748" s="162"/>
      <c r="L748" s="141">
        <v>130219.04749999999</v>
      </c>
      <c r="M748" s="141">
        <v>28096.142670000001</v>
      </c>
      <c r="N748" s="141">
        <v>102122.90482999998</v>
      </c>
      <c r="O748" s="142" t="s">
        <v>6041</v>
      </c>
    </row>
    <row r="749" spans="1:15" ht="15.95" hidden="1" customHeight="1" x14ac:dyDescent="0.2">
      <c r="A749" s="156">
        <v>741</v>
      </c>
      <c r="B749" s="156" t="s">
        <v>1960</v>
      </c>
      <c r="C749" s="157" t="s">
        <v>27</v>
      </c>
      <c r="D749" s="157" t="s">
        <v>6805</v>
      </c>
      <c r="E749" s="82">
        <v>758.67752000000007</v>
      </c>
      <c r="F749" s="82">
        <v>5295.0259150000002</v>
      </c>
      <c r="G749" s="82">
        <v>7871.3004099999989</v>
      </c>
      <c r="H749" s="82"/>
      <c r="I749" s="158">
        <v>9.6385283305430356</v>
      </c>
      <c r="J749" s="135" t="s">
        <v>6041</v>
      </c>
      <c r="K749" s="162"/>
      <c r="L749" s="82">
        <v>3027.0660600000001</v>
      </c>
      <c r="M749" s="82">
        <v>845.81869999999992</v>
      </c>
      <c r="N749" s="82">
        <v>2181.2473600000003</v>
      </c>
      <c r="O749" s="135" t="s">
        <v>6041</v>
      </c>
    </row>
    <row r="750" spans="1:15" ht="15.95" hidden="1" customHeight="1" x14ac:dyDescent="0.2">
      <c r="A750" s="159">
        <v>742</v>
      </c>
      <c r="B750" s="159" t="s">
        <v>1962</v>
      </c>
      <c r="C750" s="160" t="s">
        <v>27</v>
      </c>
      <c r="D750" s="160" t="s">
        <v>6482</v>
      </c>
      <c r="E750" s="141">
        <v>2951.2850699999999</v>
      </c>
      <c r="F750" s="141">
        <v>33741.979644999999</v>
      </c>
      <c r="G750" s="141">
        <v>44836.668939999996</v>
      </c>
      <c r="H750" s="141"/>
      <c r="I750" s="161">
        <v>6.5823022534287317</v>
      </c>
      <c r="J750" s="142" t="s">
        <v>6041</v>
      </c>
      <c r="K750" s="162"/>
      <c r="L750" s="141">
        <v>23370.570250000004</v>
      </c>
      <c r="M750" s="141">
        <v>8338.5300700000007</v>
      </c>
      <c r="N750" s="141">
        <v>15032.040180000004</v>
      </c>
      <c r="O750" s="142" t="s">
        <v>6041</v>
      </c>
    </row>
    <row r="751" spans="1:15" ht="15.95" hidden="1" customHeight="1" x14ac:dyDescent="0.2">
      <c r="A751" s="156">
        <v>743</v>
      </c>
      <c r="B751" s="156" t="s">
        <v>1963</v>
      </c>
      <c r="C751" s="157" t="s">
        <v>27</v>
      </c>
      <c r="D751" s="157" t="s">
        <v>6806</v>
      </c>
      <c r="E751" s="82">
        <v>879.87122999999985</v>
      </c>
      <c r="F751" s="82">
        <v>7894.5574200000019</v>
      </c>
      <c r="G751" s="82">
        <v>11360.28112</v>
      </c>
      <c r="H751" s="82"/>
      <c r="I751" s="158">
        <v>7.7451536692253962</v>
      </c>
      <c r="J751" s="135" t="s">
        <v>6041</v>
      </c>
      <c r="K751" s="162"/>
      <c r="L751" s="82">
        <v>3996.0536700000002</v>
      </c>
      <c r="M751" s="82">
        <v>1481.7910699999998</v>
      </c>
      <c r="N751" s="82">
        <v>2514.2626000000005</v>
      </c>
      <c r="O751" s="135" t="s">
        <v>6041</v>
      </c>
    </row>
    <row r="752" spans="1:15" ht="15.95" hidden="1" customHeight="1" x14ac:dyDescent="0.2">
      <c r="A752" s="159">
        <v>744</v>
      </c>
      <c r="B752" s="159" t="s">
        <v>1965</v>
      </c>
      <c r="C752" s="160" t="s">
        <v>27</v>
      </c>
      <c r="D752" s="160" t="s">
        <v>6807</v>
      </c>
      <c r="E752" s="141">
        <v>1069.3399199999999</v>
      </c>
      <c r="F752" s="141">
        <v>27696.005220000003</v>
      </c>
      <c r="G752" s="141">
        <v>41310.024840000005</v>
      </c>
      <c r="H752" s="141"/>
      <c r="I752" s="161">
        <v>2.5885724449252105</v>
      </c>
      <c r="J752" s="142" t="s">
        <v>6041</v>
      </c>
      <c r="K752" s="162"/>
      <c r="L752" s="141">
        <v>19712.182479999999</v>
      </c>
      <c r="M752" s="141">
        <v>3995.9604199999999</v>
      </c>
      <c r="N752" s="141">
        <v>15716.22206</v>
      </c>
      <c r="O752" s="142" t="s">
        <v>6041</v>
      </c>
    </row>
    <row r="753" spans="1:15" ht="15.95" hidden="1" customHeight="1" x14ac:dyDescent="0.2">
      <c r="A753" s="156">
        <v>745</v>
      </c>
      <c r="B753" s="156" t="s">
        <v>1967</v>
      </c>
      <c r="C753" s="157" t="s">
        <v>27</v>
      </c>
      <c r="D753" s="157" t="s">
        <v>6808</v>
      </c>
      <c r="E753" s="82">
        <v>1364.72723</v>
      </c>
      <c r="F753" s="82">
        <v>11903.563165</v>
      </c>
      <c r="G753" s="82">
        <v>17712.61607</v>
      </c>
      <c r="H753" s="82"/>
      <c r="I753" s="158">
        <v>7.7048315427072884</v>
      </c>
      <c r="J753" s="135" t="s">
        <v>6041</v>
      </c>
      <c r="K753" s="162"/>
      <c r="L753" s="82">
        <v>8885.893930000002</v>
      </c>
      <c r="M753" s="82">
        <v>1588.1676400000001</v>
      </c>
      <c r="N753" s="82">
        <v>7297.7262900000005</v>
      </c>
      <c r="O753" s="135" t="s">
        <v>6041</v>
      </c>
    </row>
    <row r="754" spans="1:15" ht="15.95" hidden="1" customHeight="1" x14ac:dyDescent="0.2">
      <c r="A754" s="159">
        <v>746</v>
      </c>
      <c r="B754" s="159" t="s">
        <v>1969</v>
      </c>
      <c r="C754" s="160" t="s">
        <v>27</v>
      </c>
      <c r="D754" s="160" t="s">
        <v>6809</v>
      </c>
      <c r="E754" s="141">
        <v>2857.96585</v>
      </c>
      <c r="F754" s="141">
        <v>8248.1679275000006</v>
      </c>
      <c r="G754" s="141">
        <v>11624.891780000002</v>
      </c>
      <c r="H754" s="141"/>
      <c r="I754" s="161">
        <v>24.584881339858804</v>
      </c>
      <c r="J754" s="142" t="s">
        <v>6041</v>
      </c>
      <c r="K754" s="162"/>
      <c r="L754" s="141">
        <v>5903.6862300000003</v>
      </c>
      <c r="M754" s="141">
        <v>1345.3845699999999</v>
      </c>
      <c r="N754" s="141">
        <v>4558.3016600000001</v>
      </c>
      <c r="O754" s="142" t="s">
        <v>6041</v>
      </c>
    </row>
    <row r="755" spans="1:15" ht="15.95" hidden="1" customHeight="1" x14ac:dyDescent="0.2">
      <c r="A755" s="156">
        <v>747</v>
      </c>
      <c r="B755" s="156" t="s">
        <v>1971</v>
      </c>
      <c r="C755" s="157" t="s">
        <v>27</v>
      </c>
      <c r="D755" s="157" t="s">
        <v>6810</v>
      </c>
      <c r="E755" s="82">
        <v>3499.4813799999988</v>
      </c>
      <c r="F755" s="82">
        <v>7604.7381075000003</v>
      </c>
      <c r="G755" s="82">
        <v>10224.18526</v>
      </c>
      <c r="H755" s="82"/>
      <c r="I755" s="158">
        <v>34.227484058715099</v>
      </c>
      <c r="J755" s="135" t="s">
        <v>6041</v>
      </c>
      <c r="K755" s="162"/>
      <c r="L755" s="82">
        <v>5501.31304</v>
      </c>
      <c r="M755" s="82">
        <v>1065.2447099999999</v>
      </c>
      <c r="N755" s="82">
        <v>4436.0683300000001</v>
      </c>
      <c r="O755" s="135" t="s">
        <v>6041</v>
      </c>
    </row>
    <row r="756" spans="1:15" ht="15.95" hidden="1" customHeight="1" x14ac:dyDescent="0.2">
      <c r="A756" s="159">
        <v>748</v>
      </c>
      <c r="B756" s="159" t="s">
        <v>1973</v>
      </c>
      <c r="C756" s="160" t="s">
        <v>27</v>
      </c>
      <c r="D756" s="160" t="s">
        <v>6811</v>
      </c>
      <c r="E756" s="141">
        <v>9656.0841600000003</v>
      </c>
      <c r="F756" s="141">
        <v>112494.8541425</v>
      </c>
      <c r="G756" s="141">
        <v>142829.26516000004</v>
      </c>
      <c r="H756" s="141"/>
      <c r="I756" s="161">
        <v>6.7605781974604939</v>
      </c>
      <c r="J756" s="142" t="s">
        <v>6041</v>
      </c>
      <c r="K756" s="162"/>
      <c r="L756" s="141">
        <v>76222.546230000007</v>
      </c>
      <c r="M756" s="141">
        <v>32184.942190000005</v>
      </c>
      <c r="N756" s="141">
        <v>44037.604039999998</v>
      </c>
      <c r="O756" s="142" t="s">
        <v>6041</v>
      </c>
    </row>
    <row r="757" spans="1:15" ht="15.95" hidden="1" customHeight="1" x14ac:dyDescent="0.2">
      <c r="A757" s="156">
        <v>749</v>
      </c>
      <c r="B757" s="156" t="s">
        <v>1975</v>
      </c>
      <c r="C757" s="157" t="s">
        <v>27</v>
      </c>
      <c r="D757" s="157" t="s">
        <v>6812</v>
      </c>
      <c r="E757" s="82">
        <v>15287.129850000001</v>
      </c>
      <c r="F757" s="82">
        <v>147870.23266499999</v>
      </c>
      <c r="G757" s="82">
        <v>260562.17769000001</v>
      </c>
      <c r="H757" s="82"/>
      <c r="I757" s="158">
        <v>5.866979615202494</v>
      </c>
      <c r="J757" s="135" t="s">
        <v>6041</v>
      </c>
      <c r="K757" s="162"/>
      <c r="L757" s="82">
        <v>100494.42870999999</v>
      </c>
      <c r="M757" s="82">
        <v>27347.82317</v>
      </c>
      <c r="N757" s="82">
        <v>73146.60553999999</v>
      </c>
      <c r="O757" s="135" t="s">
        <v>6041</v>
      </c>
    </row>
    <row r="758" spans="1:15" ht="15.95" hidden="1" customHeight="1" x14ac:dyDescent="0.2">
      <c r="A758" s="159">
        <v>750</v>
      </c>
      <c r="B758" s="159" t="s">
        <v>1977</v>
      </c>
      <c r="C758" s="160" t="s">
        <v>27</v>
      </c>
      <c r="D758" s="160" t="s">
        <v>6813</v>
      </c>
      <c r="E758" s="141">
        <v>1784.2429099999999</v>
      </c>
      <c r="F758" s="141">
        <v>22618.7539425</v>
      </c>
      <c r="G758" s="141">
        <v>44034.9755</v>
      </c>
      <c r="H758" s="141"/>
      <c r="I758" s="161">
        <v>4.0518766951511074</v>
      </c>
      <c r="J758" s="142" t="s">
        <v>6041</v>
      </c>
      <c r="K758" s="162"/>
      <c r="L758" s="141">
        <v>16923.058499999999</v>
      </c>
      <c r="M758" s="141">
        <v>2981.9800699999996</v>
      </c>
      <c r="N758" s="141">
        <v>13941.07843</v>
      </c>
      <c r="O758" s="142" t="s">
        <v>6041</v>
      </c>
    </row>
    <row r="759" spans="1:15" ht="15.95" hidden="1" customHeight="1" x14ac:dyDescent="0.2">
      <c r="A759" s="156">
        <v>751</v>
      </c>
      <c r="B759" s="156" t="s">
        <v>1979</v>
      </c>
      <c r="C759" s="157" t="s">
        <v>27</v>
      </c>
      <c r="D759" s="157" t="s">
        <v>6814</v>
      </c>
      <c r="E759" s="82">
        <v>2719.5816299999997</v>
      </c>
      <c r="F759" s="82">
        <v>17935.996297499998</v>
      </c>
      <c r="G759" s="82">
        <v>32353.29679</v>
      </c>
      <c r="H759" s="82"/>
      <c r="I759" s="158">
        <v>8.4058871887225681</v>
      </c>
      <c r="J759" s="135" t="s">
        <v>6041</v>
      </c>
      <c r="K759" s="162"/>
      <c r="L759" s="82">
        <v>12977.33071</v>
      </c>
      <c r="M759" s="82">
        <v>3331.5601500000002</v>
      </c>
      <c r="N759" s="82">
        <v>9645.7705600000008</v>
      </c>
      <c r="O759" s="135" t="s">
        <v>6041</v>
      </c>
    </row>
    <row r="760" spans="1:15" ht="15.95" hidden="1" customHeight="1" x14ac:dyDescent="0.2">
      <c r="A760" s="159">
        <v>752</v>
      </c>
      <c r="B760" s="159" t="s">
        <v>1981</v>
      </c>
      <c r="C760" s="160" t="s">
        <v>27</v>
      </c>
      <c r="D760" s="160" t="s">
        <v>6396</v>
      </c>
      <c r="E760" s="141">
        <v>2162.3958399999997</v>
      </c>
      <c r="F760" s="141">
        <v>28341.209570000003</v>
      </c>
      <c r="G760" s="141">
        <v>57023.000670000001</v>
      </c>
      <c r="H760" s="141"/>
      <c r="I760" s="161">
        <v>3.7921467032471403</v>
      </c>
      <c r="J760" s="142" t="s">
        <v>6041</v>
      </c>
      <c r="K760" s="162"/>
      <c r="L760" s="141">
        <v>15422.332680000001</v>
      </c>
      <c r="M760" s="141">
        <v>5907.5426899999993</v>
      </c>
      <c r="N760" s="141">
        <v>9514.7899900000029</v>
      </c>
      <c r="O760" s="142" t="s">
        <v>6041</v>
      </c>
    </row>
    <row r="761" spans="1:15" ht="15.95" hidden="1" customHeight="1" x14ac:dyDescent="0.2">
      <c r="A761" s="156">
        <v>753</v>
      </c>
      <c r="B761" s="156" t="s">
        <v>1982</v>
      </c>
      <c r="C761" s="157" t="s">
        <v>27</v>
      </c>
      <c r="D761" s="157" t="s">
        <v>6815</v>
      </c>
      <c r="E761" s="82">
        <v>7460.8697600000005</v>
      </c>
      <c r="F761" s="82">
        <v>111765.20147749997</v>
      </c>
      <c r="G761" s="82">
        <v>227640.21641000002</v>
      </c>
      <c r="H761" s="82"/>
      <c r="I761" s="158">
        <v>3.2774831607796049</v>
      </c>
      <c r="J761" s="135" t="s">
        <v>6041</v>
      </c>
      <c r="K761" s="162"/>
      <c r="L761" s="82">
        <v>80677.551569999996</v>
      </c>
      <c r="M761" s="82">
        <v>17177.364119999998</v>
      </c>
      <c r="N761" s="82">
        <v>63500.187449999998</v>
      </c>
      <c r="O761" s="135" t="s">
        <v>6041</v>
      </c>
    </row>
    <row r="762" spans="1:15" ht="15.95" hidden="1" customHeight="1" x14ac:dyDescent="0.2">
      <c r="A762" s="159">
        <v>754</v>
      </c>
      <c r="B762" s="159" t="s">
        <v>1984</v>
      </c>
      <c r="C762" s="160" t="s">
        <v>27</v>
      </c>
      <c r="D762" s="160" t="s">
        <v>6816</v>
      </c>
      <c r="E762" s="141">
        <v>18020.09014</v>
      </c>
      <c r="F762" s="141">
        <v>134155.72140750001</v>
      </c>
      <c r="G762" s="141">
        <v>265042.60937000002</v>
      </c>
      <c r="H762" s="141"/>
      <c r="I762" s="161">
        <v>6.7989408128879072</v>
      </c>
      <c r="J762" s="142" t="s">
        <v>6041</v>
      </c>
      <c r="K762" s="162"/>
      <c r="L762" s="141">
        <v>98955.075910000029</v>
      </c>
      <c r="M762" s="141">
        <v>30863.828140000001</v>
      </c>
      <c r="N762" s="141">
        <v>68091.247770000031</v>
      </c>
      <c r="O762" s="142" t="s">
        <v>6041</v>
      </c>
    </row>
    <row r="763" spans="1:15" ht="15.95" hidden="1" customHeight="1" x14ac:dyDescent="0.2">
      <c r="A763" s="156">
        <v>755</v>
      </c>
      <c r="B763" s="156" t="s">
        <v>1986</v>
      </c>
      <c r="C763" s="157" t="s">
        <v>27</v>
      </c>
      <c r="D763" s="157" t="s">
        <v>6817</v>
      </c>
      <c r="E763" s="82">
        <v>3416.4348600000003</v>
      </c>
      <c r="F763" s="82">
        <v>36675.430197499998</v>
      </c>
      <c r="G763" s="82">
        <v>69044.599679999999</v>
      </c>
      <c r="H763" s="82"/>
      <c r="I763" s="158">
        <v>4.9481565188792489</v>
      </c>
      <c r="J763" s="135" t="s">
        <v>6041</v>
      </c>
      <c r="K763" s="162"/>
      <c r="L763" s="82">
        <v>25395.896550000001</v>
      </c>
      <c r="M763" s="82">
        <v>4822.4261399999996</v>
      </c>
      <c r="N763" s="82">
        <v>20573.470410000002</v>
      </c>
      <c r="O763" s="135" t="s">
        <v>6041</v>
      </c>
    </row>
    <row r="764" spans="1:15" ht="15.95" hidden="1" customHeight="1" x14ac:dyDescent="0.2">
      <c r="A764" s="159">
        <v>756</v>
      </c>
      <c r="B764" s="159" t="s">
        <v>1988</v>
      </c>
      <c r="C764" s="160" t="s">
        <v>27</v>
      </c>
      <c r="D764" s="160" t="s">
        <v>6410</v>
      </c>
      <c r="E764" s="141">
        <v>5008.3313999999991</v>
      </c>
      <c r="F764" s="141">
        <v>68827.277457499993</v>
      </c>
      <c r="G764" s="141">
        <v>142257.87701</v>
      </c>
      <c r="H764" s="141"/>
      <c r="I764" s="161">
        <v>3.5206004091063017</v>
      </c>
      <c r="J764" s="142" t="s">
        <v>6041</v>
      </c>
      <c r="K764" s="162"/>
      <c r="L764" s="141">
        <v>38670.799279999999</v>
      </c>
      <c r="M764" s="141">
        <v>8610.6055699999997</v>
      </c>
      <c r="N764" s="141">
        <v>30060.19371</v>
      </c>
      <c r="O764" s="142" t="s">
        <v>6041</v>
      </c>
    </row>
    <row r="765" spans="1:15" ht="15.95" hidden="1" customHeight="1" x14ac:dyDescent="0.2">
      <c r="A765" s="156">
        <v>757</v>
      </c>
      <c r="B765" s="156" t="s">
        <v>1989</v>
      </c>
      <c r="C765" s="157" t="s">
        <v>27</v>
      </c>
      <c r="D765" s="157" t="s">
        <v>6818</v>
      </c>
      <c r="E765" s="82">
        <v>11775.163750000002</v>
      </c>
      <c r="F765" s="82">
        <v>195554.75975500001</v>
      </c>
      <c r="G765" s="82">
        <v>389197.05129999993</v>
      </c>
      <c r="H765" s="82"/>
      <c r="I765" s="158">
        <v>3.0255017890470857</v>
      </c>
      <c r="J765" s="135" t="s">
        <v>6041</v>
      </c>
      <c r="K765" s="162"/>
      <c r="L765" s="82">
        <v>152867.47058000002</v>
      </c>
      <c r="M765" s="82">
        <v>38185.59635</v>
      </c>
      <c r="N765" s="82">
        <v>114681.87423000002</v>
      </c>
      <c r="O765" s="135" t="s">
        <v>6041</v>
      </c>
    </row>
    <row r="766" spans="1:15" ht="15.95" hidden="1" customHeight="1" x14ac:dyDescent="0.2">
      <c r="A766" s="159">
        <v>758</v>
      </c>
      <c r="B766" s="159" t="s">
        <v>1991</v>
      </c>
      <c r="C766" s="160" t="s">
        <v>27</v>
      </c>
      <c r="D766" s="160" t="s">
        <v>6819</v>
      </c>
      <c r="E766" s="141">
        <v>3744.3096499999997</v>
      </c>
      <c r="F766" s="141">
        <v>12575.378985000003</v>
      </c>
      <c r="G766" s="141">
        <v>6482.74161</v>
      </c>
      <c r="H766" s="141"/>
      <c r="I766" s="161">
        <v>29.774924910543355</v>
      </c>
      <c r="J766" s="142" t="s">
        <v>6041</v>
      </c>
      <c r="K766" s="162"/>
      <c r="L766" s="141">
        <v>4599.3394900000003</v>
      </c>
      <c r="M766" s="141">
        <v>4396.8237499999996</v>
      </c>
      <c r="N766" s="141">
        <v>202.51574000000022</v>
      </c>
      <c r="O766" s="142" t="s">
        <v>6041</v>
      </c>
    </row>
    <row r="767" spans="1:15" ht="15.95" hidden="1" customHeight="1" x14ac:dyDescent="0.2">
      <c r="A767" s="156">
        <v>759</v>
      </c>
      <c r="B767" s="156" t="s">
        <v>1993</v>
      </c>
      <c r="C767" s="157" t="s">
        <v>27</v>
      </c>
      <c r="D767" s="157" t="s">
        <v>6820</v>
      </c>
      <c r="E767" s="82">
        <v>367.16260999999997</v>
      </c>
      <c r="F767" s="82">
        <v>5538.6874750000006</v>
      </c>
      <c r="G767" s="82">
        <v>7052.8313899999985</v>
      </c>
      <c r="H767" s="82"/>
      <c r="I767" s="158">
        <v>5.2058895172311788</v>
      </c>
      <c r="J767" s="135" t="s">
        <v>6041</v>
      </c>
      <c r="K767" s="162"/>
      <c r="L767" s="82">
        <v>3680.3991600000004</v>
      </c>
      <c r="M767" s="82">
        <v>1493.9714799999999</v>
      </c>
      <c r="N767" s="82">
        <v>2186.4276800000007</v>
      </c>
      <c r="O767" s="135" t="s">
        <v>6041</v>
      </c>
    </row>
    <row r="768" spans="1:15" ht="15.95" hidden="1" customHeight="1" x14ac:dyDescent="0.2">
      <c r="A768" s="159">
        <v>760</v>
      </c>
      <c r="B768" s="159" t="s">
        <v>1995</v>
      </c>
      <c r="C768" s="160" t="s">
        <v>27</v>
      </c>
      <c r="D768" s="160" t="s">
        <v>6821</v>
      </c>
      <c r="E768" s="141">
        <v>2527.7220600000001</v>
      </c>
      <c r="F768" s="141">
        <v>6053.3894199999995</v>
      </c>
      <c r="G768" s="141">
        <v>8525.6378099999984</v>
      </c>
      <c r="H768" s="141"/>
      <c r="I768" s="161">
        <v>29.648480457792285</v>
      </c>
      <c r="J768" s="142" t="s">
        <v>6041</v>
      </c>
      <c r="K768" s="162"/>
      <c r="L768" s="141">
        <v>4193.9284100000004</v>
      </c>
      <c r="M768" s="141">
        <v>1338.1191400000002</v>
      </c>
      <c r="N768" s="141">
        <v>2855.8092700000002</v>
      </c>
      <c r="O768" s="142" t="s">
        <v>6041</v>
      </c>
    </row>
    <row r="769" spans="1:15" ht="15.95" hidden="1" customHeight="1" x14ac:dyDescent="0.2">
      <c r="A769" s="156">
        <v>761</v>
      </c>
      <c r="B769" s="156" t="s">
        <v>1997</v>
      </c>
      <c r="C769" s="157" t="s">
        <v>27</v>
      </c>
      <c r="D769" s="157" t="s">
        <v>6822</v>
      </c>
      <c r="E769" s="82">
        <v>620.36345000000006</v>
      </c>
      <c r="F769" s="82">
        <v>1408.9694650000004</v>
      </c>
      <c r="G769" s="82">
        <v>1327.0282299999999</v>
      </c>
      <c r="H769" s="82"/>
      <c r="I769" s="158">
        <v>44.029587965556082</v>
      </c>
      <c r="J769" s="135" t="s">
        <v>6041</v>
      </c>
      <c r="K769" s="162"/>
      <c r="L769" s="82">
        <v>843.66687000000013</v>
      </c>
      <c r="M769" s="82">
        <v>646.05766999999992</v>
      </c>
      <c r="N769" s="82">
        <v>197.60920000000019</v>
      </c>
      <c r="O769" s="135" t="s">
        <v>6041</v>
      </c>
    </row>
    <row r="770" spans="1:15" ht="15.95" hidden="1" customHeight="1" x14ac:dyDescent="0.2">
      <c r="A770" s="159">
        <v>762</v>
      </c>
      <c r="B770" s="159" t="s">
        <v>1999</v>
      </c>
      <c r="C770" s="160" t="s">
        <v>27</v>
      </c>
      <c r="D770" s="160" t="s">
        <v>6823</v>
      </c>
      <c r="E770" s="141">
        <v>2834.8314499999997</v>
      </c>
      <c r="F770" s="141">
        <v>10950.015332500001</v>
      </c>
      <c r="G770" s="141">
        <v>17752.411120000001</v>
      </c>
      <c r="H770" s="141"/>
      <c r="I770" s="161">
        <v>15.968712254563872</v>
      </c>
      <c r="J770" s="142" t="s">
        <v>6041</v>
      </c>
      <c r="K770" s="162"/>
      <c r="L770" s="141">
        <v>7633.2782799999995</v>
      </c>
      <c r="M770" s="141">
        <v>2687.2226700000001</v>
      </c>
      <c r="N770" s="141">
        <v>4946.0556099999994</v>
      </c>
      <c r="O770" s="142" t="s">
        <v>6041</v>
      </c>
    </row>
    <row r="771" spans="1:15" ht="15.95" hidden="1" customHeight="1" x14ac:dyDescent="0.2">
      <c r="A771" s="156">
        <v>763</v>
      </c>
      <c r="B771" s="156" t="s">
        <v>2001</v>
      </c>
      <c r="C771" s="157" t="s">
        <v>27</v>
      </c>
      <c r="D771" s="157" t="s">
        <v>6824</v>
      </c>
      <c r="E771" s="82">
        <v>1310.2372799999998</v>
      </c>
      <c r="F771" s="82">
        <v>13760.444914999998</v>
      </c>
      <c r="G771" s="82">
        <v>22944.163200000003</v>
      </c>
      <c r="H771" s="82"/>
      <c r="I771" s="158">
        <v>5.7105472471534702</v>
      </c>
      <c r="J771" s="135" t="s">
        <v>6041</v>
      </c>
      <c r="K771" s="162"/>
      <c r="L771" s="82">
        <v>8773.9678700000004</v>
      </c>
      <c r="M771" s="82">
        <v>2779.1713299999997</v>
      </c>
      <c r="N771" s="82">
        <v>5994.7965400000012</v>
      </c>
      <c r="O771" s="135" t="s">
        <v>6041</v>
      </c>
    </row>
    <row r="772" spans="1:15" ht="15.95" hidden="1" customHeight="1" x14ac:dyDescent="0.2">
      <c r="A772" s="159">
        <v>764</v>
      </c>
      <c r="B772" s="159" t="s">
        <v>2003</v>
      </c>
      <c r="C772" s="160" t="s">
        <v>27</v>
      </c>
      <c r="D772" s="160" t="s">
        <v>6825</v>
      </c>
      <c r="E772" s="141">
        <v>103.92070000000001</v>
      </c>
      <c r="F772" s="141">
        <v>3946.5385025000005</v>
      </c>
      <c r="G772" s="141">
        <v>5662.7491699999982</v>
      </c>
      <c r="H772" s="141"/>
      <c r="I772" s="161">
        <v>1.8351633964391194</v>
      </c>
      <c r="J772" s="142" t="s">
        <v>6041</v>
      </c>
      <c r="K772" s="162"/>
      <c r="L772" s="141">
        <v>2198.4577100000001</v>
      </c>
      <c r="M772" s="141">
        <v>1136.1256600000002</v>
      </c>
      <c r="N772" s="141">
        <v>1062.3320499999998</v>
      </c>
      <c r="O772" s="142" t="s">
        <v>6041</v>
      </c>
    </row>
    <row r="773" spans="1:15" ht="15.95" hidden="1" customHeight="1" x14ac:dyDescent="0.2">
      <c r="A773" s="156">
        <v>765</v>
      </c>
      <c r="B773" s="156" t="s">
        <v>2005</v>
      </c>
      <c r="C773" s="157" t="s">
        <v>27</v>
      </c>
      <c r="D773" s="157" t="s">
        <v>6826</v>
      </c>
      <c r="E773" s="82">
        <v>164.09152000000003</v>
      </c>
      <c r="F773" s="82">
        <v>1781.9438124999999</v>
      </c>
      <c r="G773" s="82">
        <v>1519.0972099999997</v>
      </c>
      <c r="H773" s="82"/>
      <c r="I773" s="158">
        <v>9.2085686904900665</v>
      </c>
      <c r="J773" s="135" t="s">
        <v>6041</v>
      </c>
      <c r="K773" s="162"/>
      <c r="L773" s="82">
        <v>1237.17255</v>
      </c>
      <c r="M773" s="82">
        <v>721.49359000000004</v>
      </c>
      <c r="N773" s="82">
        <v>515.67895999999996</v>
      </c>
      <c r="O773" s="135" t="s">
        <v>6041</v>
      </c>
    </row>
    <row r="774" spans="1:15" ht="15.95" hidden="1" customHeight="1" x14ac:dyDescent="0.2">
      <c r="A774" s="159">
        <v>766</v>
      </c>
      <c r="B774" s="159" t="s">
        <v>2007</v>
      </c>
      <c r="C774" s="160" t="s">
        <v>27</v>
      </c>
      <c r="D774" s="160" t="s">
        <v>6827</v>
      </c>
      <c r="E774" s="141">
        <v>949.23278999999991</v>
      </c>
      <c r="F774" s="141">
        <v>4823.4877599999991</v>
      </c>
      <c r="G774" s="141">
        <v>3983.3203100000005</v>
      </c>
      <c r="H774" s="141"/>
      <c r="I774" s="161">
        <v>19.679386311949511</v>
      </c>
      <c r="J774" s="142" t="s">
        <v>6041</v>
      </c>
      <c r="K774" s="162"/>
      <c r="L774" s="141">
        <v>1627.5240099999999</v>
      </c>
      <c r="M774" s="141">
        <v>822.60779999999988</v>
      </c>
      <c r="N774" s="141">
        <v>804.91620999999986</v>
      </c>
      <c r="O774" s="142" t="s">
        <v>6041</v>
      </c>
    </row>
    <row r="775" spans="1:15" ht="15.95" hidden="1" customHeight="1" x14ac:dyDescent="0.2">
      <c r="A775" s="156">
        <v>767</v>
      </c>
      <c r="B775" s="156" t="s">
        <v>2009</v>
      </c>
      <c r="C775" s="157" t="s">
        <v>27</v>
      </c>
      <c r="D775" s="157" t="s">
        <v>6828</v>
      </c>
      <c r="E775" s="82">
        <v>27635.733820000001</v>
      </c>
      <c r="F775" s="82">
        <v>49567.950482500011</v>
      </c>
      <c r="G775" s="82">
        <v>54709.564380000003</v>
      </c>
      <c r="H775" s="82"/>
      <c r="I775" s="158">
        <v>50.513532931917673</v>
      </c>
      <c r="J775" s="135" t="s">
        <v>6041</v>
      </c>
      <c r="K775" s="162"/>
      <c r="L775" s="82">
        <v>26609.984410000001</v>
      </c>
      <c r="M775" s="82">
        <v>10195.052089999999</v>
      </c>
      <c r="N775" s="82">
        <v>16414.93232</v>
      </c>
      <c r="O775" s="135" t="s">
        <v>6041</v>
      </c>
    </row>
    <row r="776" spans="1:15" ht="15.95" hidden="1" customHeight="1" x14ac:dyDescent="0.2">
      <c r="A776" s="159">
        <v>768</v>
      </c>
      <c r="B776" s="159" t="s">
        <v>2011</v>
      </c>
      <c r="C776" s="160" t="s">
        <v>27</v>
      </c>
      <c r="D776" s="160" t="s">
        <v>6829</v>
      </c>
      <c r="E776" s="141">
        <v>392.39215000000002</v>
      </c>
      <c r="F776" s="141">
        <v>7255.9128500000006</v>
      </c>
      <c r="G776" s="141">
        <v>12572.733620000001</v>
      </c>
      <c r="H776" s="141"/>
      <c r="I776" s="161">
        <v>3.1209772024104967</v>
      </c>
      <c r="J776" s="142" t="s">
        <v>6041</v>
      </c>
      <c r="K776" s="162"/>
      <c r="L776" s="141">
        <v>4194.0181999999995</v>
      </c>
      <c r="M776" s="141">
        <v>1890.9384100000002</v>
      </c>
      <c r="N776" s="141">
        <v>2303.0797899999993</v>
      </c>
      <c r="O776" s="142" t="s">
        <v>6041</v>
      </c>
    </row>
    <row r="777" spans="1:15" ht="15.95" hidden="1" customHeight="1" x14ac:dyDescent="0.2">
      <c r="A777" s="156">
        <v>769</v>
      </c>
      <c r="B777" s="156" t="s">
        <v>2013</v>
      </c>
      <c r="C777" s="157" t="s">
        <v>27</v>
      </c>
      <c r="D777" s="157" t="s">
        <v>6830</v>
      </c>
      <c r="E777" s="82">
        <v>3406.60248</v>
      </c>
      <c r="F777" s="82">
        <v>25516.492032500006</v>
      </c>
      <c r="G777" s="82">
        <v>42894.799949999993</v>
      </c>
      <c r="H777" s="82"/>
      <c r="I777" s="158">
        <v>7.941760968627622</v>
      </c>
      <c r="J777" s="135" t="s">
        <v>6041</v>
      </c>
      <c r="K777" s="162"/>
      <c r="L777" s="82">
        <v>18200.17311</v>
      </c>
      <c r="M777" s="82">
        <v>6549.8038000000006</v>
      </c>
      <c r="N777" s="82">
        <v>11650.369309999998</v>
      </c>
      <c r="O777" s="135" t="s">
        <v>6041</v>
      </c>
    </row>
    <row r="778" spans="1:15" ht="15.95" hidden="1" customHeight="1" x14ac:dyDescent="0.2">
      <c r="A778" s="159">
        <v>770</v>
      </c>
      <c r="B778" s="159" t="s">
        <v>2015</v>
      </c>
      <c r="C778" s="160" t="s">
        <v>27</v>
      </c>
      <c r="D778" s="160" t="s">
        <v>6831</v>
      </c>
      <c r="E778" s="141">
        <v>5882.5530199999994</v>
      </c>
      <c r="F778" s="141">
        <v>19141.317717500002</v>
      </c>
      <c r="G778" s="141">
        <v>30679.685979999998</v>
      </c>
      <c r="H778" s="141"/>
      <c r="I778" s="161">
        <v>19.17409788299274</v>
      </c>
      <c r="J778" s="142" t="s">
        <v>6041</v>
      </c>
      <c r="K778" s="162"/>
      <c r="L778" s="141">
        <v>13355.28506</v>
      </c>
      <c r="M778" s="141">
        <v>4549.2736699999996</v>
      </c>
      <c r="N778" s="141">
        <v>8806.0113900000015</v>
      </c>
      <c r="O778" s="142" t="s">
        <v>6041</v>
      </c>
    </row>
    <row r="779" spans="1:15" ht="15.95" hidden="1" customHeight="1" x14ac:dyDescent="0.2">
      <c r="A779" s="156">
        <v>771</v>
      </c>
      <c r="B779" s="156" t="s">
        <v>2017</v>
      </c>
      <c r="C779" s="157" t="s">
        <v>27</v>
      </c>
      <c r="D779" s="157" t="s">
        <v>6832</v>
      </c>
      <c r="E779" s="82">
        <v>1466.5673099999999</v>
      </c>
      <c r="F779" s="82">
        <v>16056.163495000001</v>
      </c>
      <c r="G779" s="82">
        <v>27524.630819999998</v>
      </c>
      <c r="H779" s="82"/>
      <c r="I779" s="158">
        <v>5.3281997480393448</v>
      </c>
      <c r="J779" s="135" t="s">
        <v>6041</v>
      </c>
      <c r="K779" s="162"/>
      <c r="L779" s="82">
        <v>10739.590620000001</v>
      </c>
      <c r="M779" s="82">
        <v>2460.3122400000002</v>
      </c>
      <c r="N779" s="82">
        <v>8279.2783800000016</v>
      </c>
      <c r="O779" s="135" t="s">
        <v>6041</v>
      </c>
    </row>
    <row r="780" spans="1:15" ht="15.95" hidden="1" customHeight="1" x14ac:dyDescent="0.2">
      <c r="A780" s="159">
        <v>772</v>
      </c>
      <c r="B780" s="159" t="s">
        <v>2019</v>
      </c>
      <c r="C780" s="160" t="s">
        <v>27</v>
      </c>
      <c r="D780" s="160" t="s">
        <v>6833</v>
      </c>
      <c r="E780" s="141">
        <v>23960.066280000003</v>
      </c>
      <c r="F780" s="141">
        <v>22030.111020000004</v>
      </c>
      <c r="G780" s="141">
        <v>38133.05485</v>
      </c>
      <c r="H780" s="141"/>
      <c r="I780" s="161">
        <v>62.832800504048791</v>
      </c>
      <c r="J780" s="142" t="s">
        <v>6041</v>
      </c>
      <c r="K780" s="162"/>
      <c r="L780" s="141">
        <v>17176.784270000004</v>
      </c>
      <c r="M780" s="141">
        <v>4273.2497899999998</v>
      </c>
      <c r="N780" s="141">
        <v>12903.534480000004</v>
      </c>
      <c r="O780" s="142" t="s">
        <v>6041</v>
      </c>
    </row>
    <row r="781" spans="1:15" ht="15.95" hidden="1" customHeight="1" x14ac:dyDescent="0.2">
      <c r="A781" s="156">
        <v>773</v>
      </c>
      <c r="B781" s="156" t="s">
        <v>2021</v>
      </c>
      <c r="C781" s="157" t="s">
        <v>27</v>
      </c>
      <c r="D781" s="157" t="s">
        <v>6834</v>
      </c>
      <c r="E781" s="82">
        <v>3700.0760099999998</v>
      </c>
      <c r="F781" s="82">
        <v>38979.995782500002</v>
      </c>
      <c r="G781" s="82">
        <v>27167.336259999996</v>
      </c>
      <c r="H781" s="82"/>
      <c r="I781" s="158">
        <v>9.4922432281563829</v>
      </c>
      <c r="J781" s="135" t="s">
        <v>6041</v>
      </c>
      <c r="K781" s="162"/>
      <c r="L781" s="82">
        <v>21046.338009999999</v>
      </c>
      <c r="M781" s="82">
        <v>11468.240530000001</v>
      </c>
      <c r="N781" s="82">
        <v>9578.0974799999967</v>
      </c>
      <c r="O781" s="135" t="s">
        <v>6041</v>
      </c>
    </row>
    <row r="782" spans="1:15" ht="15.95" hidden="1" customHeight="1" x14ac:dyDescent="0.2">
      <c r="A782" s="159">
        <v>774</v>
      </c>
      <c r="B782" s="159" t="s">
        <v>2023</v>
      </c>
      <c r="C782" s="160" t="s">
        <v>27</v>
      </c>
      <c r="D782" s="160" t="s">
        <v>6835</v>
      </c>
      <c r="E782" s="141">
        <v>1116.0215900000001</v>
      </c>
      <c r="F782" s="141">
        <v>12213.575812499999</v>
      </c>
      <c r="G782" s="141">
        <v>20044.213209999998</v>
      </c>
      <c r="H782" s="141"/>
      <c r="I782" s="161">
        <v>5.5677994357155427</v>
      </c>
      <c r="J782" s="142" t="s">
        <v>6041</v>
      </c>
      <c r="K782" s="162"/>
      <c r="L782" s="141">
        <v>9661.9731499999998</v>
      </c>
      <c r="M782" s="141">
        <v>2675.8379199999999</v>
      </c>
      <c r="N782" s="141">
        <v>6986.1352300000008</v>
      </c>
      <c r="O782" s="142" t="s">
        <v>6041</v>
      </c>
    </row>
    <row r="783" spans="1:15" ht="15.95" hidden="1" customHeight="1" x14ac:dyDescent="0.2">
      <c r="A783" s="156">
        <v>775</v>
      </c>
      <c r="B783" s="156" t="s">
        <v>2025</v>
      </c>
      <c r="C783" s="157" t="s">
        <v>27</v>
      </c>
      <c r="D783" s="157" t="s">
        <v>6836</v>
      </c>
      <c r="E783" s="82">
        <v>296.54295999999994</v>
      </c>
      <c r="F783" s="82">
        <v>7754.6005299999997</v>
      </c>
      <c r="G783" s="82">
        <v>9590.9989400000013</v>
      </c>
      <c r="H783" s="82"/>
      <c r="I783" s="158">
        <v>3.0918881532062801</v>
      </c>
      <c r="J783" s="135" t="s">
        <v>6041</v>
      </c>
      <c r="K783" s="162"/>
      <c r="L783" s="82">
        <v>6669.0248300000003</v>
      </c>
      <c r="M783" s="82">
        <v>1989.6981700000001</v>
      </c>
      <c r="N783" s="82">
        <v>4679.3266599999997</v>
      </c>
      <c r="O783" s="135" t="s">
        <v>6041</v>
      </c>
    </row>
    <row r="784" spans="1:15" ht="15.95" hidden="1" customHeight="1" x14ac:dyDescent="0.2">
      <c r="A784" s="159">
        <v>776</v>
      </c>
      <c r="B784" s="159" t="s">
        <v>2027</v>
      </c>
      <c r="C784" s="160" t="s">
        <v>27</v>
      </c>
      <c r="D784" s="160" t="s">
        <v>6837</v>
      </c>
      <c r="E784" s="141">
        <v>528.19378000000006</v>
      </c>
      <c r="F784" s="141">
        <v>8942.7910075</v>
      </c>
      <c r="G784" s="141">
        <v>13781.882680000004</v>
      </c>
      <c r="H784" s="141"/>
      <c r="I784" s="161">
        <v>3.8325226840488522</v>
      </c>
      <c r="J784" s="142" t="s">
        <v>6041</v>
      </c>
      <c r="K784" s="162"/>
      <c r="L784" s="141">
        <v>8666.4843099999998</v>
      </c>
      <c r="M784" s="141">
        <v>1878.2497599999999</v>
      </c>
      <c r="N784" s="141">
        <v>6788.234550000001</v>
      </c>
      <c r="O784" s="142" t="s">
        <v>6041</v>
      </c>
    </row>
    <row r="785" spans="1:15" ht="15.95" hidden="1" customHeight="1" x14ac:dyDescent="0.2">
      <c r="A785" s="156">
        <v>777</v>
      </c>
      <c r="B785" s="156" t="s">
        <v>2029</v>
      </c>
      <c r="C785" s="157" t="s">
        <v>27</v>
      </c>
      <c r="D785" s="157" t="s">
        <v>6838</v>
      </c>
      <c r="E785" s="82">
        <v>4202.0341500000004</v>
      </c>
      <c r="F785" s="82">
        <v>36743.276977499998</v>
      </c>
      <c r="G785" s="82">
        <v>63163.131860000001</v>
      </c>
      <c r="H785" s="82"/>
      <c r="I785" s="158">
        <v>6.652669090750182</v>
      </c>
      <c r="J785" s="135" t="s">
        <v>6041</v>
      </c>
      <c r="K785" s="162"/>
      <c r="L785" s="82">
        <v>28266.397939999999</v>
      </c>
      <c r="M785" s="82">
        <v>6582.7278800000004</v>
      </c>
      <c r="N785" s="82">
        <v>21683.670059999997</v>
      </c>
      <c r="O785" s="135" t="s">
        <v>6041</v>
      </c>
    </row>
    <row r="786" spans="1:15" ht="15.95" hidden="1" customHeight="1" x14ac:dyDescent="0.2">
      <c r="A786" s="159">
        <v>778</v>
      </c>
      <c r="B786" s="159" t="s">
        <v>2031</v>
      </c>
      <c r="C786" s="160" t="s">
        <v>27</v>
      </c>
      <c r="D786" s="160" t="s">
        <v>6839</v>
      </c>
      <c r="E786" s="141">
        <v>855.07987999999989</v>
      </c>
      <c r="F786" s="141">
        <v>11183.879580000001</v>
      </c>
      <c r="G786" s="141">
        <v>19158.44095</v>
      </c>
      <c r="H786" s="141"/>
      <c r="I786" s="161">
        <v>4.4632017930456911</v>
      </c>
      <c r="J786" s="142" t="s">
        <v>6041</v>
      </c>
      <c r="K786" s="162"/>
      <c r="L786" s="141">
        <v>7897.2072300000009</v>
      </c>
      <c r="M786" s="141">
        <v>2494.7725300000002</v>
      </c>
      <c r="N786" s="141">
        <v>5402.4346999999998</v>
      </c>
      <c r="O786" s="142" t="s">
        <v>6041</v>
      </c>
    </row>
    <row r="787" spans="1:15" ht="15.95" hidden="1" customHeight="1" x14ac:dyDescent="0.2">
      <c r="A787" s="156">
        <v>779</v>
      </c>
      <c r="B787" s="156" t="s">
        <v>2033</v>
      </c>
      <c r="C787" s="157" t="s">
        <v>27</v>
      </c>
      <c r="D787" s="157" t="s">
        <v>6840</v>
      </c>
      <c r="E787" s="82">
        <v>852.14720999999997</v>
      </c>
      <c r="F787" s="82">
        <v>9266.8168275000007</v>
      </c>
      <c r="G787" s="82">
        <v>15254.761610000001</v>
      </c>
      <c r="H787" s="82"/>
      <c r="I787" s="158">
        <v>5.5861063698392321</v>
      </c>
      <c r="J787" s="135" t="s">
        <v>6041</v>
      </c>
      <c r="K787" s="162"/>
      <c r="L787" s="82">
        <v>7224.4455599999992</v>
      </c>
      <c r="M787" s="82">
        <v>2365.2560199999998</v>
      </c>
      <c r="N787" s="82">
        <v>4859.1895399999994</v>
      </c>
      <c r="O787" s="135" t="s">
        <v>6041</v>
      </c>
    </row>
    <row r="788" spans="1:15" ht="15.95" hidden="1" customHeight="1" x14ac:dyDescent="0.2">
      <c r="A788" s="159">
        <v>780</v>
      </c>
      <c r="B788" s="159" t="s">
        <v>2035</v>
      </c>
      <c r="C788" s="160" t="s">
        <v>27</v>
      </c>
      <c r="D788" s="160" t="s">
        <v>6377</v>
      </c>
      <c r="E788" s="141">
        <v>895.75453000000005</v>
      </c>
      <c r="F788" s="141">
        <v>9050.4938000000002</v>
      </c>
      <c r="G788" s="141">
        <v>15095.906140000001</v>
      </c>
      <c r="H788" s="141"/>
      <c r="I788" s="161">
        <v>5.9337579453180149</v>
      </c>
      <c r="J788" s="142" t="s">
        <v>6041</v>
      </c>
      <c r="K788" s="162"/>
      <c r="L788" s="141">
        <v>7407.4516100000001</v>
      </c>
      <c r="M788" s="141">
        <v>1641.9036299999998</v>
      </c>
      <c r="N788" s="141">
        <v>5765.5479800000003</v>
      </c>
      <c r="O788" s="142" t="s">
        <v>6041</v>
      </c>
    </row>
    <row r="789" spans="1:15" ht="15.95" hidden="1" customHeight="1" x14ac:dyDescent="0.2">
      <c r="A789" s="156">
        <v>781</v>
      </c>
      <c r="B789" s="156" t="s">
        <v>2036</v>
      </c>
      <c r="C789" s="157" t="s">
        <v>27</v>
      </c>
      <c r="D789" s="157" t="s">
        <v>6841</v>
      </c>
      <c r="E789" s="82">
        <v>1632.7373700000001</v>
      </c>
      <c r="F789" s="82">
        <v>18817.738227500002</v>
      </c>
      <c r="G789" s="82">
        <v>33778.924910000009</v>
      </c>
      <c r="H789" s="82"/>
      <c r="I789" s="158">
        <v>4.8335977961117402</v>
      </c>
      <c r="J789" s="135" t="s">
        <v>6041</v>
      </c>
      <c r="K789" s="162"/>
      <c r="L789" s="82">
        <v>13586.647199999999</v>
      </c>
      <c r="M789" s="82">
        <v>2898.7406800000003</v>
      </c>
      <c r="N789" s="82">
        <v>10687.90652</v>
      </c>
      <c r="O789" s="135" t="s">
        <v>6041</v>
      </c>
    </row>
    <row r="790" spans="1:15" ht="15.95" hidden="1" customHeight="1" x14ac:dyDescent="0.2">
      <c r="A790" s="159">
        <v>782</v>
      </c>
      <c r="B790" s="159" t="s">
        <v>2038</v>
      </c>
      <c r="C790" s="160" t="s">
        <v>27</v>
      </c>
      <c r="D790" s="160" t="s">
        <v>6842</v>
      </c>
      <c r="E790" s="141">
        <v>2183.7607400000002</v>
      </c>
      <c r="F790" s="141">
        <v>38547.238109999998</v>
      </c>
      <c r="G790" s="141">
        <v>67872.431250000009</v>
      </c>
      <c r="H790" s="141"/>
      <c r="I790" s="161">
        <v>3.2174488224186013</v>
      </c>
      <c r="J790" s="142" t="s">
        <v>6041</v>
      </c>
      <c r="K790" s="162"/>
      <c r="L790" s="141">
        <v>29980.832039999998</v>
      </c>
      <c r="M790" s="141">
        <v>8666.7531299999991</v>
      </c>
      <c r="N790" s="141">
        <v>21314.07891</v>
      </c>
      <c r="O790" s="142" t="s">
        <v>6041</v>
      </c>
    </row>
    <row r="791" spans="1:15" ht="15.95" hidden="1" customHeight="1" x14ac:dyDescent="0.2">
      <c r="A791" s="156">
        <v>783</v>
      </c>
      <c r="B791" s="156" t="s">
        <v>2040</v>
      </c>
      <c r="C791" s="157" t="s">
        <v>27</v>
      </c>
      <c r="D791" s="157" t="s">
        <v>6367</v>
      </c>
      <c r="E791" s="82">
        <v>1880.24944</v>
      </c>
      <c r="F791" s="82">
        <v>14586.866072500001</v>
      </c>
      <c r="G791" s="82">
        <v>21323.484530000002</v>
      </c>
      <c r="H791" s="82"/>
      <c r="I791" s="158">
        <v>8.8177400713034402</v>
      </c>
      <c r="J791" s="135" t="s">
        <v>6041</v>
      </c>
      <c r="K791" s="162"/>
      <c r="L791" s="82">
        <v>11751.3958</v>
      </c>
      <c r="M791" s="82">
        <v>3794.1324799999998</v>
      </c>
      <c r="N791" s="82">
        <v>7957.26332</v>
      </c>
      <c r="O791" s="135" t="s">
        <v>6041</v>
      </c>
    </row>
    <row r="792" spans="1:15" ht="15.95" hidden="1" customHeight="1" x14ac:dyDescent="0.2">
      <c r="A792" s="159">
        <v>784</v>
      </c>
      <c r="B792" s="159" t="s">
        <v>2041</v>
      </c>
      <c r="C792" s="160" t="s">
        <v>27</v>
      </c>
      <c r="D792" s="160" t="s">
        <v>6843</v>
      </c>
      <c r="E792" s="141">
        <v>1692.69913</v>
      </c>
      <c r="F792" s="141">
        <v>25554.896730000004</v>
      </c>
      <c r="G792" s="141">
        <v>43918.397019999997</v>
      </c>
      <c r="H792" s="141"/>
      <c r="I792" s="161">
        <v>3.8541915116554955</v>
      </c>
      <c r="J792" s="142" t="s">
        <v>6041</v>
      </c>
      <c r="K792" s="162"/>
      <c r="L792" s="141">
        <v>18579.084850000003</v>
      </c>
      <c r="M792" s="141">
        <v>4182.6386900000007</v>
      </c>
      <c r="N792" s="141">
        <v>14396.44616</v>
      </c>
      <c r="O792" s="142" t="s">
        <v>6041</v>
      </c>
    </row>
    <row r="793" spans="1:15" ht="15.95" hidden="1" customHeight="1" x14ac:dyDescent="0.2">
      <c r="A793" s="156">
        <v>785</v>
      </c>
      <c r="B793" s="156" t="s">
        <v>2043</v>
      </c>
      <c r="C793" s="157" t="s">
        <v>27</v>
      </c>
      <c r="D793" s="157" t="s">
        <v>6844</v>
      </c>
      <c r="E793" s="82">
        <v>4375.1990900000001</v>
      </c>
      <c r="F793" s="82">
        <v>40216.684557499997</v>
      </c>
      <c r="G793" s="82">
        <v>42656.710780000001</v>
      </c>
      <c r="H793" s="82"/>
      <c r="I793" s="158">
        <v>10.256766192229131</v>
      </c>
      <c r="J793" s="135" t="s">
        <v>6041</v>
      </c>
      <c r="K793" s="162"/>
      <c r="L793" s="82">
        <v>31928.753669999998</v>
      </c>
      <c r="M793" s="82">
        <v>13135.052810000001</v>
      </c>
      <c r="N793" s="82">
        <v>18793.700860000001</v>
      </c>
      <c r="O793" s="135" t="s">
        <v>6041</v>
      </c>
    </row>
    <row r="794" spans="1:15" ht="15.95" hidden="1" customHeight="1" x14ac:dyDescent="0.2">
      <c r="A794" s="159">
        <v>786</v>
      </c>
      <c r="B794" s="159" t="s">
        <v>2045</v>
      </c>
      <c r="C794" s="160" t="s">
        <v>27</v>
      </c>
      <c r="D794" s="160" t="s">
        <v>6845</v>
      </c>
      <c r="E794" s="141">
        <v>2509.1455700000001</v>
      </c>
      <c r="F794" s="141">
        <v>13256.843167500001</v>
      </c>
      <c r="G794" s="141">
        <v>18479.804979999997</v>
      </c>
      <c r="H794" s="141"/>
      <c r="I794" s="161">
        <v>13.577770829917062</v>
      </c>
      <c r="J794" s="142" t="s">
        <v>6041</v>
      </c>
      <c r="K794" s="162"/>
      <c r="L794" s="141">
        <v>10118.798409999999</v>
      </c>
      <c r="M794" s="141">
        <v>4210.8715000000002</v>
      </c>
      <c r="N794" s="141">
        <v>5907.9269100000001</v>
      </c>
      <c r="O794" s="142" t="s">
        <v>6041</v>
      </c>
    </row>
    <row r="795" spans="1:15" ht="15.95" hidden="1" customHeight="1" x14ac:dyDescent="0.2">
      <c r="A795" s="156">
        <v>787</v>
      </c>
      <c r="B795" s="156" t="s">
        <v>2047</v>
      </c>
      <c r="C795" s="157" t="s">
        <v>27</v>
      </c>
      <c r="D795" s="157" t="s">
        <v>6322</v>
      </c>
      <c r="E795" s="82">
        <v>754.63642000000004</v>
      </c>
      <c r="F795" s="82">
        <v>7675.7127249999994</v>
      </c>
      <c r="G795" s="82">
        <v>10392.954330000002</v>
      </c>
      <c r="H795" s="82"/>
      <c r="I795" s="158">
        <v>7.2610385462936984</v>
      </c>
      <c r="J795" s="135" t="s">
        <v>6041</v>
      </c>
      <c r="K795" s="162"/>
      <c r="L795" s="82">
        <v>6154.3748500000002</v>
      </c>
      <c r="M795" s="82">
        <v>2329.9022099999997</v>
      </c>
      <c r="N795" s="82">
        <v>3824.4726400000004</v>
      </c>
      <c r="O795" s="135" t="s">
        <v>6041</v>
      </c>
    </row>
    <row r="796" spans="1:15" ht="15.95" hidden="1" customHeight="1" x14ac:dyDescent="0.2">
      <c r="A796" s="159">
        <v>788</v>
      </c>
      <c r="B796" s="159" t="s">
        <v>2048</v>
      </c>
      <c r="C796" s="160" t="s">
        <v>27</v>
      </c>
      <c r="D796" s="160" t="s">
        <v>6846</v>
      </c>
      <c r="E796" s="141">
        <v>5570.2794999999996</v>
      </c>
      <c r="F796" s="141">
        <v>26629.473460000001</v>
      </c>
      <c r="G796" s="141">
        <v>14999.206350000002</v>
      </c>
      <c r="H796" s="141"/>
      <c r="I796" s="161">
        <v>20.917723019822713</v>
      </c>
      <c r="J796" s="142" t="s">
        <v>6041</v>
      </c>
      <c r="K796" s="162"/>
      <c r="L796" s="141">
        <v>30225.139369999997</v>
      </c>
      <c r="M796" s="141">
        <v>12095.327150000001</v>
      </c>
      <c r="N796" s="141">
        <v>18129.81222</v>
      </c>
      <c r="O796" s="142" t="s">
        <v>6041</v>
      </c>
    </row>
    <row r="797" spans="1:15" ht="15.95" hidden="1" customHeight="1" x14ac:dyDescent="0.2">
      <c r="A797" s="156">
        <v>789</v>
      </c>
      <c r="B797" s="156" t="s">
        <v>2050</v>
      </c>
      <c r="C797" s="157" t="s">
        <v>27</v>
      </c>
      <c r="D797" s="157" t="s">
        <v>6847</v>
      </c>
      <c r="E797" s="82">
        <v>1324.20072</v>
      </c>
      <c r="F797" s="82">
        <v>17576.629645000001</v>
      </c>
      <c r="G797" s="82">
        <v>26075.157420000003</v>
      </c>
      <c r="H797" s="82"/>
      <c r="I797" s="158">
        <v>5.0783997146046751</v>
      </c>
      <c r="J797" s="135" t="s">
        <v>6041</v>
      </c>
      <c r="K797" s="162"/>
      <c r="L797" s="82">
        <v>15076.215910000001</v>
      </c>
      <c r="M797" s="82">
        <v>3911.1490400000002</v>
      </c>
      <c r="N797" s="82">
        <v>11165.066870000001</v>
      </c>
      <c r="O797" s="135" t="s">
        <v>6041</v>
      </c>
    </row>
    <row r="798" spans="1:15" ht="15.95" hidden="1" customHeight="1" x14ac:dyDescent="0.2">
      <c r="A798" s="159">
        <v>790</v>
      </c>
      <c r="B798" s="159" t="s">
        <v>2052</v>
      </c>
      <c r="C798" s="160" t="s">
        <v>27</v>
      </c>
      <c r="D798" s="160" t="s">
        <v>6848</v>
      </c>
      <c r="E798" s="141">
        <v>3711.3673399999998</v>
      </c>
      <c r="F798" s="141">
        <v>27367.036164999998</v>
      </c>
      <c r="G798" s="141">
        <v>41825.445459999995</v>
      </c>
      <c r="H798" s="141"/>
      <c r="I798" s="161">
        <v>8.8734675726272592</v>
      </c>
      <c r="J798" s="142" t="s">
        <v>6041</v>
      </c>
      <c r="K798" s="162"/>
      <c r="L798" s="141">
        <v>23582.378350000003</v>
      </c>
      <c r="M798" s="141">
        <v>7972.3900899999999</v>
      </c>
      <c r="N798" s="141">
        <v>15609.988260000002</v>
      </c>
      <c r="O798" s="142" t="s">
        <v>6041</v>
      </c>
    </row>
    <row r="799" spans="1:15" ht="15.95" hidden="1" customHeight="1" x14ac:dyDescent="0.2">
      <c r="A799" s="156">
        <v>791</v>
      </c>
      <c r="B799" s="156" t="s">
        <v>2054</v>
      </c>
      <c r="C799" s="157" t="s">
        <v>27</v>
      </c>
      <c r="D799" s="157" t="s">
        <v>6849</v>
      </c>
      <c r="E799" s="82">
        <v>273.84555000000006</v>
      </c>
      <c r="F799" s="82">
        <v>3789.7475225000003</v>
      </c>
      <c r="G799" s="82">
        <v>4805.1820800000005</v>
      </c>
      <c r="H799" s="82"/>
      <c r="I799" s="158">
        <v>5.698963024518731</v>
      </c>
      <c r="J799" s="135" t="s">
        <v>6041</v>
      </c>
      <c r="K799" s="162"/>
      <c r="L799" s="82">
        <v>2407.2824000000001</v>
      </c>
      <c r="M799" s="82">
        <v>1046.57725</v>
      </c>
      <c r="N799" s="82">
        <v>1360.70515</v>
      </c>
      <c r="O799" s="135" t="s">
        <v>6041</v>
      </c>
    </row>
    <row r="800" spans="1:15" ht="15.95" hidden="1" customHeight="1" x14ac:dyDescent="0.2">
      <c r="A800" s="159">
        <v>792</v>
      </c>
      <c r="B800" s="159" t="s">
        <v>2056</v>
      </c>
      <c r="C800" s="160" t="s">
        <v>30</v>
      </c>
      <c r="D800" s="160" t="s">
        <v>6850</v>
      </c>
      <c r="E800" s="141">
        <v>5294.9907500000008</v>
      </c>
      <c r="F800" s="141">
        <v>51317.283315000001</v>
      </c>
      <c r="G800" s="141">
        <v>27964.647160000004</v>
      </c>
      <c r="H800" s="141"/>
      <c r="I800" s="161">
        <v>10.318143143895304</v>
      </c>
      <c r="J800" s="142" t="s">
        <v>6041</v>
      </c>
      <c r="K800" s="162"/>
      <c r="L800" s="141">
        <v>34118.465160000007</v>
      </c>
      <c r="M800" s="141">
        <v>23868.423409999996</v>
      </c>
      <c r="N800" s="141">
        <v>10250.041750000008</v>
      </c>
      <c r="O800" s="142" t="s">
        <v>6041</v>
      </c>
    </row>
    <row r="801" spans="1:15" ht="15.95" hidden="1" customHeight="1" x14ac:dyDescent="0.2">
      <c r="A801" s="156">
        <v>793</v>
      </c>
      <c r="B801" s="156" t="s">
        <v>2058</v>
      </c>
      <c r="C801" s="157" t="s">
        <v>30</v>
      </c>
      <c r="D801" s="157" t="s">
        <v>6851</v>
      </c>
      <c r="E801" s="82">
        <v>1919.32872</v>
      </c>
      <c r="F801" s="82">
        <v>3730.3527000000004</v>
      </c>
      <c r="G801" s="82">
        <v>1179.5905500000003</v>
      </c>
      <c r="H801" s="82"/>
      <c r="I801" s="158">
        <v>51.451668899833514</v>
      </c>
      <c r="J801" s="135" t="s">
        <v>6041</v>
      </c>
      <c r="K801" s="162"/>
      <c r="L801" s="82">
        <v>1727.65417</v>
      </c>
      <c r="M801" s="82">
        <v>1552.3134</v>
      </c>
      <c r="N801" s="82">
        <v>175.34077000000002</v>
      </c>
      <c r="O801" s="135" t="s">
        <v>6041</v>
      </c>
    </row>
    <row r="802" spans="1:15" ht="15.95" hidden="1" customHeight="1" x14ac:dyDescent="0.2">
      <c r="A802" s="159">
        <v>794</v>
      </c>
      <c r="B802" s="159" t="s">
        <v>2060</v>
      </c>
      <c r="C802" s="160" t="s">
        <v>30</v>
      </c>
      <c r="D802" s="160" t="s">
        <v>6852</v>
      </c>
      <c r="E802" s="141">
        <v>7450.2657700000009</v>
      </c>
      <c r="F802" s="141">
        <v>20325.499775000004</v>
      </c>
      <c r="G802" s="141">
        <v>14222.243310000002</v>
      </c>
      <c r="H802" s="141"/>
      <c r="I802" s="161">
        <v>36.654772834484952</v>
      </c>
      <c r="J802" s="142" t="s">
        <v>6041</v>
      </c>
      <c r="K802" s="162"/>
      <c r="L802" s="141">
        <v>13437.515100000001</v>
      </c>
      <c r="M802" s="141">
        <v>8728.9240800000007</v>
      </c>
      <c r="N802" s="141">
        <v>4708.5910199999998</v>
      </c>
      <c r="O802" s="142" t="s">
        <v>6041</v>
      </c>
    </row>
    <row r="803" spans="1:15" ht="15.95" hidden="1" customHeight="1" x14ac:dyDescent="0.2">
      <c r="A803" s="156">
        <v>795</v>
      </c>
      <c r="B803" s="156" t="s">
        <v>2062</v>
      </c>
      <c r="C803" s="157" t="s">
        <v>30</v>
      </c>
      <c r="D803" s="157" t="s">
        <v>6853</v>
      </c>
      <c r="E803" s="82">
        <v>452.27976000000001</v>
      </c>
      <c r="F803" s="82">
        <v>1258.02613</v>
      </c>
      <c r="G803" s="82">
        <v>388.9393</v>
      </c>
      <c r="H803" s="82"/>
      <c r="I803" s="158">
        <v>35.951539416752823</v>
      </c>
      <c r="J803" s="135" t="s">
        <v>6041</v>
      </c>
      <c r="K803" s="162"/>
      <c r="L803" s="82">
        <v>717.75651000000005</v>
      </c>
      <c r="M803" s="82">
        <v>514.19563000000005</v>
      </c>
      <c r="N803" s="82">
        <v>203.56088</v>
      </c>
      <c r="O803" s="135" t="s">
        <v>6041</v>
      </c>
    </row>
    <row r="804" spans="1:15" ht="15.95" hidden="1" customHeight="1" x14ac:dyDescent="0.2">
      <c r="A804" s="159">
        <v>796</v>
      </c>
      <c r="B804" s="159" t="s">
        <v>2064</v>
      </c>
      <c r="C804" s="160" t="s">
        <v>30</v>
      </c>
      <c r="D804" s="160" t="s">
        <v>6854</v>
      </c>
      <c r="E804" s="141">
        <v>642.69259000000011</v>
      </c>
      <c r="F804" s="141">
        <v>1725.7693499999996</v>
      </c>
      <c r="G804" s="141">
        <v>477.77724000000006</v>
      </c>
      <c r="H804" s="141"/>
      <c r="I804" s="161">
        <v>37.240931993606225</v>
      </c>
      <c r="J804" s="142" t="s">
        <v>6041</v>
      </c>
      <c r="K804" s="162"/>
      <c r="L804" s="141">
        <v>1094.3617999999999</v>
      </c>
      <c r="M804" s="141">
        <v>637.42033000000004</v>
      </c>
      <c r="N804" s="141">
        <v>456.94146999999975</v>
      </c>
      <c r="O804" s="142" t="s">
        <v>6041</v>
      </c>
    </row>
    <row r="805" spans="1:15" ht="15.95" hidden="1" customHeight="1" x14ac:dyDescent="0.2">
      <c r="A805" s="156">
        <v>797</v>
      </c>
      <c r="B805" s="156" t="s">
        <v>2066</v>
      </c>
      <c r="C805" s="157" t="s">
        <v>30</v>
      </c>
      <c r="D805" s="157" t="s">
        <v>6855</v>
      </c>
      <c r="E805" s="82">
        <v>1454.6566499999999</v>
      </c>
      <c r="F805" s="82">
        <v>3388.1990900000001</v>
      </c>
      <c r="G805" s="82">
        <v>2856.9636399999995</v>
      </c>
      <c r="H805" s="82"/>
      <c r="I805" s="158">
        <v>42.933033489481282</v>
      </c>
      <c r="J805" s="135" t="s">
        <v>6041</v>
      </c>
      <c r="K805" s="162"/>
      <c r="L805" s="82">
        <v>1963.54964</v>
      </c>
      <c r="M805" s="82">
        <v>1852.1590000000001</v>
      </c>
      <c r="N805" s="82">
        <v>111.39063999999989</v>
      </c>
      <c r="O805" s="135" t="s">
        <v>6041</v>
      </c>
    </row>
    <row r="806" spans="1:15" ht="15.95" hidden="1" customHeight="1" x14ac:dyDescent="0.2">
      <c r="A806" s="159">
        <v>798</v>
      </c>
      <c r="B806" s="159" t="s">
        <v>2068</v>
      </c>
      <c r="C806" s="160" t="s">
        <v>30</v>
      </c>
      <c r="D806" s="160" t="s">
        <v>6856</v>
      </c>
      <c r="E806" s="141">
        <v>291.95157</v>
      </c>
      <c r="F806" s="141">
        <v>1615.9856425</v>
      </c>
      <c r="G806" s="141">
        <v>236.39133999999996</v>
      </c>
      <c r="H806" s="141"/>
      <c r="I806" s="161">
        <v>18.06647053796457</v>
      </c>
      <c r="J806" s="142" t="s">
        <v>6041</v>
      </c>
      <c r="K806" s="162"/>
      <c r="L806" s="141">
        <v>807.77239999999995</v>
      </c>
      <c r="M806" s="141">
        <v>622.16627000000005</v>
      </c>
      <c r="N806" s="141">
        <v>185.60612999999989</v>
      </c>
      <c r="O806" s="142" t="s">
        <v>6041</v>
      </c>
    </row>
    <row r="807" spans="1:15" ht="15.95" hidden="1" customHeight="1" x14ac:dyDescent="0.2">
      <c r="A807" s="156">
        <v>799</v>
      </c>
      <c r="B807" s="156" t="s">
        <v>2070</v>
      </c>
      <c r="C807" s="157" t="s">
        <v>30</v>
      </c>
      <c r="D807" s="157" t="s">
        <v>6857</v>
      </c>
      <c r="E807" s="82">
        <v>176.20441999999997</v>
      </c>
      <c r="F807" s="82">
        <v>1235.7233249999999</v>
      </c>
      <c r="G807" s="82">
        <v>517.84270000000004</v>
      </c>
      <c r="H807" s="82"/>
      <c r="I807" s="158">
        <v>14.259212918878909</v>
      </c>
      <c r="J807" s="135" t="s">
        <v>6041</v>
      </c>
      <c r="K807" s="162"/>
      <c r="L807" s="82">
        <v>931.45489999999995</v>
      </c>
      <c r="M807" s="82">
        <v>550.53155000000004</v>
      </c>
      <c r="N807" s="82">
        <v>380.92334999999986</v>
      </c>
      <c r="O807" s="135" t="s">
        <v>6041</v>
      </c>
    </row>
    <row r="808" spans="1:15" ht="15.95" customHeight="1" x14ac:dyDescent="0.2">
      <c r="A808" s="159">
        <v>800</v>
      </c>
      <c r="B808" s="159" t="s">
        <v>2072</v>
      </c>
      <c r="C808" s="160" t="s">
        <v>30</v>
      </c>
      <c r="D808" s="160" t="s">
        <v>6858</v>
      </c>
      <c r="E808" s="141">
        <v>51.934350000000009</v>
      </c>
      <c r="F808" s="141">
        <v>1388.8359075000003</v>
      </c>
      <c r="G808" s="141">
        <v>218.65395999999998</v>
      </c>
      <c r="H808" s="141"/>
      <c r="I808" s="161">
        <v>3.7394158460005107</v>
      </c>
      <c r="J808" s="142" t="s">
        <v>6041</v>
      </c>
      <c r="K808" s="162"/>
      <c r="L808" s="141">
        <v>840.72703000000001</v>
      </c>
      <c r="M808" s="141">
        <v>851.21236999999996</v>
      </c>
      <c r="N808" s="141">
        <v>-10.485339999999967</v>
      </c>
      <c r="O808" s="142" t="s">
        <v>6042</v>
      </c>
    </row>
    <row r="809" spans="1:15" ht="15.95" hidden="1" customHeight="1" x14ac:dyDescent="0.2">
      <c r="A809" s="156">
        <v>801</v>
      </c>
      <c r="B809" s="156" t="s">
        <v>2074</v>
      </c>
      <c r="C809" s="157" t="s">
        <v>30</v>
      </c>
      <c r="D809" s="157" t="s">
        <v>6859</v>
      </c>
      <c r="E809" s="82">
        <v>181.72399999999999</v>
      </c>
      <c r="F809" s="82">
        <v>1929.3795249999998</v>
      </c>
      <c r="G809" s="82">
        <v>597.92458000000011</v>
      </c>
      <c r="H809" s="82"/>
      <c r="I809" s="158">
        <v>9.4187793352891536</v>
      </c>
      <c r="J809" s="135" t="s">
        <v>6041</v>
      </c>
      <c r="K809" s="162"/>
      <c r="L809" s="82">
        <v>1149.3284699999999</v>
      </c>
      <c r="M809" s="82">
        <v>714.08587999999997</v>
      </c>
      <c r="N809" s="82">
        <v>435.24258999999995</v>
      </c>
      <c r="O809" s="135" t="s">
        <v>6041</v>
      </c>
    </row>
    <row r="810" spans="1:15" ht="15.95" customHeight="1" x14ac:dyDescent="0.2">
      <c r="A810" s="159">
        <v>802</v>
      </c>
      <c r="B810" s="159" t="s">
        <v>2076</v>
      </c>
      <c r="C810" s="160" t="s">
        <v>30</v>
      </c>
      <c r="D810" s="160" t="s">
        <v>6860</v>
      </c>
      <c r="E810" s="141">
        <v>359.1705</v>
      </c>
      <c r="F810" s="141">
        <v>1101.4387575000001</v>
      </c>
      <c r="G810" s="141">
        <v>252.72505000000004</v>
      </c>
      <c r="H810" s="141"/>
      <c r="I810" s="161">
        <v>32.609212046907658</v>
      </c>
      <c r="J810" s="142" t="s">
        <v>6041</v>
      </c>
      <c r="K810" s="162"/>
      <c r="L810" s="141">
        <v>708.04101000000003</v>
      </c>
      <c r="M810" s="141">
        <v>805.64456000000007</v>
      </c>
      <c r="N810" s="141">
        <v>-97.603550000000041</v>
      </c>
      <c r="O810" s="142" t="s">
        <v>6042</v>
      </c>
    </row>
    <row r="811" spans="1:15" ht="15.95" hidden="1" customHeight="1" x14ac:dyDescent="0.2">
      <c r="A811" s="156">
        <v>803</v>
      </c>
      <c r="B811" s="156" t="s">
        <v>2078</v>
      </c>
      <c r="C811" s="157" t="s">
        <v>30</v>
      </c>
      <c r="D811" s="157" t="s">
        <v>6861</v>
      </c>
      <c r="E811" s="82">
        <v>671.18061999999998</v>
      </c>
      <c r="F811" s="82">
        <v>1626.6465700000003</v>
      </c>
      <c r="G811" s="82">
        <v>423.71820000000008</v>
      </c>
      <c r="H811" s="82"/>
      <c r="I811" s="158">
        <v>41.261613455466225</v>
      </c>
      <c r="J811" s="135" t="s">
        <v>6041</v>
      </c>
      <c r="K811" s="162"/>
      <c r="L811" s="82">
        <v>1145.04286</v>
      </c>
      <c r="M811" s="82">
        <v>1111.8184700000002</v>
      </c>
      <c r="N811" s="82">
        <v>33.2243899999999</v>
      </c>
      <c r="O811" s="135" t="s">
        <v>6041</v>
      </c>
    </row>
    <row r="812" spans="1:15" ht="15.95" hidden="1" customHeight="1" x14ac:dyDescent="0.2">
      <c r="A812" s="159">
        <v>804</v>
      </c>
      <c r="B812" s="159" t="s">
        <v>2080</v>
      </c>
      <c r="C812" s="160" t="s">
        <v>30</v>
      </c>
      <c r="D812" s="160" t="s">
        <v>6862</v>
      </c>
      <c r="E812" s="141">
        <v>130.79784000000001</v>
      </c>
      <c r="F812" s="141">
        <v>2529.6971025000007</v>
      </c>
      <c r="G812" s="141">
        <v>1186.6108399999998</v>
      </c>
      <c r="H812" s="141"/>
      <c r="I812" s="161">
        <v>5.1704941224282397</v>
      </c>
      <c r="J812" s="142" t="s">
        <v>6041</v>
      </c>
      <c r="K812" s="162"/>
      <c r="L812" s="141">
        <v>1149.4633799999999</v>
      </c>
      <c r="M812" s="141">
        <v>855.82338000000016</v>
      </c>
      <c r="N812" s="141">
        <v>293.63999999999976</v>
      </c>
      <c r="O812" s="142" t="s">
        <v>6041</v>
      </c>
    </row>
    <row r="813" spans="1:15" ht="15.95" hidden="1" customHeight="1" x14ac:dyDescent="0.2">
      <c r="A813" s="156">
        <v>805</v>
      </c>
      <c r="B813" s="156" t="s">
        <v>2082</v>
      </c>
      <c r="C813" s="157" t="s">
        <v>30</v>
      </c>
      <c r="D813" s="157" t="s">
        <v>6863</v>
      </c>
      <c r="E813" s="82">
        <v>854.99510999999995</v>
      </c>
      <c r="F813" s="82">
        <v>2714.3298924999999</v>
      </c>
      <c r="G813" s="82">
        <v>1162.6081000000001</v>
      </c>
      <c r="H813" s="82"/>
      <c r="I813" s="158">
        <v>31.499307153579526</v>
      </c>
      <c r="J813" s="135" t="s">
        <v>6041</v>
      </c>
      <c r="K813" s="162"/>
      <c r="L813" s="82">
        <v>1399.2612300000001</v>
      </c>
      <c r="M813" s="82">
        <v>1154.81069</v>
      </c>
      <c r="N813" s="82">
        <v>244.45054000000005</v>
      </c>
      <c r="O813" s="135" t="s">
        <v>6041</v>
      </c>
    </row>
    <row r="814" spans="1:15" ht="15.95" hidden="1" customHeight="1" x14ac:dyDescent="0.2">
      <c r="A814" s="159">
        <v>806</v>
      </c>
      <c r="B814" s="159" t="s">
        <v>2084</v>
      </c>
      <c r="C814" s="160" t="s">
        <v>30</v>
      </c>
      <c r="D814" s="160" t="s">
        <v>6864</v>
      </c>
      <c r="E814" s="141">
        <v>224.22008</v>
      </c>
      <c r="F814" s="141">
        <v>1280.4407975000001</v>
      </c>
      <c r="G814" s="141">
        <v>225.00231999999997</v>
      </c>
      <c r="H814" s="141"/>
      <c r="I814" s="161">
        <v>17.511163377313427</v>
      </c>
      <c r="J814" s="142" t="s">
        <v>6041</v>
      </c>
      <c r="K814" s="162"/>
      <c r="L814" s="141">
        <v>757.91021999999998</v>
      </c>
      <c r="M814" s="141">
        <v>455.62714999999997</v>
      </c>
      <c r="N814" s="141">
        <v>302.28307000000001</v>
      </c>
      <c r="O814" s="142" t="s">
        <v>6041</v>
      </c>
    </row>
    <row r="815" spans="1:15" ht="15.95" hidden="1" customHeight="1" x14ac:dyDescent="0.2">
      <c r="A815" s="156">
        <v>807</v>
      </c>
      <c r="B815" s="156" t="s">
        <v>2086</v>
      </c>
      <c r="C815" s="157" t="s">
        <v>30</v>
      </c>
      <c r="D815" s="157" t="s">
        <v>6865</v>
      </c>
      <c r="E815" s="82">
        <v>200.40998999999999</v>
      </c>
      <c r="F815" s="82">
        <v>2365.1670475000005</v>
      </c>
      <c r="G815" s="82">
        <v>944.78485000000001</v>
      </c>
      <c r="H815" s="82"/>
      <c r="I815" s="158">
        <v>8.4733968457676134</v>
      </c>
      <c r="J815" s="135" t="s">
        <v>6041</v>
      </c>
      <c r="K815" s="162"/>
      <c r="L815" s="82">
        <v>1240.8002099999999</v>
      </c>
      <c r="M815" s="82">
        <v>896.28261999999984</v>
      </c>
      <c r="N815" s="82">
        <v>344.5175900000001</v>
      </c>
      <c r="O815" s="135" t="s">
        <v>6041</v>
      </c>
    </row>
    <row r="816" spans="1:15" ht="15.95" hidden="1" customHeight="1" x14ac:dyDescent="0.2">
      <c r="A816" s="159">
        <v>808</v>
      </c>
      <c r="B816" s="159" t="s">
        <v>2088</v>
      </c>
      <c r="C816" s="160" t="s">
        <v>30</v>
      </c>
      <c r="D816" s="160" t="s">
        <v>6866</v>
      </c>
      <c r="E816" s="141">
        <v>3248.9290900000005</v>
      </c>
      <c r="F816" s="141">
        <v>22143.645487499998</v>
      </c>
      <c r="G816" s="141">
        <v>20232.011289999999</v>
      </c>
      <c r="H816" s="141"/>
      <c r="I816" s="161">
        <v>14.672060622691996</v>
      </c>
      <c r="J816" s="142" t="s">
        <v>6041</v>
      </c>
      <c r="K816" s="162"/>
      <c r="L816" s="141">
        <v>14557.13249</v>
      </c>
      <c r="M816" s="141">
        <v>6680.9264700000003</v>
      </c>
      <c r="N816" s="141">
        <v>7876.2060199999996</v>
      </c>
      <c r="O816" s="142" t="s">
        <v>6041</v>
      </c>
    </row>
    <row r="817" spans="1:15" ht="15.95" hidden="1" customHeight="1" x14ac:dyDescent="0.2">
      <c r="A817" s="156">
        <v>809</v>
      </c>
      <c r="B817" s="156" t="s">
        <v>2090</v>
      </c>
      <c r="C817" s="157" t="s">
        <v>30</v>
      </c>
      <c r="D817" s="157" t="s">
        <v>6867</v>
      </c>
      <c r="E817" s="82">
        <v>1306.33869</v>
      </c>
      <c r="F817" s="82">
        <v>10011.313289999998</v>
      </c>
      <c r="G817" s="82">
        <v>8103.4778400000005</v>
      </c>
      <c r="H817" s="82"/>
      <c r="I817" s="158">
        <v>13.048624612565691</v>
      </c>
      <c r="J817" s="135" t="s">
        <v>6041</v>
      </c>
      <c r="K817" s="162"/>
      <c r="L817" s="82">
        <v>7316.31322</v>
      </c>
      <c r="M817" s="82">
        <v>4103.3222900000001</v>
      </c>
      <c r="N817" s="82">
        <v>3212.9909299999995</v>
      </c>
      <c r="O817" s="135" t="s">
        <v>6041</v>
      </c>
    </row>
    <row r="818" spans="1:15" ht="15.95" hidden="1" customHeight="1" x14ac:dyDescent="0.2">
      <c r="A818" s="159">
        <v>810</v>
      </c>
      <c r="B818" s="159" t="s">
        <v>2092</v>
      </c>
      <c r="C818" s="160" t="s">
        <v>30</v>
      </c>
      <c r="D818" s="160" t="s">
        <v>6868</v>
      </c>
      <c r="E818" s="141">
        <v>663.25808999999992</v>
      </c>
      <c r="F818" s="141">
        <v>6297.2936449999997</v>
      </c>
      <c r="G818" s="141">
        <v>3331.9433899999995</v>
      </c>
      <c r="H818" s="141"/>
      <c r="I818" s="161">
        <v>10.53243071373401</v>
      </c>
      <c r="J818" s="142" t="s">
        <v>6041</v>
      </c>
      <c r="K818" s="162"/>
      <c r="L818" s="141">
        <v>4222.8296700000001</v>
      </c>
      <c r="M818" s="141">
        <v>1928.1218199999998</v>
      </c>
      <c r="N818" s="141">
        <v>2294.7078500000002</v>
      </c>
      <c r="O818" s="142" t="s">
        <v>6041</v>
      </c>
    </row>
    <row r="819" spans="1:15" ht="15.95" hidden="1" customHeight="1" x14ac:dyDescent="0.2">
      <c r="A819" s="156">
        <v>811</v>
      </c>
      <c r="B819" s="156" t="s">
        <v>2094</v>
      </c>
      <c r="C819" s="157" t="s">
        <v>30</v>
      </c>
      <c r="D819" s="157" t="s">
        <v>6869</v>
      </c>
      <c r="E819" s="82">
        <v>8058.4023399999996</v>
      </c>
      <c r="F819" s="82">
        <v>11139.967135000001</v>
      </c>
      <c r="G819" s="82">
        <v>5075.9526499999984</v>
      </c>
      <c r="H819" s="82"/>
      <c r="I819" s="158">
        <v>72.337756856407438</v>
      </c>
      <c r="J819" s="135" t="s">
        <v>6041</v>
      </c>
      <c r="K819" s="162"/>
      <c r="L819" s="82">
        <v>9306.9931399999987</v>
      </c>
      <c r="M819" s="82">
        <v>8313.66561</v>
      </c>
      <c r="N819" s="82">
        <v>993.32752999999934</v>
      </c>
      <c r="O819" s="135" t="s">
        <v>6041</v>
      </c>
    </row>
    <row r="820" spans="1:15" ht="15.95" hidden="1" customHeight="1" x14ac:dyDescent="0.2">
      <c r="A820" s="159">
        <v>812</v>
      </c>
      <c r="B820" s="159" t="s">
        <v>2096</v>
      </c>
      <c r="C820" s="160" t="s">
        <v>30</v>
      </c>
      <c r="D820" s="160" t="s">
        <v>6736</v>
      </c>
      <c r="E820" s="141">
        <v>1736.3507500000003</v>
      </c>
      <c r="F820" s="141">
        <v>3190.4313250000005</v>
      </c>
      <c r="G820" s="141">
        <v>1121.5385800000001</v>
      </c>
      <c r="H820" s="141"/>
      <c r="I820" s="161">
        <v>54.42369927834131</v>
      </c>
      <c r="J820" s="142" t="s">
        <v>6041</v>
      </c>
      <c r="K820" s="162"/>
      <c r="L820" s="141">
        <v>1918.3402900000001</v>
      </c>
      <c r="M820" s="141">
        <v>1403.26046</v>
      </c>
      <c r="N820" s="141">
        <v>515.07983000000013</v>
      </c>
      <c r="O820" s="142" t="s">
        <v>6041</v>
      </c>
    </row>
    <row r="821" spans="1:15" ht="15.95" hidden="1" customHeight="1" x14ac:dyDescent="0.2">
      <c r="A821" s="156">
        <v>813</v>
      </c>
      <c r="B821" s="156" t="s">
        <v>2097</v>
      </c>
      <c r="C821" s="157" t="s">
        <v>30</v>
      </c>
      <c r="D821" s="157" t="s">
        <v>6215</v>
      </c>
      <c r="E821" s="82">
        <v>1054.6891099999998</v>
      </c>
      <c r="F821" s="82">
        <v>4626.5089724999998</v>
      </c>
      <c r="G821" s="82">
        <v>1351.5269800000001</v>
      </c>
      <c r="H821" s="82"/>
      <c r="I821" s="158">
        <v>22.796651130886787</v>
      </c>
      <c r="J821" s="135" t="s">
        <v>6041</v>
      </c>
      <c r="K821" s="162"/>
      <c r="L821" s="82">
        <v>2241.01892</v>
      </c>
      <c r="M821" s="82">
        <v>1301.9347</v>
      </c>
      <c r="N821" s="82">
        <v>939.08421999999996</v>
      </c>
      <c r="O821" s="135" t="s">
        <v>6041</v>
      </c>
    </row>
    <row r="822" spans="1:15" ht="15.95" hidden="1" customHeight="1" x14ac:dyDescent="0.2">
      <c r="A822" s="159">
        <v>814</v>
      </c>
      <c r="B822" s="159" t="s">
        <v>2098</v>
      </c>
      <c r="C822" s="160" t="s">
        <v>30</v>
      </c>
      <c r="D822" s="160" t="s">
        <v>6870</v>
      </c>
      <c r="E822" s="141">
        <v>7039.5299500000001</v>
      </c>
      <c r="F822" s="141">
        <v>1728.7774500000003</v>
      </c>
      <c r="G822" s="141">
        <v>428.0316499999999</v>
      </c>
      <c r="H822" s="141"/>
      <c r="I822" s="161">
        <v>407.19700213581564</v>
      </c>
      <c r="J822" s="142" t="s">
        <v>6042</v>
      </c>
      <c r="K822" s="162"/>
      <c r="L822" s="141">
        <v>1051.8983500000002</v>
      </c>
      <c r="M822" s="141">
        <v>844.81254000000013</v>
      </c>
      <c r="N822" s="141">
        <v>207.08580999999995</v>
      </c>
      <c r="O822" s="142" t="s">
        <v>6041</v>
      </c>
    </row>
    <row r="823" spans="1:15" ht="15.95" hidden="1" customHeight="1" x14ac:dyDescent="0.2">
      <c r="A823" s="156">
        <v>815</v>
      </c>
      <c r="B823" s="156" t="s">
        <v>2100</v>
      </c>
      <c r="C823" s="157" t="s">
        <v>30</v>
      </c>
      <c r="D823" s="157" t="s">
        <v>6871</v>
      </c>
      <c r="E823" s="82">
        <v>381.02427</v>
      </c>
      <c r="F823" s="82">
        <v>1717.60139</v>
      </c>
      <c r="G823" s="82">
        <v>323.91952000000003</v>
      </c>
      <c r="H823" s="82"/>
      <c r="I823" s="158">
        <v>22.183509644225428</v>
      </c>
      <c r="J823" s="135" t="s">
        <v>6041</v>
      </c>
      <c r="K823" s="162"/>
      <c r="L823" s="82">
        <v>1237.22146</v>
      </c>
      <c r="M823" s="82">
        <v>710.19179000000008</v>
      </c>
      <c r="N823" s="82">
        <v>527.0296699999999</v>
      </c>
      <c r="O823" s="135" t="s">
        <v>6041</v>
      </c>
    </row>
    <row r="824" spans="1:15" ht="15.95" hidden="1" customHeight="1" x14ac:dyDescent="0.2">
      <c r="A824" s="159">
        <v>816</v>
      </c>
      <c r="B824" s="159" t="s">
        <v>2102</v>
      </c>
      <c r="C824" s="160" t="s">
        <v>30</v>
      </c>
      <c r="D824" s="160" t="s">
        <v>6872</v>
      </c>
      <c r="E824" s="141">
        <v>919.69921999999997</v>
      </c>
      <c r="F824" s="141">
        <v>13990.229512500004</v>
      </c>
      <c r="G824" s="141">
        <v>3223.0451900000003</v>
      </c>
      <c r="H824" s="141"/>
      <c r="I824" s="161">
        <v>6.5738679925033852</v>
      </c>
      <c r="J824" s="142" t="s">
        <v>6041</v>
      </c>
      <c r="K824" s="162"/>
      <c r="L824" s="141">
        <v>8449.8570600000003</v>
      </c>
      <c r="M824" s="141">
        <v>4948.2389700000003</v>
      </c>
      <c r="N824" s="141">
        <v>3501.6180899999999</v>
      </c>
      <c r="O824" s="142" t="s">
        <v>6041</v>
      </c>
    </row>
    <row r="825" spans="1:15" ht="15.95" customHeight="1" x14ac:dyDescent="0.2">
      <c r="A825" s="156">
        <v>817</v>
      </c>
      <c r="B825" s="156" t="s">
        <v>2104</v>
      </c>
      <c r="C825" s="157" t="s">
        <v>30</v>
      </c>
      <c r="D825" s="157" t="s">
        <v>6354</v>
      </c>
      <c r="E825" s="82">
        <v>401.14585</v>
      </c>
      <c r="F825" s="82">
        <v>2465.8714175000005</v>
      </c>
      <c r="G825" s="82">
        <v>515.50957000000017</v>
      </c>
      <c r="H825" s="82"/>
      <c r="I825" s="158">
        <v>16.26791434269909</v>
      </c>
      <c r="J825" s="135" t="s">
        <v>6041</v>
      </c>
      <c r="K825" s="162"/>
      <c r="L825" s="82">
        <v>1177.8741800000003</v>
      </c>
      <c r="M825" s="82">
        <v>1330.8562400000001</v>
      </c>
      <c r="N825" s="82">
        <v>-152.98205999999982</v>
      </c>
      <c r="O825" s="135" t="s">
        <v>6042</v>
      </c>
    </row>
    <row r="826" spans="1:15" ht="15.95" hidden="1" customHeight="1" x14ac:dyDescent="0.2">
      <c r="A826" s="159">
        <v>818</v>
      </c>
      <c r="B826" s="159" t="s">
        <v>2105</v>
      </c>
      <c r="C826" s="160" t="s">
        <v>30</v>
      </c>
      <c r="D826" s="160" t="s">
        <v>6873</v>
      </c>
      <c r="E826" s="141">
        <v>1130.0708199999999</v>
      </c>
      <c r="F826" s="141">
        <v>4448.6209724999999</v>
      </c>
      <c r="G826" s="141">
        <v>1888.8077900000001</v>
      </c>
      <c r="H826" s="141"/>
      <c r="I826" s="161">
        <v>25.402722034215735</v>
      </c>
      <c r="J826" s="142" t="s">
        <v>6041</v>
      </c>
      <c r="K826" s="162"/>
      <c r="L826" s="141">
        <v>2813.6328399999998</v>
      </c>
      <c r="M826" s="141">
        <v>1373.56</v>
      </c>
      <c r="N826" s="141">
        <v>1440.0728399999998</v>
      </c>
      <c r="O826" s="142" t="s">
        <v>6041</v>
      </c>
    </row>
    <row r="827" spans="1:15" ht="15.95" hidden="1" customHeight="1" x14ac:dyDescent="0.2">
      <c r="A827" s="156">
        <v>819</v>
      </c>
      <c r="B827" s="156" t="s">
        <v>2107</v>
      </c>
      <c r="C827" s="157" t="s">
        <v>30</v>
      </c>
      <c r="D827" s="157" t="s">
        <v>6874</v>
      </c>
      <c r="E827" s="82">
        <v>8405.9930700000004</v>
      </c>
      <c r="F827" s="82">
        <v>37219.990112500003</v>
      </c>
      <c r="G827" s="82">
        <v>15731.618619999997</v>
      </c>
      <c r="H827" s="82"/>
      <c r="I827" s="158">
        <v>22.584619298909814</v>
      </c>
      <c r="J827" s="135" t="s">
        <v>6041</v>
      </c>
      <c r="K827" s="162"/>
      <c r="L827" s="82">
        <v>19231.520189999999</v>
      </c>
      <c r="M827" s="82">
        <v>15824.504990000001</v>
      </c>
      <c r="N827" s="82">
        <v>3407.0151999999957</v>
      </c>
      <c r="O827" s="135" t="s">
        <v>6041</v>
      </c>
    </row>
    <row r="828" spans="1:15" ht="15.95" hidden="1" customHeight="1" x14ac:dyDescent="0.2">
      <c r="A828" s="159">
        <v>820</v>
      </c>
      <c r="B828" s="159" t="s">
        <v>2109</v>
      </c>
      <c r="C828" s="160" t="s">
        <v>30</v>
      </c>
      <c r="D828" s="160" t="s">
        <v>6875</v>
      </c>
      <c r="E828" s="141">
        <v>864.66278999999997</v>
      </c>
      <c r="F828" s="141">
        <v>5454.6467825000009</v>
      </c>
      <c r="G828" s="141">
        <v>2983.3244799999998</v>
      </c>
      <c r="H828" s="141"/>
      <c r="I828" s="161">
        <v>15.851856673361045</v>
      </c>
      <c r="J828" s="142" t="s">
        <v>6041</v>
      </c>
      <c r="K828" s="162"/>
      <c r="L828" s="141">
        <v>3508.1868300000001</v>
      </c>
      <c r="M828" s="141">
        <v>1709.9612799999998</v>
      </c>
      <c r="N828" s="141">
        <v>1798.2255500000003</v>
      </c>
      <c r="O828" s="142" t="s">
        <v>6041</v>
      </c>
    </row>
    <row r="829" spans="1:15" ht="15.95" hidden="1" customHeight="1" x14ac:dyDescent="0.2">
      <c r="A829" s="156">
        <v>821</v>
      </c>
      <c r="B829" s="156" t="s">
        <v>2111</v>
      </c>
      <c r="C829" s="157" t="s">
        <v>30</v>
      </c>
      <c r="D829" s="157" t="s">
        <v>6876</v>
      </c>
      <c r="E829" s="82">
        <v>169.46244000000002</v>
      </c>
      <c r="F829" s="82">
        <v>1265.1570024999996</v>
      </c>
      <c r="G829" s="82">
        <v>202.55181000000002</v>
      </c>
      <c r="H829" s="82"/>
      <c r="I829" s="158">
        <v>13.394577879673083</v>
      </c>
      <c r="J829" s="135" t="s">
        <v>6041</v>
      </c>
      <c r="K829" s="162"/>
      <c r="L829" s="82">
        <v>677.59632000000011</v>
      </c>
      <c r="M829" s="82">
        <v>370.20738</v>
      </c>
      <c r="N829" s="82">
        <v>307.38894000000005</v>
      </c>
      <c r="O829" s="135" t="s">
        <v>6041</v>
      </c>
    </row>
    <row r="830" spans="1:15" ht="15.95" hidden="1" customHeight="1" x14ac:dyDescent="0.2">
      <c r="A830" s="159">
        <v>822</v>
      </c>
      <c r="B830" s="159" t="s">
        <v>2113</v>
      </c>
      <c r="C830" s="160" t="s">
        <v>30</v>
      </c>
      <c r="D830" s="160" t="s">
        <v>6877</v>
      </c>
      <c r="E830" s="141">
        <v>1398.82844</v>
      </c>
      <c r="F830" s="141">
        <v>2979.6783299999993</v>
      </c>
      <c r="G830" s="141">
        <v>1744.0939499999999</v>
      </c>
      <c r="H830" s="141"/>
      <c r="I830" s="161">
        <v>46.94561912661225</v>
      </c>
      <c r="J830" s="142" t="s">
        <v>6041</v>
      </c>
      <c r="K830" s="162"/>
      <c r="L830" s="141">
        <v>1862.1140600000001</v>
      </c>
      <c r="M830" s="141">
        <v>1328.2288800000001</v>
      </c>
      <c r="N830" s="141">
        <v>533.88517999999999</v>
      </c>
      <c r="O830" s="142" t="s">
        <v>6041</v>
      </c>
    </row>
    <row r="831" spans="1:15" ht="15.95" hidden="1" customHeight="1" x14ac:dyDescent="0.2">
      <c r="A831" s="156">
        <v>823</v>
      </c>
      <c r="B831" s="156" t="s">
        <v>2115</v>
      </c>
      <c r="C831" s="157" t="s">
        <v>30</v>
      </c>
      <c r="D831" s="157" t="s">
        <v>6878</v>
      </c>
      <c r="E831" s="82">
        <v>166.84085000000002</v>
      </c>
      <c r="F831" s="82">
        <v>1682.0737250000002</v>
      </c>
      <c r="G831" s="82">
        <v>356.59958999999998</v>
      </c>
      <c r="H831" s="82"/>
      <c r="I831" s="158">
        <v>9.9187596548421197</v>
      </c>
      <c r="J831" s="135" t="s">
        <v>6041</v>
      </c>
      <c r="K831" s="162"/>
      <c r="L831" s="82">
        <v>1082.1476499999999</v>
      </c>
      <c r="M831" s="82">
        <v>840.22834999999998</v>
      </c>
      <c r="N831" s="82">
        <v>241.91929999999994</v>
      </c>
      <c r="O831" s="135" t="s">
        <v>6041</v>
      </c>
    </row>
    <row r="832" spans="1:15" ht="15.95" hidden="1" customHeight="1" x14ac:dyDescent="0.2">
      <c r="A832" s="159">
        <v>824</v>
      </c>
      <c r="B832" s="159" t="s">
        <v>2117</v>
      </c>
      <c r="C832" s="160" t="s">
        <v>30</v>
      </c>
      <c r="D832" s="160" t="s">
        <v>6879</v>
      </c>
      <c r="E832" s="141">
        <v>657.22003000000007</v>
      </c>
      <c r="F832" s="141">
        <v>3509.0426574999997</v>
      </c>
      <c r="G832" s="141">
        <v>1952.2300099999998</v>
      </c>
      <c r="H832" s="141"/>
      <c r="I832" s="161">
        <v>18.729325749155564</v>
      </c>
      <c r="J832" s="142" t="s">
        <v>6041</v>
      </c>
      <c r="K832" s="162"/>
      <c r="L832" s="141">
        <v>2235.22766</v>
      </c>
      <c r="M832" s="141">
        <v>1635.2462700000001</v>
      </c>
      <c r="N832" s="141">
        <v>599.98139000000015</v>
      </c>
      <c r="O832" s="142" t="s">
        <v>6041</v>
      </c>
    </row>
    <row r="833" spans="1:15" ht="15.95" customHeight="1" x14ac:dyDescent="0.2">
      <c r="A833" s="156">
        <v>825</v>
      </c>
      <c r="B833" s="156" t="s">
        <v>2119</v>
      </c>
      <c r="C833" s="157" t="s">
        <v>30</v>
      </c>
      <c r="D833" s="157" t="s">
        <v>6880</v>
      </c>
      <c r="E833" s="82">
        <v>450.01320999999996</v>
      </c>
      <c r="F833" s="82">
        <v>1863.9279674999996</v>
      </c>
      <c r="G833" s="82">
        <v>527.15307000000007</v>
      </c>
      <c r="H833" s="82"/>
      <c r="I833" s="158">
        <v>24.143272585988495</v>
      </c>
      <c r="J833" s="135" t="s">
        <v>6041</v>
      </c>
      <c r="K833" s="162"/>
      <c r="L833" s="82">
        <v>746.51939999999991</v>
      </c>
      <c r="M833" s="82">
        <v>751.77221999999995</v>
      </c>
      <c r="N833" s="82">
        <v>-5.2528200000000655</v>
      </c>
      <c r="O833" s="135" t="s">
        <v>6042</v>
      </c>
    </row>
    <row r="834" spans="1:15" ht="15.95" customHeight="1" x14ac:dyDescent="0.2">
      <c r="A834" s="159">
        <v>826</v>
      </c>
      <c r="B834" s="159" t="s">
        <v>2121</v>
      </c>
      <c r="C834" s="160" t="s">
        <v>30</v>
      </c>
      <c r="D834" s="160" t="s">
        <v>6881</v>
      </c>
      <c r="E834" s="141">
        <v>370.86063000000001</v>
      </c>
      <c r="F834" s="141">
        <v>1432.2197874999999</v>
      </c>
      <c r="G834" s="141">
        <v>462.27810999999997</v>
      </c>
      <c r="H834" s="141"/>
      <c r="I834" s="161">
        <v>25.894114383613768</v>
      </c>
      <c r="J834" s="142" t="s">
        <v>6041</v>
      </c>
      <c r="K834" s="162"/>
      <c r="L834" s="141">
        <v>599.44573000000014</v>
      </c>
      <c r="M834" s="141">
        <v>695.73208</v>
      </c>
      <c r="N834" s="141">
        <v>-96.286349999999857</v>
      </c>
      <c r="O834" s="142" t="s">
        <v>6042</v>
      </c>
    </row>
    <row r="835" spans="1:15" ht="15.95" customHeight="1" x14ac:dyDescent="0.2">
      <c r="A835" s="156">
        <v>827</v>
      </c>
      <c r="B835" s="156" t="s">
        <v>2123</v>
      </c>
      <c r="C835" s="157" t="s">
        <v>30</v>
      </c>
      <c r="D835" s="157" t="s">
        <v>6882</v>
      </c>
      <c r="E835" s="82">
        <v>134.90871999999999</v>
      </c>
      <c r="F835" s="82">
        <v>1342.5556375000001</v>
      </c>
      <c r="G835" s="82">
        <v>420.08812999999998</v>
      </c>
      <c r="H835" s="82"/>
      <c r="I835" s="158">
        <v>10.048650218415993</v>
      </c>
      <c r="J835" s="135" t="s">
        <v>6041</v>
      </c>
      <c r="K835" s="162"/>
      <c r="L835" s="82">
        <v>854.92849999999999</v>
      </c>
      <c r="M835" s="82">
        <v>855.64536999999984</v>
      </c>
      <c r="N835" s="82">
        <v>-0.71686999999987888</v>
      </c>
      <c r="O835" s="135" t="s">
        <v>6042</v>
      </c>
    </row>
    <row r="836" spans="1:15" ht="15.95" hidden="1" customHeight="1" x14ac:dyDescent="0.2">
      <c r="A836" s="159">
        <v>828</v>
      </c>
      <c r="B836" s="159" t="s">
        <v>2125</v>
      </c>
      <c r="C836" s="160" t="s">
        <v>30</v>
      </c>
      <c r="D836" s="160" t="s">
        <v>6883</v>
      </c>
      <c r="E836" s="141">
        <v>274.09298999999999</v>
      </c>
      <c r="F836" s="141">
        <v>3328.0796699999992</v>
      </c>
      <c r="G836" s="141">
        <v>883.96576000000005</v>
      </c>
      <c r="H836" s="141"/>
      <c r="I836" s="161">
        <v>8.2357700890015071</v>
      </c>
      <c r="J836" s="142" t="s">
        <v>6041</v>
      </c>
      <c r="K836" s="162"/>
      <c r="L836" s="141">
        <v>1986.2149900000002</v>
      </c>
      <c r="M836" s="141">
        <v>1464.0136</v>
      </c>
      <c r="N836" s="141">
        <v>522.20139000000017</v>
      </c>
      <c r="O836" s="142" t="s">
        <v>6041</v>
      </c>
    </row>
    <row r="837" spans="1:15" ht="15.95" hidden="1" customHeight="1" x14ac:dyDescent="0.2">
      <c r="A837" s="156">
        <v>829</v>
      </c>
      <c r="B837" s="156" t="s">
        <v>2127</v>
      </c>
      <c r="C837" s="157" t="s">
        <v>30</v>
      </c>
      <c r="D837" s="157" t="s">
        <v>6884</v>
      </c>
      <c r="E837" s="82">
        <v>311.27746000000002</v>
      </c>
      <c r="F837" s="82">
        <v>1974.117555</v>
      </c>
      <c r="G837" s="82">
        <v>686.43243999999993</v>
      </c>
      <c r="H837" s="82"/>
      <c r="I837" s="158">
        <v>15.767929281192176</v>
      </c>
      <c r="J837" s="135" t="s">
        <v>6041</v>
      </c>
      <c r="K837" s="162"/>
      <c r="L837" s="82">
        <v>1273.4121400000001</v>
      </c>
      <c r="M837" s="82">
        <v>788.21632000000011</v>
      </c>
      <c r="N837" s="82">
        <v>485.19582000000008</v>
      </c>
      <c r="O837" s="135" t="s">
        <v>6041</v>
      </c>
    </row>
    <row r="838" spans="1:15" ht="15.95" hidden="1" customHeight="1" x14ac:dyDescent="0.2">
      <c r="A838" s="159">
        <v>830</v>
      </c>
      <c r="B838" s="159" t="s">
        <v>2129</v>
      </c>
      <c r="C838" s="160" t="s">
        <v>30</v>
      </c>
      <c r="D838" s="160" t="s">
        <v>6885</v>
      </c>
      <c r="E838" s="141">
        <v>301.89184999999998</v>
      </c>
      <c r="F838" s="141">
        <v>2784.3096700000001</v>
      </c>
      <c r="G838" s="141">
        <v>983.1407999999999</v>
      </c>
      <c r="H838" s="141"/>
      <c r="I838" s="161">
        <v>10.842610405472607</v>
      </c>
      <c r="J838" s="142" t="s">
        <v>6041</v>
      </c>
      <c r="K838" s="162"/>
      <c r="L838" s="141">
        <v>1442.77853</v>
      </c>
      <c r="M838" s="141">
        <v>1310.9131</v>
      </c>
      <c r="N838" s="141">
        <v>131.86542999999995</v>
      </c>
      <c r="O838" s="142" t="s">
        <v>6041</v>
      </c>
    </row>
    <row r="839" spans="1:15" ht="15.95" hidden="1" customHeight="1" x14ac:dyDescent="0.2">
      <c r="A839" s="156">
        <v>831</v>
      </c>
      <c r="B839" s="156" t="s">
        <v>2131</v>
      </c>
      <c r="C839" s="157" t="s">
        <v>30</v>
      </c>
      <c r="D839" s="157" t="s">
        <v>6886</v>
      </c>
      <c r="E839" s="82">
        <v>2290.8751699999998</v>
      </c>
      <c r="F839" s="82">
        <v>16303.540122500002</v>
      </c>
      <c r="G839" s="82">
        <v>3175.7801899999995</v>
      </c>
      <c r="H839" s="82"/>
      <c r="I839" s="158">
        <v>14.051397136983981</v>
      </c>
      <c r="J839" s="135" t="s">
        <v>6041</v>
      </c>
      <c r="K839" s="162"/>
      <c r="L839" s="82">
        <v>5366.6098300000003</v>
      </c>
      <c r="M839" s="82">
        <v>3525.9087199999999</v>
      </c>
      <c r="N839" s="82">
        <v>1840.7011100000004</v>
      </c>
      <c r="O839" s="135" t="s">
        <v>6041</v>
      </c>
    </row>
    <row r="840" spans="1:15" ht="15.95" hidden="1" customHeight="1" x14ac:dyDescent="0.2">
      <c r="A840" s="159">
        <v>832</v>
      </c>
      <c r="B840" s="159" t="s">
        <v>2133</v>
      </c>
      <c r="C840" s="160" t="s">
        <v>30</v>
      </c>
      <c r="D840" s="160" t="s">
        <v>6887</v>
      </c>
      <c r="E840" s="141">
        <v>126.94114</v>
      </c>
      <c r="F840" s="141">
        <v>1290.6091675</v>
      </c>
      <c r="G840" s="141">
        <v>461.98329999999999</v>
      </c>
      <c r="H840" s="141"/>
      <c r="I840" s="161">
        <v>9.8357537817505083</v>
      </c>
      <c r="J840" s="142" t="s">
        <v>6041</v>
      </c>
      <c r="K840" s="162"/>
      <c r="L840" s="141">
        <v>807.36901999999998</v>
      </c>
      <c r="M840" s="141">
        <v>702.21782000000007</v>
      </c>
      <c r="N840" s="141">
        <v>105.15119999999996</v>
      </c>
      <c r="O840" s="142" t="s">
        <v>6041</v>
      </c>
    </row>
    <row r="841" spans="1:15" ht="15.95" hidden="1" customHeight="1" x14ac:dyDescent="0.2">
      <c r="A841" s="156">
        <v>833</v>
      </c>
      <c r="B841" s="156" t="s">
        <v>2135</v>
      </c>
      <c r="C841" s="157" t="s">
        <v>30</v>
      </c>
      <c r="D841" s="157" t="s">
        <v>6888</v>
      </c>
      <c r="E841" s="82">
        <v>154.21039000000002</v>
      </c>
      <c r="F841" s="82">
        <v>2489.3167450000001</v>
      </c>
      <c r="G841" s="82">
        <v>744.88268999999968</v>
      </c>
      <c r="H841" s="82"/>
      <c r="I841" s="158">
        <v>6.1948882282555813</v>
      </c>
      <c r="J841" s="135" t="s">
        <v>6041</v>
      </c>
      <c r="K841" s="162"/>
      <c r="L841" s="82">
        <v>1407.1133900000002</v>
      </c>
      <c r="M841" s="82">
        <v>1098.35319</v>
      </c>
      <c r="N841" s="82">
        <v>308.76020000000017</v>
      </c>
      <c r="O841" s="135" t="s">
        <v>6041</v>
      </c>
    </row>
    <row r="842" spans="1:15" ht="15.95" hidden="1" customHeight="1" x14ac:dyDescent="0.2">
      <c r="A842" s="159">
        <v>834</v>
      </c>
      <c r="B842" s="159" t="s">
        <v>2137</v>
      </c>
      <c r="C842" s="160" t="s">
        <v>30</v>
      </c>
      <c r="D842" s="160" t="s">
        <v>6889</v>
      </c>
      <c r="E842" s="141">
        <v>89.909440000000004</v>
      </c>
      <c r="F842" s="141">
        <v>1636.1813850000003</v>
      </c>
      <c r="G842" s="141">
        <v>716.10511999999994</v>
      </c>
      <c r="H842" s="141"/>
      <c r="I842" s="161">
        <v>5.4950777966466102</v>
      </c>
      <c r="J842" s="142" t="s">
        <v>6041</v>
      </c>
      <c r="K842" s="162"/>
      <c r="L842" s="141">
        <v>1158.7458599999998</v>
      </c>
      <c r="M842" s="141">
        <v>506.67583000000002</v>
      </c>
      <c r="N842" s="141">
        <v>652.07002999999975</v>
      </c>
      <c r="O842" s="142" t="s">
        <v>6041</v>
      </c>
    </row>
    <row r="843" spans="1:15" ht="15.95" hidden="1" customHeight="1" x14ac:dyDescent="0.2">
      <c r="A843" s="156">
        <v>835</v>
      </c>
      <c r="B843" s="156" t="s">
        <v>2139</v>
      </c>
      <c r="C843" s="157" t="s">
        <v>30</v>
      </c>
      <c r="D843" s="157" t="s">
        <v>6890</v>
      </c>
      <c r="E843" s="82">
        <v>260.38580999999999</v>
      </c>
      <c r="F843" s="82">
        <v>1503.2176250000002</v>
      </c>
      <c r="G843" s="82">
        <v>291.26342000000005</v>
      </c>
      <c r="H843" s="82"/>
      <c r="I843" s="158">
        <v>17.321897087256406</v>
      </c>
      <c r="J843" s="135" t="s">
        <v>6041</v>
      </c>
      <c r="K843" s="162"/>
      <c r="L843" s="82">
        <v>1213.10996</v>
      </c>
      <c r="M843" s="82">
        <v>693.17556000000002</v>
      </c>
      <c r="N843" s="82">
        <v>519.93439999999987</v>
      </c>
      <c r="O843" s="135" t="s">
        <v>6041</v>
      </c>
    </row>
    <row r="844" spans="1:15" ht="15.95" hidden="1" customHeight="1" x14ac:dyDescent="0.2">
      <c r="A844" s="159">
        <v>836</v>
      </c>
      <c r="B844" s="159" t="s">
        <v>2141</v>
      </c>
      <c r="C844" s="160" t="s">
        <v>30</v>
      </c>
      <c r="D844" s="160" t="s">
        <v>6891</v>
      </c>
      <c r="E844" s="141">
        <v>311.28320000000002</v>
      </c>
      <c r="F844" s="141">
        <v>1336.9993275000002</v>
      </c>
      <c r="G844" s="141">
        <v>460.45795000000004</v>
      </c>
      <c r="H844" s="141"/>
      <c r="I844" s="161">
        <v>23.282225622510644</v>
      </c>
      <c r="J844" s="142" t="s">
        <v>6041</v>
      </c>
      <c r="K844" s="162"/>
      <c r="L844" s="141">
        <v>836.84915999999998</v>
      </c>
      <c r="M844" s="141">
        <v>600.91689999999994</v>
      </c>
      <c r="N844" s="141">
        <v>235.93226000000013</v>
      </c>
      <c r="O844" s="142" t="s">
        <v>6041</v>
      </c>
    </row>
    <row r="845" spans="1:15" ht="15.95" hidden="1" customHeight="1" x14ac:dyDescent="0.2">
      <c r="A845" s="156">
        <v>837</v>
      </c>
      <c r="B845" s="156" t="s">
        <v>2143</v>
      </c>
      <c r="C845" s="157" t="s">
        <v>30</v>
      </c>
      <c r="D845" s="157" t="s">
        <v>6892</v>
      </c>
      <c r="E845" s="82">
        <v>79.865730000000013</v>
      </c>
      <c r="F845" s="82">
        <v>1572.1844100000001</v>
      </c>
      <c r="G845" s="82">
        <v>501.00001999999989</v>
      </c>
      <c r="H845" s="82"/>
      <c r="I845" s="158">
        <v>5.0799212542757628</v>
      </c>
      <c r="J845" s="135" t="s">
        <v>6041</v>
      </c>
      <c r="K845" s="162"/>
      <c r="L845" s="82">
        <v>1027.7449299999998</v>
      </c>
      <c r="M845" s="82">
        <v>591.91794999999991</v>
      </c>
      <c r="N845" s="82">
        <v>435.82697999999999</v>
      </c>
      <c r="O845" s="135" t="s">
        <v>6041</v>
      </c>
    </row>
    <row r="846" spans="1:15" ht="15.95" hidden="1" customHeight="1" x14ac:dyDescent="0.2">
      <c r="A846" s="159">
        <v>838</v>
      </c>
      <c r="B846" s="159" t="s">
        <v>2145</v>
      </c>
      <c r="C846" s="160" t="s">
        <v>30</v>
      </c>
      <c r="D846" s="160" t="s">
        <v>6893</v>
      </c>
      <c r="E846" s="141">
        <v>236.08931000000001</v>
      </c>
      <c r="F846" s="141">
        <v>1267.3383650000003</v>
      </c>
      <c r="G846" s="141">
        <v>173.23599999999999</v>
      </c>
      <c r="H846" s="141"/>
      <c r="I846" s="161">
        <v>18.628751130721113</v>
      </c>
      <c r="J846" s="142" t="s">
        <v>6041</v>
      </c>
      <c r="K846" s="162"/>
      <c r="L846" s="141">
        <v>1032.4325600000002</v>
      </c>
      <c r="M846" s="141">
        <v>877.18981000000008</v>
      </c>
      <c r="N846" s="141">
        <v>155.24275000000011</v>
      </c>
      <c r="O846" s="142" t="s">
        <v>6041</v>
      </c>
    </row>
    <row r="847" spans="1:15" ht="15.95" customHeight="1" x14ac:dyDescent="0.2">
      <c r="A847" s="156">
        <v>839</v>
      </c>
      <c r="B847" s="156" t="s">
        <v>2147</v>
      </c>
      <c r="C847" s="157" t="s">
        <v>30</v>
      </c>
      <c r="D847" s="157" t="s">
        <v>6894</v>
      </c>
      <c r="E847" s="82">
        <v>22.044359999999998</v>
      </c>
      <c r="F847" s="82">
        <v>1762.6665475</v>
      </c>
      <c r="G847" s="82">
        <v>917.05690000000004</v>
      </c>
      <c r="H847" s="82"/>
      <c r="I847" s="158">
        <v>1.2506256518719119</v>
      </c>
      <c r="J847" s="135" t="s">
        <v>6041</v>
      </c>
      <c r="K847" s="162"/>
      <c r="L847" s="82">
        <v>635.31799000000001</v>
      </c>
      <c r="M847" s="82">
        <v>703.28507999999999</v>
      </c>
      <c r="N847" s="82">
        <v>-67.96708999999997</v>
      </c>
      <c r="O847" s="135" t="s">
        <v>6042</v>
      </c>
    </row>
    <row r="848" spans="1:15" ht="15.95" hidden="1" customHeight="1" x14ac:dyDescent="0.2">
      <c r="A848" s="159">
        <v>840</v>
      </c>
      <c r="B848" s="159" t="s">
        <v>2149</v>
      </c>
      <c r="C848" s="160" t="s">
        <v>30</v>
      </c>
      <c r="D848" s="160" t="s">
        <v>6325</v>
      </c>
      <c r="E848" s="141">
        <v>31.162300000000002</v>
      </c>
      <c r="F848" s="141">
        <v>1223.3888324999998</v>
      </c>
      <c r="G848" s="141">
        <v>345.40001000000001</v>
      </c>
      <c r="H848" s="141"/>
      <c r="I848" s="161">
        <v>2.5472114157131647</v>
      </c>
      <c r="J848" s="142" t="s">
        <v>6041</v>
      </c>
      <c r="K848" s="162"/>
      <c r="L848" s="141">
        <v>815.53174999999999</v>
      </c>
      <c r="M848" s="141">
        <v>668.74929000000009</v>
      </c>
      <c r="N848" s="141">
        <v>146.78245999999996</v>
      </c>
      <c r="O848" s="142" t="s">
        <v>6041</v>
      </c>
    </row>
    <row r="849" spans="1:15" ht="15.95" hidden="1" customHeight="1" x14ac:dyDescent="0.2">
      <c r="A849" s="156">
        <v>841</v>
      </c>
      <c r="B849" s="156" t="s">
        <v>2150</v>
      </c>
      <c r="C849" s="157" t="s">
        <v>30</v>
      </c>
      <c r="D849" s="157" t="s">
        <v>6895</v>
      </c>
      <c r="E849" s="82">
        <v>275.39028999999999</v>
      </c>
      <c r="F849" s="82">
        <v>2980.2545449999993</v>
      </c>
      <c r="G849" s="82">
        <v>640.28672000000006</v>
      </c>
      <c r="H849" s="82"/>
      <c r="I849" s="158">
        <v>9.2404955966605211</v>
      </c>
      <c r="J849" s="135" t="s">
        <v>6041</v>
      </c>
      <c r="K849" s="162"/>
      <c r="L849" s="82">
        <v>1015.14672</v>
      </c>
      <c r="M849" s="82">
        <v>499.18011999999999</v>
      </c>
      <c r="N849" s="82">
        <v>515.96659999999997</v>
      </c>
      <c r="O849" s="135" t="s">
        <v>6041</v>
      </c>
    </row>
    <row r="850" spans="1:15" ht="15.95" hidden="1" customHeight="1" x14ac:dyDescent="0.2">
      <c r="A850" s="159">
        <v>842</v>
      </c>
      <c r="B850" s="159" t="s">
        <v>2152</v>
      </c>
      <c r="C850" s="160" t="s">
        <v>30</v>
      </c>
      <c r="D850" s="160" t="s">
        <v>6896</v>
      </c>
      <c r="E850" s="141">
        <v>40.635469999999998</v>
      </c>
      <c r="F850" s="141">
        <v>1204.2954599999998</v>
      </c>
      <c r="G850" s="141">
        <v>273.85798</v>
      </c>
      <c r="H850" s="141"/>
      <c r="I850" s="161">
        <v>3.3742110096470852</v>
      </c>
      <c r="J850" s="142" t="s">
        <v>6041</v>
      </c>
      <c r="K850" s="162"/>
      <c r="L850" s="141">
        <v>761.71688000000006</v>
      </c>
      <c r="M850" s="141">
        <v>675.90080999999998</v>
      </c>
      <c r="N850" s="141">
        <v>85.816070000000067</v>
      </c>
      <c r="O850" s="142" t="s">
        <v>6041</v>
      </c>
    </row>
    <row r="851" spans="1:15" ht="15.95" customHeight="1" x14ac:dyDescent="0.2">
      <c r="A851" s="156">
        <v>843</v>
      </c>
      <c r="B851" s="156" t="s">
        <v>2154</v>
      </c>
      <c r="C851" s="157" t="s">
        <v>30</v>
      </c>
      <c r="D851" s="157" t="s">
        <v>6897</v>
      </c>
      <c r="E851" s="82">
        <v>230.78209999999999</v>
      </c>
      <c r="F851" s="82">
        <v>1478.3549200000002</v>
      </c>
      <c r="G851" s="82">
        <v>544.91665999999998</v>
      </c>
      <c r="H851" s="82"/>
      <c r="I851" s="158">
        <v>15.610737102292049</v>
      </c>
      <c r="J851" s="135" t="s">
        <v>6041</v>
      </c>
      <c r="K851" s="162"/>
      <c r="L851" s="82">
        <v>498.93791000000004</v>
      </c>
      <c r="M851" s="82">
        <v>682.97391000000005</v>
      </c>
      <c r="N851" s="82">
        <v>-184.036</v>
      </c>
      <c r="O851" s="135" t="s">
        <v>6042</v>
      </c>
    </row>
    <row r="852" spans="1:15" ht="15.95" hidden="1" customHeight="1" x14ac:dyDescent="0.2">
      <c r="A852" s="159">
        <v>844</v>
      </c>
      <c r="B852" s="159" t="s">
        <v>2156</v>
      </c>
      <c r="C852" s="160" t="s">
        <v>30</v>
      </c>
      <c r="D852" s="160" t="s">
        <v>6898</v>
      </c>
      <c r="E852" s="141">
        <v>1412.8150699999999</v>
      </c>
      <c r="F852" s="141">
        <v>16251.4242975</v>
      </c>
      <c r="G852" s="141">
        <v>5375.4174199999998</v>
      </c>
      <c r="H852" s="141"/>
      <c r="I852" s="161">
        <v>8.6934846087141846</v>
      </c>
      <c r="J852" s="142" t="s">
        <v>6041</v>
      </c>
      <c r="K852" s="162"/>
      <c r="L852" s="141">
        <v>8046.0373899999986</v>
      </c>
      <c r="M852" s="141">
        <v>5641.9859300000007</v>
      </c>
      <c r="N852" s="141">
        <v>2404.0514599999983</v>
      </c>
      <c r="O852" s="142" t="s">
        <v>6041</v>
      </c>
    </row>
    <row r="853" spans="1:15" ht="15.95" hidden="1" customHeight="1" x14ac:dyDescent="0.2">
      <c r="A853" s="156">
        <v>845</v>
      </c>
      <c r="B853" s="156" t="s">
        <v>2158</v>
      </c>
      <c r="C853" s="157" t="s">
        <v>30</v>
      </c>
      <c r="D853" s="157" t="s">
        <v>6554</v>
      </c>
      <c r="E853" s="82">
        <v>2995.4370600000002</v>
      </c>
      <c r="F853" s="82">
        <v>5112.6513450000002</v>
      </c>
      <c r="G853" s="82">
        <v>2931.3233899999996</v>
      </c>
      <c r="H853" s="82"/>
      <c r="I853" s="158">
        <v>58.588721543264157</v>
      </c>
      <c r="J853" s="135" t="s">
        <v>6041</v>
      </c>
      <c r="K853" s="162"/>
      <c r="L853" s="82">
        <v>3894.7037799999998</v>
      </c>
      <c r="M853" s="82">
        <v>2532.6599000000006</v>
      </c>
      <c r="N853" s="82">
        <v>1362.0438799999995</v>
      </c>
      <c r="O853" s="135" t="s">
        <v>6041</v>
      </c>
    </row>
    <row r="854" spans="1:15" ht="15.95" hidden="1" customHeight="1" x14ac:dyDescent="0.2">
      <c r="A854" s="159">
        <v>846</v>
      </c>
      <c r="B854" s="159" t="s">
        <v>2159</v>
      </c>
      <c r="C854" s="160" t="s">
        <v>30</v>
      </c>
      <c r="D854" s="160" t="s">
        <v>6899</v>
      </c>
      <c r="E854" s="141">
        <v>1115.7238000000002</v>
      </c>
      <c r="F854" s="141">
        <v>2426.4223349999997</v>
      </c>
      <c r="G854" s="141">
        <v>711.46582000000012</v>
      </c>
      <c r="H854" s="141"/>
      <c r="I854" s="161">
        <v>45.98225889640932</v>
      </c>
      <c r="J854" s="142" t="s">
        <v>6041</v>
      </c>
      <c r="K854" s="162"/>
      <c r="L854" s="141">
        <v>1353.74973</v>
      </c>
      <c r="M854" s="141">
        <v>843.60817999999995</v>
      </c>
      <c r="N854" s="141">
        <v>510.14155000000005</v>
      </c>
      <c r="O854" s="142" t="s">
        <v>6041</v>
      </c>
    </row>
    <row r="855" spans="1:15" ht="15.95" hidden="1" customHeight="1" x14ac:dyDescent="0.2">
      <c r="A855" s="156">
        <v>847</v>
      </c>
      <c r="B855" s="156" t="s">
        <v>2161</v>
      </c>
      <c r="C855" s="157" t="s">
        <v>30</v>
      </c>
      <c r="D855" s="157" t="s">
        <v>6900</v>
      </c>
      <c r="E855" s="82">
        <v>164.1593</v>
      </c>
      <c r="F855" s="82">
        <v>2437.2154650000002</v>
      </c>
      <c r="G855" s="82">
        <v>1043.1838299999999</v>
      </c>
      <c r="H855" s="82"/>
      <c r="I855" s="158">
        <v>6.7355267664034768</v>
      </c>
      <c r="J855" s="135" t="s">
        <v>6041</v>
      </c>
      <c r="K855" s="162"/>
      <c r="L855" s="82">
        <v>1638.3682600000002</v>
      </c>
      <c r="M855" s="82">
        <v>1040.1070400000001</v>
      </c>
      <c r="N855" s="82">
        <v>598.26122000000021</v>
      </c>
      <c r="O855" s="135" t="s">
        <v>6041</v>
      </c>
    </row>
    <row r="856" spans="1:15" ht="15.95" hidden="1" customHeight="1" x14ac:dyDescent="0.2">
      <c r="A856" s="159">
        <v>848</v>
      </c>
      <c r="B856" s="159" t="s">
        <v>2163</v>
      </c>
      <c r="C856" s="160" t="s">
        <v>30</v>
      </c>
      <c r="D856" s="160" t="s">
        <v>6187</v>
      </c>
      <c r="E856" s="141">
        <v>173.05502999999999</v>
      </c>
      <c r="F856" s="141">
        <v>1079.8080274999998</v>
      </c>
      <c r="G856" s="141">
        <v>318.04065000000003</v>
      </c>
      <c r="H856" s="141"/>
      <c r="I856" s="161">
        <v>16.026462629719617</v>
      </c>
      <c r="J856" s="142" t="s">
        <v>6041</v>
      </c>
      <c r="K856" s="162"/>
      <c r="L856" s="141">
        <v>658.8051200000001</v>
      </c>
      <c r="M856" s="141">
        <v>394.36626000000001</v>
      </c>
      <c r="N856" s="141">
        <v>264.43886000000009</v>
      </c>
      <c r="O856" s="142" t="s">
        <v>6041</v>
      </c>
    </row>
    <row r="857" spans="1:15" ht="15.95" customHeight="1" x14ac:dyDescent="0.2">
      <c r="A857" s="156">
        <v>849</v>
      </c>
      <c r="B857" s="156" t="s">
        <v>2164</v>
      </c>
      <c r="C857" s="157" t="s">
        <v>30</v>
      </c>
      <c r="D857" s="157" t="s">
        <v>6901</v>
      </c>
      <c r="E857" s="82">
        <v>1200.5595600000001</v>
      </c>
      <c r="F857" s="82">
        <v>3360.9015425000007</v>
      </c>
      <c r="G857" s="82">
        <v>1344.58592</v>
      </c>
      <c r="H857" s="82"/>
      <c r="I857" s="158">
        <v>35.721354666848285</v>
      </c>
      <c r="J857" s="135" t="s">
        <v>6041</v>
      </c>
      <c r="K857" s="162"/>
      <c r="L857" s="82">
        <v>1568.4235899999999</v>
      </c>
      <c r="M857" s="82">
        <v>1603.2924100000002</v>
      </c>
      <c r="N857" s="82">
        <v>-34.868820000000298</v>
      </c>
      <c r="O857" s="135" t="s">
        <v>6042</v>
      </c>
    </row>
    <row r="858" spans="1:15" ht="15.95" hidden="1" customHeight="1" x14ac:dyDescent="0.2">
      <c r="A858" s="159">
        <v>850</v>
      </c>
      <c r="B858" s="159" t="s">
        <v>2166</v>
      </c>
      <c r="C858" s="160" t="s">
        <v>30</v>
      </c>
      <c r="D858" s="160" t="s">
        <v>6902</v>
      </c>
      <c r="E858" s="141">
        <v>1412.8766699999999</v>
      </c>
      <c r="F858" s="141">
        <v>5318.04133</v>
      </c>
      <c r="G858" s="141">
        <v>1726.5313900000001</v>
      </c>
      <c r="H858" s="141"/>
      <c r="I858" s="161">
        <v>26.567613569110787</v>
      </c>
      <c r="J858" s="142" t="s">
        <v>6041</v>
      </c>
      <c r="K858" s="162"/>
      <c r="L858" s="141">
        <v>3054.6161699999998</v>
      </c>
      <c r="M858" s="141">
        <v>1722.8080600000001</v>
      </c>
      <c r="N858" s="141">
        <v>1331.8081099999999</v>
      </c>
      <c r="O858" s="142" t="s">
        <v>6041</v>
      </c>
    </row>
    <row r="859" spans="1:15" ht="15.95" hidden="1" customHeight="1" x14ac:dyDescent="0.2">
      <c r="A859" s="156">
        <v>851</v>
      </c>
      <c r="B859" s="156" t="s">
        <v>2168</v>
      </c>
      <c r="C859" s="157" t="s">
        <v>30</v>
      </c>
      <c r="D859" s="157" t="s">
        <v>6903</v>
      </c>
      <c r="E859" s="82">
        <v>191.32691</v>
      </c>
      <c r="F859" s="82">
        <v>1066.0661575000001</v>
      </c>
      <c r="G859" s="82">
        <v>154.50564000000003</v>
      </c>
      <c r="H859" s="82"/>
      <c r="I859" s="158">
        <v>17.947001567770897</v>
      </c>
      <c r="J859" s="135" t="s">
        <v>6041</v>
      </c>
      <c r="K859" s="162"/>
      <c r="L859" s="82">
        <v>695.91056000000003</v>
      </c>
      <c r="M859" s="82">
        <v>406.59471000000002</v>
      </c>
      <c r="N859" s="82">
        <v>289.31585000000001</v>
      </c>
      <c r="O859" s="135" t="s">
        <v>6041</v>
      </c>
    </row>
    <row r="860" spans="1:15" ht="15.95" hidden="1" customHeight="1" x14ac:dyDescent="0.2">
      <c r="A860" s="159">
        <v>852</v>
      </c>
      <c r="B860" s="159" t="s">
        <v>2170</v>
      </c>
      <c r="C860" s="160" t="s">
        <v>30</v>
      </c>
      <c r="D860" s="160" t="s">
        <v>6904</v>
      </c>
      <c r="E860" s="141">
        <v>384.75764000000004</v>
      </c>
      <c r="F860" s="141">
        <v>3769.4120175000007</v>
      </c>
      <c r="G860" s="141">
        <v>1239.4286200000001</v>
      </c>
      <c r="H860" s="141"/>
      <c r="I860" s="161">
        <v>10.207364920940218</v>
      </c>
      <c r="J860" s="142" t="s">
        <v>6041</v>
      </c>
      <c r="K860" s="162"/>
      <c r="L860" s="141">
        <v>3226.6224900000002</v>
      </c>
      <c r="M860" s="141">
        <v>1073.31853</v>
      </c>
      <c r="N860" s="141">
        <v>2153.3039600000002</v>
      </c>
      <c r="O860" s="142" t="s">
        <v>6041</v>
      </c>
    </row>
    <row r="861" spans="1:15" ht="15.95" hidden="1" customHeight="1" x14ac:dyDescent="0.2">
      <c r="A861" s="156">
        <v>853</v>
      </c>
      <c r="B861" s="156" t="s">
        <v>2172</v>
      </c>
      <c r="C861" s="157" t="s">
        <v>30</v>
      </c>
      <c r="D861" s="157" t="s">
        <v>6905</v>
      </c>
      <c r="E861" s="82">
        <v>447.83678000000003</v>
      </c>
      <c r="F861" s="82">
        <v>2408.5858950000002</v>
      </c>
      <c r="G861" s="82">
        <v>878.92971999999997</v>
      </c>
      <c r="H861" s="82"/>
      <c r="I861" s="158">
        <v>18.59334894095608</v>
      </c>
      <c r="J861" s="135" t="s">
        <v>6041</v>
      </c>
      <c r="K861" s="162"/>
      <c r="L861" s="82">
        <v>1506.2219100000002</v>
      </c>
      <c r="M861" s="82">
        <v>933.81733999999994</v>
      </c>
      <c r="N861" s="82">
        <v>572.40457000000015</v>
      </c>
      <c r="O861" s="135" t="s">
        <v>6041</v>
      </c>
    </row>
    <row r="862" spans="1:15" ht="15.95" hidden="1" customHeight="1" x14ac:dyDescent="0.2">
      <c r="A862" s="159">
        <v>854</v>
      </c>
      <c r="B862" s="159" t="s">
        <v>2174</v>
      </c>
      <c r="C862" s="160" t="s">
        <v>30</v>
      </c>
      <c r="D862" s="160" t="s">
        <v>6906</v>
      </c>
      <c r="E862" s="141">
        <v>2513.7790499999996</v>
      </c>
      <c r="F862" s="141">
        <v>13075.852675</v>
      </c>
      <c r="G862" s="141">
        <v>3669.8901799999999</v>
      </c>
      <c r="H862" s="141"/>
      <c r="I862" s="161">
        <v>19.224589879374729</v>
      </c>
      <c r="J862" s="142" t="s">
        <v>6041</v>
      </c>
      <c r="K862" s="162"/>
      <c r="L862" s="141">
        <v>5351.0432599999995</v>
      </c>
      <c r="M862" s="141">
        <v>4952.03928</v>
      </c>
      <c r="N862" s="141">
        <v>399.0039799999995</v>
      </c>
      <c r="O862" s="142" t="s">
        <v>6041</v>
      </c>
    </row>
    <row r="863" spans="1:15" ht="15.95" hidden="1" customHeight="1" x14ac:dyDescent="0.2">
      <c r="A863" s="156">
        <v>855</v>
      </c>
      <c r="B863" s="156" t="s">
        <v>2176</v>
      </c>
      <c r="C863" s="157" t="s">
        <v>30</v>
      </c>
      <c r="D863" s="157" t="s">
        <v>6907</v>
      </c>
      <c r="E863" s="82">
        <v>73.750150000000005</v>
      </c>
      <c r="F863" s="82">
        <v>2352.9602725</v>
      </c>
      <c r="G863" s="82">
        <v>2703.7200600000001</v>
      </c>
      <c r="H863" s="82"/>
      <c r="I863" s="158">
        <v>2.7277287723345149</v>
      </c>
      <c r="J863" s="135" t="s">
        <v>6041</v>
      </c>
      <c r="K863" s="162"/>
      <c r="L863" s="82">
        <v>1207.7435600000001</v>
      </c>
      <c r="M863" s="82">
        <v>782.18939999999986</v>
      </c>
      <c r="N863" s="82">
        <v>425.55416000000014</v>
      </c>
      <c r="O863" s="135" t="s">
        <v>6041</v>
      </c>
    </row>
    <row r="864" spans="1:15" ht="15.95" customHeight="1" x14ac:dyDescent="0.2">
      <c r="A864" s="159">
        <v>856</v>
      </c>
      <c r="B864" s="159" t="s">
        <v>2178</v>
      </c>
      <c r="C864" s="160" t="s">
        <v>30</v>
      </c>
      <c r="D864" s="160" t="s">
        <v>6908</v>
      </c>
      <c r="E864" s="141">
        <v>818.38814000000002</v>
      </c>
      <c r="F864" s="141">
        <v>1642.0313875000002</v>
      </c>
      <c r="G864" s="141">
        <v>547.72155999999995</v>
      </c>
      <c r="H864" s="141"/>
      <c r="I864" s="161">
        <v>49.839981514969665</v>
      </c>
      <c r="J864" s="142" t="s">
        <v>6041</v>
      </c>
      <c r="K864" s="162"/>
      <c r="L864" s="141">
        <v>730.24784</v>
      </c>
      <c r="M864" s="141">
        <v>780.98120999999992</v>
      </c>
      <c r="N864" s="141">
        <v>-50.733369999999994</v>
      </c>
      <c r="O864" s="142" t="s">
        <v>6042</v>
      </c>
    </row>
    <row r="865" spans="1:15" ht="15.95" hidden="1" customHeight="1" x14ac:dyDescent="0.2">
      <c r="A865" s="156">
        <v>857</v>
      </c>
      <c r="B865" s="156" t="s">
        <v>2180</v>
      </c>
      <c r="C865" s="157" t="s">
        <v>30</v>
      </c>
      <c r="D865" s="157" t="s">
        <v>6909</v>
      </c>
      <c r="E865" s="82">
        <v>65.092060000000004</v>
      </c>
      <c r="F865" s="82">
        <v>1093.96425</v>
      </c>
      <c r="G865" s="82">
        <v>215.94307000000001</v>
      </c>
      <c r="H865" s="82"/>
      <c r="I865" s="158">
        <v>5.9501085158861455</v>
      </c>
      <c r="J865" s="135" t="s">
        <v>6041</v>
      </c>
      <c r="K865" s="162"/>
      <c r="L865" s="82">
        <v>772.70424000000003</v>
      </c>
      <c r="M865" s="82">
        <v>550.19200999999998</v>
      </c>
      <c r="N865" s="82">
        <v>222.51222999999999</v>
      </c>
      <c r="O865" s="135" t="s">
        <v>6041</v>
      </c>
    </row>
    <row r="866" spans="1:15" ht="15.95" hidden="1" customHeight="1" x14ac:dyDescent="0.2">
      <c r="A866" s="159">
        <v>858</v>
      </c>
      <c r="B866" s="159" t="s">
        <v>2182</v>
      </c>
      <c r="C866" s="160" t="s">
        <v>30</v>
      </c>
      <c r="D866" s="160" t="s">
        <v>6910</v>
      </c>
      <c r="E866" s="141">
        <v>28.04786</v>
      </c>
      <c r="F866" s="141">
        <v>1377.4280649999998</v>
      </c>
      <c r="G866" s="141">
        <v>336.28883000000002</v>
      </c>
      <c r="H866" s="141"/>
      <c r="I866" s="161">
        <v>2.0362486225369603</v>
      </c>
      <c r="J866" s="142" t="s">
        <v>6041</v>
      </c>
      <c r="K866" s="162"/>
      <c r="L866" s="141">
        <v>829.65409999999997</v>
      </c>
      <c r="M866" s="141">
        <v>622.03536999999994</v>
      </c>
      <c r="N866" s="141">
        <v>207.61872999999997</v>
      </c>
      <c r="O866" s="142" t="s">
        <v>6041</v>
      </c>
    </row>
    <row r="867" spans="1:15" ht="15.95" hidden="1" customHeight="1" x14ac:dyDescent="0.2">
      <c r="A867" s="156">
        <v>859</v>
      </c>
      <c r="B867" s="156" t="s">
        <v>2184</v>
      </c>
      <c r="C867" s="157" t="s">
        <v>30</v>
      </c>
      <c r="D867" s="157" t="s">
        <v>6911</v>
      </c>
      <c r="E867" s="82">
        <v>47.486319999999999</v>
      </c>
      <c r="F867" s="82">
        <v>3275.9962750000004</v>
      </c>
      <c r="G867" s="82">
        <v>861.81310000000008</v>
      </c>
      <c r="H867" s="82"/>
      <c r="I867" s="158">
        <v>1.4495230157122201</v>
      </c>
      <c r="J867" s="135" t="s">
        <v>6041</v>
      </c>
      <c r="K867" s="162"/>
      <c r="L867" s="82">
        <v>1479.6609100000001</v>
      </c>
      <c r="M867" s="82">
        <v>836.98669999999993</v>
      </c>
      <c r="N867" s="82">
        <v>642.67421000000024</v>
      </c>
      <c r="O867" s="135" t="s">
        <v>6041</v>
      </c>
    </row>
    <row r="868" spans="1:15" ht="15.95" hidden="1" customHeight="1" x14ac:dyDescent="0.2">
      <c r="A868" s="159">
        <v>860</v>
      </c>
      <c r="B868" s="159" t="s">
        <v>2186</v>
      </c>
      <c r="C868" s="160" t="s">
        <v>30</v>
      </c>
      <c r="D868" s="160" t="s">
        <v>6912</v>
      </c>
      <c r="E868" s="141">
        <v>349.98678999999998</v>
      </c>
      <c r="F868" s="141">
        <v>6804.2731950000016</v>
      </c>
      <c r="G868" s="141">
        <v>8771.4598700000006</v>
      </c>
      <c r="H868" s="141"/>
      <c r="I868" s="161">
        <v>3.990063172916277</v>
      </c>
      <c r="J868" s="142" t="s">
        <v>6041</v>
      </c>
      <c r="K868" s="162"/>
      <c r="L868" s="141">
        <v>3510.6771600000002</v>
      </c>
      <c r="M868" s="141">
        <v>1892.0028</v>
      </c>
      <c r="N868" s="141">
        <v>1618.6743600000002</v>
      </c>
      <c r="O868" s="142" t="s">
        <v>6041</v>
      </c>
    </row>
    <row r="869" spans="1:15" ht="15.95" hidden="1" customHeight="1" x14ac:dyDescent="0.2">
      <c r="A869" s="156">
        <v>861</v>
      </c>
      <c r="B869" s="156" t="s">
        <v>2188</v>
      </c>
      <c r="C869" s="157" t="s">
        <v>30</v>
      </c>
      <c r="D869" s="157" t="s">
        <v>6913</v>
      </c>
      <c r="E869" s="82">
        <v>506.79469999999998</v>
      </c>
      <c r="F869" s="82">
        <v>1898.8444050000003</v>
      </c>
      <c r="G869" s="82">
        <v>1171.4472499999999</v>
      </c>
      <c r="H869" s="82"/>
      <c r="I869" s="158">
        <v>26.689638111765134</v>
      </c>
      <c r="J869" s="135" t="s">
        <v>6041</v>
      </c>
      <c r="K869" s="162"/>
      <c r="L869" s="82">
        <v>1652.23794</v>
      </c>
      <c r="M869" s="82">
        <v>1000.22848</v>
      </c>
      <c r="N869" s="82">
        <v>652.00945999999999</v>
      </c>
      <c r="O869" s="135" t="s">
        <v>6041</v>
      </c>
    </row>
    <row r="870" spans="1:15" ht="15.95" customHeight="1" x14ac:dyDescent="0.2">
      <c r="A870" s="159">
        <v>862</v>
      </c>
      <c r="B870" s="159" t="s">
        <v>2190</v>
      </c>
      <c r="C870" s="160" t="s">
        <v>30</v>
      </c>
      <c r="D870" s="160" t="s">
        <v>6914</v>
      </c>
      <c r="E870" s="141">
        <v>204.71715999999998</v>
      </c>
      <c r="F870" s="141">
        <v>1440.7163649999998</v>
      </c>
      <c r="G870" s="141">
        <v>340.28524000000004</v>
      </c>
      <c r="H870" s="141"/>
      <c r="I870" s="161">
        <v>14.209400613006851</v>
      </c>
      <c r="J870" s="142" t="s">
        <v>6041</v>
      </c>
      <c r="K870" s="162"/>
      <c r="L870" s="141">
        <v>656.54611999999986</v>
      </c>
      <c r="M870" s="141">
        <v>730.16078000000005</v>
      </c>
      <c r="N870" s="141">
        <v>-73.614660000000143</v>
      </c>
      <c r="O870" s="142" t="s">
        <v>6042</v>
      </c>
    </row>
    <row r="871" spans="1:15" ht="15.95" hidden="1" customHeight="1" x14ac:dyDescent="0.2">
      <c r="A871" s="156">
        <v>863</v>
      </c>
      <c r="B871" s="156" t="s">
        <v>2192</v>
      </c>
      <c r="C871" s="157" t="s">
        <v>30</v>
      </c>
      <c r="D871" s="157" t="s">
        <v>6915</v>
      </c>
      <c r="E871" s="82">
        <v>206.67361</v>
      </c>
      <c r="F871" s="82">
        <v>1527.0262750000002</v>
      </c>
      <c r="G871" s="82">
        <v>827.49679999999989</v>
      </c>
      <c r="H871" s="82"/>
      <c r="I871" s="158">
        <v>13.534384665385012</v>
      </c>
      <c r="J871" s="135" t="s">
        <v>6041</v>
      </c>
      <c r="K871" s="162"/>
      <c r="L871" s="82">
        <v>904.20239000000004</v>
      </c>
      <c r="M871" s="82">
        <v>753.0871800000001</v>
      </c>
      <c r="N871" s="82">
        <v>151.11520999999996</v>
      </c>
      <c r="O871" s="135" t="s">
        <v>6041</v>
      </c>
    </row>
    <row r="872" spans="1:15" ht="15.95" hidden="1" customHeight="1" x14ac:dyDescent="0.2">
      <c r="A872" s="159">
        <v>864</v>
      </c>
      <c r="B872" s="159" t="s">
        <v>2194</v>
      </c>
      <c r="C872" s="160" t="s">
        <v>30</v>
      </c>
      <c r="D872" s="160" t="s">
        <v>6916</v>
      </c>
      <c r="E872" s="141">
        <v>154.44850999999997</v>
      </c>
      <c r="F872" s="141">
        <v>3899.5050750000005</v>
      </c>
      <c r="G872" s="141">
        <v>816.76715000000013</v>
      </c>
      <c r="H872" s="141"/>
      <c r="I872" s="161">
        <v>3.9607208358358132</v>
      </c>
      <c r="J872" s="142" t="s">
        <v>6041</v>
      </c>
      <c r="K872" s="162"/>
      <c r="L872" s="141">
        <v>1027.2951399999999</v>
      </c>
      <c r="M872" s="141">
        <v>800.43091000000015</v>
      </c>
      <c r="N872" s="141">
        <v>226.86422999999988</v>
      </c>
      <c r="O872" s="142" t="s">
        <v>6041</v>
      </c>
    </row>
    <row r="873" spans="1:15" ht="15.95" customHeight="1" x14ac:dyDescent="0.2">
      <c r="A873" s="156">
        <v>865</v>
      </c>
      <c r="B873" s="156" t="s">
        <v>2196</v>
      </c>
      <c r="C873" s="157" t="s">
        <v>30</v>
      </c>
      <c r="D873" s="157" t="s">
        <v>6917</v>
      </c>
      <c r="E873" s="82">
        <v>243.31088999999997</v>
      </c>
      <c r="F873" s="82">
        <v>1989.8274250000002</v>
      </c>
      <c r="G873" s="82">
        <v>879.16107000000011</v>
      </c>
      <c r="H873" s="82"/>
      <c r="I873" s="158">
        <v>12.227738292430056</v>
      </c>
      <c r="J873" s="135" t="s">
        <v>6041</v>
      </c>
      <c r="K873" s="162"/>
      <c r="L873" s="82">
        <v>754.28033000000005</v>
      </c>
      <c r="M873" s="82">
        <v>779.41205999999988</v>
      </c>
      <c r="N873" s="82">
        <v>-25.131729999999866</v>
      </c>
      <c r="O873" s="135" t="s">
        <v>6042</v>
      </c>
    </row>
    <row r="874" spans="1:15" ht="15.95" hidden="1" customHeight="1" x14ac:dyDescent="0.2">
      <c r="A874" s="159">
        <v>866</v>
      </c>
      <c r="B874" s="159" t="s">
        <v>2198</v>
      </c>
      <c r="C874" s="160" t="s">
        <v>30</v>
      </c>
      <c r="D874" s="160" t="s">
        <v>6918</v>
      </c>
      <c r="E874" s="141">
        <v>72.081639999999993</v>
      </c>
      <c r="F874" s="141">
        <v>2624.519155</v>
      </c>
      <c r="G874" s="141">
        <v>914.45571999999993</v>
      </c>
      <c r="H874" s="141"/>
      <c r="I874" s="161">
        <v>2.7464703339153189</v>
      </c>
      <c r="J874" s="142" t="s">
        <v>6041</v>
      </c>
      <c r="K874" s="162"/>
      <c r="L874" s="141">
        <v>1550.5294099999996</v>
      </c>
      <c r="M874" s="141">
        <v>1322.4498799999999</v>
      </c>
      <c r="N874" s="141">
        <v>228.07952999999981</v>
      </c>
      <c r="O874" s="142" t="s">
        <v>6041</v>
      </c>
    </row>
    <row r="875" spans="1:15" ht="15.95" hidden="1" customHeight="1" x14ac:dyDescent="0.2">
      <c r="A875" s="156">
        <v>867</v>
      </c>
      <c r="B875" s="156" t="s">
        <v>2200</v>
      </c>
      <c r="C875" s="157" t="s">
        <v>30</v>
      </c>
      <c r="D875" s="157" t="s">
        <v>6919</v>
      </c>
      <c r="E875" s="82">
        <v>73.818640000000016</v>
      </c>
      <c r="F875" s="82">
        <v>1287.1653624999999</v>
      </c>
      <c r="G875" s="82">
        <v>201.07800999999998</v>
      </c>
      <c r="H875" s="82"/>
      <c r="I875" s="158">
        <v>5.73497719489791</v>
      </c>
      <c r="J875" s="135" t="s">
        <v>6041</v>
      </c>
      <c r="K875" s="162"/>
      <c r="L875" s="82">
        <v>821.08287000000007</v>
      </c>
      <c r="M875" s="82">
        <v>690.2141499999999</v>
      </c>
      <c r="N875" s="82">
        <v>130.8687200000002</v>
      </c>
      <c r="O875" s="135" t="s">
        <v>6041</v>
      </c>
    </row>
    <row r="876" spans="1:15" ht="15.95" customHeight="1" x14ac:dyDescent="0.2">
      <c r="A876" s="159">
        <v>868</v>
      </c>
      <c r="B876" s="159" t="s">
        <v>2202</v>
      </c>
      <c r="C876" s="160" t="s">
        <v>30</v>
      </c>
      <c r="D876" s="160" t="s">
        <v>6920</v>
      </c>
      <c r="E876" s="141">
        <v>76.918499999999995</v>
      </c>
      <c r="F876" s="141">
        <v>1208.7571325000001</v>
      </c>
      <c r="G876" s="141">
        <v>420.66951000000006</v>
      </c>
      <c r="H876" s="141"/>
      <c r="I876" s="161">
        <v>6.3634371150235998</v>
      </c>
      <c r="J876" s="142" t="s">
        <v>6041</v>
      </c>
      <c r="K876" s="162"/>
      <c r="L876" s="141">
        <v>741.30700999999999</v>
      </c>
      <c r="M876" s="141">
        <v>757.38292000000001</v>
      </c>
      <c r="N876" s="141">
        <v>-16.075910000000032</v>
      </c>
      <c r="O876" s="142" t="s">
        <v>6042</v>
      </c>
    </row>
    <row r="877" spans="1:15" ht="15.95" hidden="1" customHeight="1" x14ac:dyDescent="0.2">
      <c r="A877" s="156">
        <v>869</v>
      </c>
      <c r="B877" s="156" t="s">
        <v>2204</v>
      </c>
      <c r="C877" s="157" t="s">
        <v>30</v>
      </c>
      <c r="D877" s="157" t="s">
        <v>6559</v>
      </c>
      <c r="E877" s="82">
        <v>242.22958</v>
      </c>
      <c r="F877" s="82">
        <v>3451.71992</v>
      </c>
      <c r="G877" s="82">
        <v>4777.1382899999999</v>
      </c>
      <c r="H877" s="82"/>
      <c r="I877" s="158">
        <v>5.0706001228195543</v>
      </c>
      <c r="J877" s="135" t="s">
        <v>6041</v>
      </c>
      <c r="K877" s="162"/>
      <c r="L877" s="82">
        <v>2213.6466399999995</v>
      </c>
      <c r="M877" s="82">
        <v>809.74907000000007</v>
      </c>
      <c r="N877" s="82">
        <v>1403.8975699999996</v>
      </c>
      <c r="O877" s="135" t="s">
        <v>6041</v>
      </c>
    </row>
    <row r="878" spans="1:15" ht="15.95" hidden="1" customHeight="1" x14ac:dyDescent="0.2">
      <c r="A878" s="159">
        <v>870</v>
      </c>
      <c r="B878" s="159" t="s">
        <v>2205</v>
      </c>
      <c r="C878" s="160" t="s">
        <v>30</v>
      </c>
      <c r="D878" s="160" t="s">
        <v>6921</v>
      </c>
      <c r="E878" s="141">
        <v>5821.40679</v>
      </c>
      <c r="F878" s="141">
        <v>32279.381325000002</v>
      </c>
      <c r="G878" s="141">
        <v>18330.875680000001</v>
      </c>
      <c r="H878" s="141"/>
      <c r="I878" s="161">
        <v>18.034443508653585</v>
      </c>
      <c r="J878" s="142" t="s">
        <v>6041</v>
      </c>
      <c r="K878" s="162"/>
      <c r="L878" s="141">
        <v>17510.477520000004</v>
      </c>
      <c r="M878" s="141">
        <v>12432.554169999999</v>
      </c>
      <c r="N878" s="141">
        <v>5077.9233500000037</v>
      </c>
      <c r="O878" s="142" t="s">
        <v>6041</v>
      </c>
    </row>
    <row r="879" spans="1:15" ht="15.95" hidden="1" customHeight="1" x14ac:dyDescent="0.2">
      <c r="A879" s="156">
        <v>871</v>
      </c>
      <c r="B879" s="156" t="s">
        <v>2207</v>
      </c>
      <c r="C879" s="157" t="s">
        <v>30</v>
      </c>
      <c r="D879" s="157" t="s">
        <v>6922</v>
      </c>
      <c r="E879" s="82">
        <v>3187.3345799999997</v>
      </c>
      <c r="F879" s="82">
        <v>3571.656517500001</v>
      </c>
      <c r="G879" s="82">
        <v>2351.8623600000001</v>
      </c>
      <c r="H879" s="82"/>
      <c r="I879" s="158">
        <v>89.239672526824904</v>
      </c>
      <c r="J879" s="135" t="s">
        <v>6041</v>
      </c>
      <c r="K879" s="162"/>
      <c r="L879" s="82">
        <v>2773.7268600000002</v>
      </c>
      <c r="M879" s="82">
        <v>1210.1535100000001</v>
      </c>
      <c r="N879" s="82">
        <v>1563.5733500000003</v>
      </c>
      <c r="O879" s="135" t="s">
        <v>6041</v>
      </c>
    </row>
    <row r="880" spans="1:15" ht="15.95" hidden="1" customHeight="1" x14ac:dyDescent="0.2">
      <c r="A880" s="159">
        <v>872</v>
      </c>
      <c r="B880" s="159" t="s">
        <v>2209</v>
      </c>
      <c r="C880" s="160" t="s">
        <v>30</v>
      </c>
      <c r="D880" s="160" t="s">
        <v>6923</v>
      </c>
      <c r="E880" s="141">
        <v>531.85807999999997</v>
      </c>
      <c r="F880" s="141">
        <v>3560.25225</v>
      </c>
      <c r="G880" s="141">
        <v>1622.5308799999998</v>
      </c>
      <c r="H880" s="141"/>
      <c r="I880" s="161">
        <v>14.938775194931765</v>
      </c>
      <c r="J880" s="142" t="s">
        <v>6041</v>
      </c>
      <c r="K880" s="162"/>
      <c r="L880" s="141">
        <v>2128.1737599999997</v>
      </c>
      <c r="M880" s="141">
        <v>1377.3483900000001</v>
      </c>
      <c r="N880" s="141">
        <v>750.82536999999968</v>
      </c>
      <c r="O880" s="142" t="s">
        <v>6041</v>
      </c>
    </row>
    <row r="881" spans="1:15" ht="15.95" hidden="1" customHeight="1" x14ac:dyDescent="0.2">
      <c r="A881" s="156">
        <v>873</v>
      </c>
      <c r="B881" s="156" t="s">
        <v>2211</v>
      </c>
      <c r="C881" s="157" t="s">
        <v>30</v>
      </c>
      <c r="D881" s="157" t="s">
        <v>6924</v>
      </c>
      <c r="E881" s="82">
        <v>541.61722999999995</v>
      </c>
      <c r="F881" s="82">
        <v>4362.867545000001</v>
      </c>
      <c r="G881" s="82">
        <v>2728.3669199999999</v>
      </c>
      <c r="H881" s="82"/>
      <c r="I881" s="158">
        <v>12.414248757579458</v>
      </c>
      <c r="J881" s="135" t="s">
        <v>6041</v>
      </c>
      <c r="K881" s="162"/>
      <c r="L881" s="82">
        <v>2712.1580199999999</v>
      </c>
      <c r="M881" s="82">
        <v>1468.64122</v>
      </c>
      <c r="N881" s="82">
        <v>1243.5168000000001</v>
      </c>
      <c r="O881" s="135" t="s">
        <v>6041</v>
      </c>
    </row>
    <row r="882" spans="1:15" ht="15.95" hidden="1" customHeight="1" x14ac:dyDescent="0.2">
      <c r="A882" s="159">
        <v>874</v>
      </c>
      <c r="B882" s="159" t="s">
        <v>2213</v>
      </c>
      <c r="C882" s="160" t="s">
        <v>30</v>
      </c>
      <c r="D882" s="160" t="s">
        <v>6175</v>
      </c>
      <c r="E882" s="141">
        <v>3344.2447099999995</v>
      </c>
      <c r="F882" s="141">
        <v>18634.763470000002</v>
      </c>
      <c r="G882" s="141">
        <v>20751.381369999996</v>
      </c>
      <c r="H882" s="141"/>
      <c r="I882" s="161">
        <v>16.115769116145351</v>
      </c>
      <c r="J882" s="142" t="s">
        <v>6041</v>
      </c>
      <c r="K882" s="162"/>
      <c r="L882" s="141">
        <v>12591.725049999999</v>
      </c>
      <c r="M882" s="141">
        <v>7149.9456000000009</v>
      </c>
      <c r="N882" s="141">
        <v>5441.7794499999982</v>
      </c>
      <c r="O882" s="142" t="s">
        <v>6041</v>
      </c>
    </row>
    <row r="883" spans="1:15" ht="15.95" hidden="1" customHeight="1" x14ac:dyDescent="0.2">
      <c r="A883" s="156">
        <v>875</v>
      </c>
      <c r="B883" s="156" t="s">
        <v>2214</v>
      </c>
      <c r="C883" s="157" t="s">
        <v>30</v>
      </c>
      <c r="D883" s="157" t="s">
        <v>6925</v>
      </c>
      <c r="E883" s="82">
        <v>751.06330000000003</v>
      </c>
      <c r="F883" s="82">
        <v>7332.7691350000005</v>
      </c>
      <c r="G883" s="82">
        <v>6181.6343499999994</v>
      </c>
      <c r="H883" s="82"/>
      <c r="I883" s="158">
        <v>10.2425602957429</v>
      </c>
      <c r="J883" s="135" t="s">
        <v>6041</v>
      </c>
      <c r="K883" s="162"/>
      <c r="L883" s="82">
        <v>5414.5408400000006</v>
      </c>
      <c r="M883" s="82">
        <v>2715.8941</v>
      </c>
      <c r="N883" s="82">
        <v>2698.6467400000006</v>
      </c>
      <c r="O883" s="135" t="s">
        <v>6041</v>
      </c>
    </row>
    <row r="884" spans="1:15" ht="15.95" hidden="1" customHeight="1" x14ac:dyDescent="0.2">
      <c r="A884" s="159">
        <v>876</v>
      </c>
      <c r="B884" s="159" t="s">
        <v>2216</v>
      </c>
      <c r="C884" s="160" t="s">
        <v>30</v>
      </c>
      <c r="D884" s="160" t="s">
        <v>6855</v>
      </c>
      <c r="E884" s="141">
        <v>401.40373</v>
      </c>
      <c r="F884" s="141">
        <v>4498.3607600000005</v>
      </c>
      <c r="G884" s="141">
        <v>3330.5857400000004</v>
      </c>
      <c r="H884" s="141"/>
      <c r="I884" s="161">
        <v>8.9233334411355649</v>
      </c>
      <c r="J884" s="142" t="s">
        <v>6041</v>
      </c>
      <c r="K884" s="162"/>
      <c r="L884" s="141">
        <v>2319.7242500000002</v>
      </c>
      <c r="M884" s="141">
        <v>1574.62699</v>
      </c>
      <c r="N884" s="141">
        <v>745.09726000000001</v>
      </c>
      <c r="O884" s="142" t="s">
        <v>6041</v>
      </c>
    </row>
    <row r="885" spans="1:15" ht="15.95" hidden="1" customHeight="1" x14ac:dyDescent="0.2">
      <c r="A885" s="156">
        <v>877</v>
      </c>
      <c r="B885" s="156" t="s">
        <v>2217</v>
      </c>
      <c r="C885" s="157" t="s">
        <v>30</v>
      </c>
      <c r="D885" s="157" t="s">
        <v>6926</v>
      </c>
      <c r="E885" s="82">
        <v>250.30396999999999</v>
      </c>
      <c r="F885" s="82">
        <v>3648.6386549999993</v>
      </c>
      <c r="G885" s="82">
        <v>1476.1779300000001</v>
      </c>
      <c r="H885" s="82"/>
      <c r="I885" s="158">
        <v>6.8602016715738605</v>
      </c>
      <c r="J885" s="135" t="s">
        <v>6041</v>
      </c>
      <c r="K885" s="162"/>
      <c r="L885" s="82">
        <v>1786.5392399999998</v>
      </c>
      <c r="M885" s="82">
        <v>1442.88057</v>
      </c>
      <c r="N885" s="82">
        <v>343.65866999999969</v>
      </c>
      <c r="O885" s="135" t="s">
        <v>6041</v>
      </c>
    </row>
    <row r="886" spans="1:15" ht="15.95" hidden="1" customHeight="1" x14ac:dyDescent="0.2">
      <c r="A886" s="159">
        <v>878</v>
      </c>
      <c r="B886" s="159" t="s">
        <v>2219</v>
      </c>
      <c r="C886" s="160" t="s">
        <v>30</v>
      </c>
      <c r="D886" s="160" t="s">
        <v>6927</v>
      </c>
      <c r="E886" s="141">
        <v>236.49183000000002</v>
      </c>
      <c r="F886" s="141">
        <v>1758.2991474999999</v>
      </c>
      <c r="G886" s="141">
        <v>1020.2278699999999</v>
      </c>
      <c r="H886" s="141"/>
      <c r="I886" s="161">
        <v>13.450033820254697</v>
      </c>
      <c r="J886" s="142" t="s">
        <v>6041</v>
      </c>
      <c r="K886" s="162"/>
      <c r="L886" s="141">
        <v>1037.42974</v>
      </c>
      <c r="M886" s="141">
        <v>589.90859999999998</v>
      </c>
      <c r="N886" s="141">
        <v>447.52114</v>
      </c>
      <c r="O886" s="142" t="s">
        <v>6041</v>
      </c>
    </row>
    <row r="887" spans="1:15" ht="15.95" hidden="1" customHeight="1" x14ac:dyDescent="0.2">
      <c r="A887" s="156">
        <v>879</v>
      </c>
      <c r="B887" s="156" t="s">
        <v>2221</v>
      </c>
      <c r="C887" s="157" t="s">
        <v>30</v>
      </c>
      <c r="D887" s="157" t="s">
        <v>6928</v>
      </c>
      <c r="E887" s="82">
        <v>109.06241</v>
      </c>
      <c r="F887" s="82">
        <v>5062.3662324999987</v>
      </c>
      <c r="G887" s="82">
        <v>2758.7534900000001</v>
      </c>
      <c r="H887" s="82"/>
      <c r="I887" s="158">
        <v>2.1543761354093225</v>
      </c>
      <c r="J887" s="135" t="s">
        <v>6041</v>
      </c>
      <c r="K887" s="162"/>
      <c r="L887" s="82">
        <v>3014.8915000000002</v>
      </c>
      <c r="M887" s="82">
        <v>1684.0499399999999</v>
      </c>
      <c r="N887" s="82">
        <v>1330.8415600000001</v>
      </c>
      <c r="O887" s="135" t="s">
        <v>6041</v>
      </c>
    </row>
    <row r="888" spans="1:15" ht="15.95" hidden="1" customHeight="1" x14ac:dyDescent="0.2">
      <c r="A888" s="159">
        <v>880</v>
      </c>
      <c r="B888" s="159" t="s">
        <v>2223</v>
      </c>
      <c r="C888" s="160" t="s">
        <v>30</v>
      </c>
      <c r="D888" s="160" t="s">
        <v>6929</v>
      </c>
      <c r="E888" s="141">
        <v>578.18111999999996</v>
      </c>
      <c r="F888" s="141">
        <v>1310.6145074999999</v>
      </c>
      <c r="G888" s="141">
        <v>470.48452000000009</v>
      </c>
      <c r="H888" s="141"/>
      <c r="I888" s="161">
        <v>44.115269340553979</v>
      </c>
      <c r="J888" s="142" t="s">
        <v>6041</v>
      </c>
      <c r="K888" s="162"/>
      <c r="L888" s="141">
        <v>822.57412999999997</v>
      </c>
      <c r="M888" s="141">
        <v>616.13671999999997</v>
      </c>
      <c r="N888" s="141">
        <v>206.43741000000003</v>
      </c>
      <c r="O888" s="142" t="s">
        <v>6041</v>
      </c>
    </row>
    <row r="889" spans="1:15" ht="15.95" hidden="1" customHeight="1" x14ac:dyDescent="0.2">
      <c r="A889" s="156">
        <v>881</v>
      </c>
      <c r="B889" s="156" t="s">
        <v>2225</v>
      </c>
      <c r="C889" s="157" t="s">
        <v>30</v>
      </c>
      <c r="D889" s="157" t="s">
        <v>6930</v>
      </c>
      <c r="E889" s="82">
        <v>1187.9841200000001</v>
      </c>
      <c r="F889" s="82">
        <v>5063.5710599999993</v>
      </c>
      <c r="G889" s="82">
        <v>3994.6748299999999</v>
      </c>
      <c r="H889" s="82"/>
      <c r="I889" s="158">
        <v>23.461389322341223</v>
      </c>
      <c r="J889" s="135" t="s">
        <v>6041</v>
      </c>
      <c r="K889" s="162"/>
      <c r="L889" s="82">
        <v>3019.0399799999996</v>
      </c>
      <c r="M889" s="82">
        <v>1911.3311699999999</v>
      </c>
      <c r="N889" s="82">
        <v>1107.7088099999996</v>
      </c>
      <c r="O889" s="135" t="s">
        <v>6041</v>
      </c>
    </row>
    <row r="890" spans="1:15" ht="15.95" hidden="1" customHeight="1" x14ac:dyDescent="0.2">
      <c r="A890" s="159">
        <v>882</v>
      </c>
      <c r="B890" s="159" t="s">
        <v>2227</v>
      </c>
      <c r="C890" s="160" t="s">
        <v>30</v>
      </c>
      <c r="D890" s="160" t="s">
        <v>6931</v>
      </c>
      <c r="E890" s="141">
        <v>420.51099000000005</v>
      </c>
      <c r="F890" s="141">
        <v>2795.3947174999998</v>
      </c>
      <c r="G890" s="141">
        <v>1715.7278900000001</v>
      </c>
      <c r="H890" s="141"/>
      <c r="I890" s="161">
        <v>15.04299150912308</v>
      </c>
      <c r="J890" s="142" t="s">
        <v>6041</v>
      </c>
      <c r="K890" s="162"/>
      <c r="L890" s="141">
        <v>1860.0625699999998</v>
      </c>
      <c r="M890" s="141">
        <v>992.60067000000004</v>
      </c>
      <c r="N890" s="141">
        <v>867.46189999999979</v>
      </c>
      <c r="O890" s="142" t="s">
        <v>6041</v>
      </c>
    </row>
    <row r="891" spans="1:15" ht="15.95" hidden="1" customHeight="1" x14ac:dyDescent="0.2">
      <c r="A891" s="156">
        <v>883</v>
      </c>
      <c r="B891" s="156" t="s">
        <v>2229</v>
      </c>
      <c r="C891" s="157" t="s">
        <v>30</v>
      </c>
      <c r="D891" s="157" t="s">
        <v>6932</v>
      </c>
      <c r="E891" s="82">
        <v>1899.9399299999998</v>
      </c>
      <c r="F891" s="82">
        <v>2567.0377649999996</v>
      </c>
      <c r="G891" s="82">
        <v>1220.08869</v>
      </c>
      <c r="H891" s="82"/>
      <c r="I891" s="158">
        <v>74.012932567822972</v>
      </c>
      <c r="J891" s="135" t="s">
        <v>6041</v>
      </c>
      <c r="K891" s="162"/>
      <c r="L891" s="82">
        <v>1969.5326400000001</v>
      </c>
      <c r="M891" s="82">
        <v>1119.6324</v>
      </c>
      <c r="N891" s="82">
        <v>849.90024000000017</v>
      </c>
      <c r="O891" s="135" t="s">
        <v>6041</v>
      </c>
    </row>
    <row r="892" spans="1:15" ht="15.95" hidden="1" customHeight="1" x14ac:dyDescent="0.2">
      <c r="A892" s="159">
        <v>884</v>
      </c>
      <c r="B892" s="159" t="s">
        <v>2231</v>
      </c>
      <c r="C892" s="160" t="s">
        <v>30</v>
      </c>
      <c r="D892" s="160" t="s">
        <v>6933</v>
      </c>
      <c r="E892" s="141">
        <v>450.76931999999994</v>
      </c>
      <c r="F892" s="141">
        <v>6570.0748025000003</v>
      </c>
      <c r="G892" s="141">
        <v>5829.0000099999997</v>
      </c>
      <c r="H892" s="141"/>
      <c r="I892" s="161">
        <v>6.8609465424727931</v>
      </c>
      <c r="J892" s="142" t="s">
        <v>6041</v>
      </c>
      <c r="K892" s="162"/>
      <c r="L892" s="141">
        <v>4861.0073800000009</v>
      </c>
      <c r="M892" s="141">
        <v>2448.6556399999999</v>
      </c>
      <c r="N892" s="141">
        <v>2412.3517400000005</v>
      </c>
      <c r="O892" s="142" t="s">
        <v>6041</v>
      </c>
    </row>
    <row r="893" spans="1:15" ht="15.95" hidden="1" customHeight="1" x14ac:dyDescent="0.2">
      <c r="A893" s="156">
        <v>885</v>
      </c>
      <c r="B893" s="156" t="s">
        <v>2233</v>
      </c>
      <c r="C893" s="157" t="s">
        <v>30</v>
      </c>
      <c r="D893" s="157" t="s">
        <v>6934</v>
      </c>
      <c r="E893" s="82">
        <v>737.55169999999998</v>
      </c>
      <c r="F893" s="82">
        <v>4457.6417125000007</v>
      </c>
      <c r="G893" s="82">
        <v>1872.3890700000002</v>
      </c>
      <c r="H893" s="82"/>
      <c r="I893" s="158">
        <v>16.545782446619185</v>
      </c>
      <c r="J893" s="135" t="s">
        <v>6041</v>
      </c>
      <c r="K893" s="162"/>
      <c r="L893" s="82">
        <v>2473.4401200000002</v>
      </c>
      <c r="M893" s="82">
        <v>1799.8889000000001</v>
      </c>
      <c r="N893" s="82">
        <v>673.55121999999994</v>
      </c>
      <c r="O893" s="135" t="s">
        <v>6041</v>
      </c>
    </row>
    <row r="894" spans="1:15" ht="15.95" hidden="1" customHeight="1" x14ac:dyDescent="0.2">
      <c r="A894" s="159">
        <v>886</v>
      </c>
      <c r="B894" s="159" t="s">
        <v>2235</v>
      </c>
      <c r="C894" s="160" t="s">
        <v>2236</v>
      </c>
      <c r="D894" s="160" t="s">
        <v>6935</v>
      </c>
      <c r="E894" s="141">
        <v>7853.3694699999987</v>
      </c>
      <c r="F894" s="141">
        <v>70380.444124999995</v>
      </c>
      <c r="G894" s="141">
        <v>65.737790000000004</v>
      </c>
      <c r="H894" s="141"/>
      <c r="I894" s="161">
        <v>11.158453981978193</v>
      </c>
      <c r="J894" s="142" t="s">
        <v>6041</v>
      </c>
      <c r="K894" s="162"/>
      <c r="L894" s="141">
        <v>54599.466989999994</v>
      </c>
      <c r="M894" s="141">
        <v>43823.314699999995</v>
      </c>
      <c r="N894" s="141">
        <v>10776.15229</v>
      </c>
      <c r="O894" s="142" t="s">
        <v>6041</v>
      </c>
    </row>
    <row r="895" spans="1:15" ht="15.95" customHeight="1" x14ac:dyDescent="0.2">
      <c r="A895" s="156">
        <v>887</v>
      </c>
      <c r="B895" s="156" t="s">
        <v>2238</v>
      </c>
      <c r="C895" s="157" t="s">
        <v>2236</v>
      </c>
      <c r="D895" s="157" t="s">
        <v>6936</v>
      </c>
      <c r="E895" s="82">
        <v>1107.9339299999999</v>
      </c>
      <c r="F895" s="82">
        <v>27902.431192500004</v>
      </c>
      <c r="G895" s="82">
        <v>54.963440000000006</v>
      </c>
      <c r="H895" s="82"/>
      <c r="I895" s="158">
        <v>3.9707433461848498</v>
      </c>
      <c r="J895" s="135" t="s">
        <v>6041</v>
      </c>
      <c r="K895" s="162"/>
      <c r="L895" s="82">
        <v>19134.85986</v>
      </c>
      <c r="M895" s="82">
        <v>19247.252700000001</v>
      </c>
      <c r="N895" s="82">
        <v>-112.39283999999985</v>
      </c>
      <c r="O895" s="135" t="s">
        <v>6042</v>
      </c>
    </row>
    <row r="896" spans="1:15" ht="15.95" hidden="1" customHeight="1" x14ac:dyDescent="0.2">
      <c r="A896" s="159">
        <v>888</v>
      </c>
      <c r="B896" s="159" t="s">
        <v>2240</v>
      </c>
      <c r="C896" s="160" t="s">
        <v>2236</v>
      </c>
      <c r="D896" s="160" t="s">
        <v>6937</v>
      </c>
      <c r="E896" s="141">
        <v>1824.40444</v>
      </c>
      <c r="F896" s="141">
        <v>7133.3125775000008</v>
      </c>
      <c r="G896" s="141">
        <v>17.547370000000004</v>
      </c>
      <c r="H896" s="141"/>
      <c r="I896" s="161">
        <v>25.57583759548913</v>
      </c>
      <c r="J896" s="142" t="s">
        <v>6041</v>
      </c>
      <c r="K896" s="162"/>
      <c r="L896" s="141">
        <v>5162.3769499999999</v>
      </c>
      <c r="M896" s="141">
        <v>4077.3037699999995</v>
      </c>
      <c r="N896" s="141">
        <v>1085.0731800000005</v>
      </c>
      <c r="O896" s="142" t="s">
        <v>6041</v>
      </c>
    </row>
    <row r="897" spans="1:15" ht="15.95" hidden="1" customHeight="1" x14ac:dyDescent="0.2">
      <c r="A897" s="156">
        <v>889</v>
      </c>
      <c r="B897" s="156" t="s">
        <v>2242</v>
      </c>
      <c r="C897" s="157" t="s">
        <v>2236</v>
      </c>
      <c r="D897" s="157" t="s">
        <v>6938</v>
      </c>
      <c r="E897" s="82">
        <v>4721.7112300000008</v>
      </c>
      <c r="F897" s="82">
        <v>10319.496889999999</v>
      </c>
      <c r="G897" s="82">
        <v>18.759529999999998</v>
      </c>
      <c r="H897" s="82"/>
      <c r="I897" s="158">
        <v>45.755246407172486</v>
      </c>
      <c r="J897" s="135" t="s">
        <v>6041</v>
      </c>
      <c r="K897" s="162"/>
      <c r="L897" s="82">
        <v>6812.2564799999991</v>
      </c>
      <c r="M897" s="82">
        <v>4940.5439399999996</v>
      </c>
      <c r="N897" s="82">
        <v>1871.71254</v>
      </c>
      <c r="O897" s="135" t="s">
        <v>6041</v>
      </c>
    </row>
    <row r="898" spans="1:15" ht="15.95" customHeight="1" x14ac:dyDescent="0.2">
      <c r="A898" s="159">
        <v>890</v>
      </c>
      <c r="B898" s="159" t="s">
        <v>2244</v>
      </c>
      <c r="C898" s="160" t="s">
        <v>2236</v>
      </c>
      <c r="D898" s="160" t="s">
        <v>6939</v>
      </c>
      <c r="E898" s="141">
        <v>335.98429999999996</v>
      </c>
      <c r="F898" s="141">
        <v>3597.0214400000004</v>
      </c>
      <c r="G898" s="141">
        <v>4.4092399999999996</v>
      </c>
      <c r="H898" s="141"/>
      <c r="I898" s="161">
        <v>9.3406254481485647</v>
      </c>
      <c r="J898" s="142" t="s">
        <v>6041</v>
      </c>
      <c r="K898" s="162"/>
      <c r="L898" s="141">
        <v>1883.5446699999998</v>
      </c>
      <c r="M898" s="141">
        <v>1939.9079899999999</v>
      </c>
      <c r="N898" s="141">
        <v>-56.3633200000003</v>
      </c>
      <c r="O898" s="142" t="s">
        <v>6042</v>
      </c>
    </row>
    <row r="899" spans="1:15" ht="15.95" hidden="1" customHeight="1" x14ac:dyDescent="0.2">
      <c r="A899" s="156">
        <v>891</v>
      </c>
      <c r="B899" s="156" t="s">
        <v>2246</v>
      </c>
      <c r="C899" s="157" t="s">
        <v>2236</v>
      </c>
      <c r="D899" s="157" t="s">
        <v>6940</v>
      </c>
      <c r="E899" s="82">
        <v>548.45932999999991</v>
      </c>
      <c r="F899" s="82">
        <v>3264.4097600000005</v>
      </c>
      <c r="G899" s="82">
        <v>4.2099800000000007</v>
      </c>
      <c r="H899" s="82"/>
      <c r="I899" s="158">
        <v>16.801179089723099</v>
      </c>
      <c r="J899" s="135" t="s">
        <v>6041</v>
      </c>
      <c r="K899" s="162"/>
      <c r="L899" s="82">
        <v>1571.7126800000001</v>
      </c>
      <c r="M899" s="82">
        <v>1493.3973799999999</v>
      </c>
      <c r="N899" s="82">
        <v>78.315300000000278</v>
      </c>
      <c r="O899" s="135" t="s">
        <v>6041</v>
      </c>
    </row>
    <row r="900" spans="1:15" ht="15.95" hidden="1" customHeight="1" x14ac:dyDescent="0.2">
      <c r="A900" s="159">
        <v>892</v>
      </c>
      <c r="B900" s="159" t="s">
        <v>2248</v>
      </c>
      <c r="C900" s="160" t="s">
        <v>2236</v>
      </c>
      <c r="D900" s="160" t="s">
        <v>6941</v>
      </c>
      <c r="E900" s="141">
        <v>308.77461000000005</v>
      </c>
      <c r="F900" s="141">
        <v>3050.0224049999997</v>
      </c>
      <c r="G900" s="141">
        <v>5.0365399999999996</v>
      </c>
      <c r="H900" s="141"/>
      <c r="I900" s="161">
        <v>10.123683337336011</v>
      </c>
      <c r="J900" s="142" t="s">
        <v>6041</v>
      </c>
      <c r="K900" s="162"/>
      <c r="L900" s="141">
        <v>2097.3437199999998</v>
      </c>
      <c r="M900" s="141">
        <v>1586.5463999999999</v>
      </c>
      <c r="N900" s="141">
        <v>510.79731999999984</v>
      </c>
      <c r="O900" s="142" t="s">
        <v>6041</v>
      </c>
    </row>
    <row r="901" spans="1:15" ht="15.95" hidden="1" customHeight="1" x14ac:dyDescent="0.2">
      <c r="A901" s="156">
        <v>893</v>
      </c>
      <c r="B901" s="156" t="s">
        <v>2250</v>
      </c>
      <c r="C901" s="157" t="s">
        <v>2236</v>
      </c>
      <c r="D901" s="157" t="s">
        <v>6942</v>
      </c>
      <c r="E901" s="82">
        <v>1251.3489999999999</v>
      </c>
      <c r="F901" s="82">
        <v>3806.343265</v>
      </c>
      <c r="G901" s="82">
        <v>4.7801899999999993</v>
      </c>
      <c r="H901" s="82"/>
      <c r="I901" s="158">
        <v>32.875358654758635</v>
      </c>
      <c r="J901" s="135" t="s">
        <v>6041</v>
      </c>
      <c r="K901" s="162"/>
      <c r="L901" s="82">
        <v>2346.7606500000002</v>
      </c>
      <c r="M901" s="82">
        <v>1682.87462</v>
      </c>
      <c r="N901" s="82">
        <v>663.88603000000023</v>
      </c>
      <c r="O901" s="135" t="s">
        <v>6041</v>
      </c>
    </row>
    <row r="902" spans="1:15" ht="15.95" customHeight="1" x14ac:dyDescent="0.2">
      <c r="A902" s="159">
        <v>894</v>
      </c>
      <c r="B902" s="159" t="s">
        <v>2252</v>
      </c>
      <c r="C902" s="160" t="s">
        <v>2236</v>
      </c>
      <c r="D902" s="160" t="s">
        <v>6943</v>
      </c>
      <c r="E902" s="141">
        <v>294.84039999999999</v>
      </c>
      <c r="F902" s="141">
        <v>12032.8987925</v>
      </c>
      <c r="G902" s="141">
        <v>25.573530000000002</v>
      </c>
      <c r="H902" s="141"/>
      <c r="I902" s="161">
        <v>2.4502857132295617</v>
      </c>
      <c r="J902" s="142" t="s">
        <v>6041</v>
      </c>
      <c r="K902" s="162"/>
      <c r="L902" s="141">
        <v>5333.4979299999986</v>
      </c>
      <c r="M902" s="141">
        <v>6034.5225799999998</v>
      </c>
      <c r="N902" s="141">
        <v>-701.02465000000132</v>
      </c>
      <c r="O902" s="142" t="s">
        <v>6042</v>
      </c>
    </row>
    <row r="903" spans="1:15" ht="15.95" hidden="1" customHeight="1" x14ac:dyDescent="0.2">
      <c r="A903" s="156">
        <v>895</v>
      </c>
      <c r="B903" s="156" t="s">
        <v>2254</v>
      </c>
      <c r="C903" s="157" t="s">
        <v>2236</v>
      </c>
      <c r="D903" s="157" t="s">
        <v>6944</v>
      </c>
      <c r="E903" s="82">
        <v>189.91199</v>
      </c>
      <c r="F903" s="82">
        <v>4548.0627249999989</v>
      </c>
      <c r="G903" s="82">
        <v>2.2000700000000002</v>
      </c>
      <c r="H903" s="82"/>
      <c r="I903" s="158">
        <v>4.1756677839134255</v>
      </c>
      <c r="J903" s="135" t="s">
        <v>6041</v>
      </c>
      <c r="K903" s="162"/>
      <c r="L903" s="82">
        <v>1485.06639</v>
      </c>
      <c r="M903" s="82">
        <v>1268.6251400000001</v>
      </c>
      <c r="N903" s="82">
        <v>216.44124999999977</v>
      </c>
      <c r="O903" s="135" t="s">
        <v>6041</v>
      </c>
    </row>
    <row r="904" spans="1:15" ht="15.95" hidden="1" customHeight="1" x14ac:dyDescent="0.2">
      <c r="A904" s="159">
        <v>896</v>
      </c>
      <c r="B904" s="159" t="s">
        <v>2256</v>
      </c>
      <c r="C904" s="160" t="s">
        <v>2236</v>
      </c>
      <c r="D904" s="160" t="s">
        <v>6945</v>
      </c>
      <c r="E904" s="141">
        <v>3713.8498800000002</v>
      </c>
      <c r="F904" s="141">
        <v>13167.0375575</v>
      </c>
      <c r="G904" s="141">
        <v>32.747769999999996</v>
      </c>
      <c r="H904" s="141"/>
      <c r="I904" s="161">
        <v>28.20566026170842</v>
      </c>
      <c r="J904" s="142" t="s">
        <v>6041</v>
      </c>
      <c r="K904" s="162"/>
      <c r="L904" s="141">
        <v>11357.765580000001</v>
      </c>
      <c r="M904" s="141">
        <v>7998.1969900000004</v>
      </c>
      <c r="N904" s="141">
        <v>3359.5685900000017</v>
      </c>
      <c r="O904" s="142" t="s">
        <v>6041</v>
      </c>
    </row>
    <row r="905" spans="1:15" ht="15.95" hidden="1" customHeight="1" x14ac:dyDescent="0.2">
      <c r="A905" s="156">
        <v>897</v>
      </c>
      <c r="B905" s="156" t="s">
        <v>2258</v>
      </c>
      <c r="C905" s="157" t="s">
        <v>2236</v>
      </c>
      <c r="D905" s="157" t="s">
        <v>6946</v>
      </c>
      <c r="E905" s="82">
        <v>2980.1202799999996</v>
      </c>
      <c r="F905" s="82">
        <v>22099.624432500001</v>
      </c>
      <c r="G905" s="82">
        <v>28.02008</v>
      </c>
      <c r="H905" s="82"/>
      <c r="I905" s="158">
        <v>13.484936312389975</v>
      </c>
      <c r="J905" s="135" t="s">
        <v>6041</v>
      </c>
      <c r="K905" s="162"/>
      <c r="L905" s="82">
        <v>10250.964169999999</v>
      </c>
      <c r="M905" s="82">
        <v>9332.7245600000006</v>
      </c>
      <c r="N905" s="82">
        <v>918.2396099999994</v>
      </c>
      <c r="O905" s="135" t="s">
        <v>6041</v>
      </c>
    </row>
    <row r="906" spans="1:15" ht="15.95" hidden="1" customHeight="1" x14ac:dyDescent="0.2">
      <c r="A906" s="159">
        <v>898</v>
      </c>
      <c r="B906" s="159" t="s">
        <v>2260</v>
      </c>
      <c r="C906" s="160" t="s">
        <v>2236</v>
      </c>
      <c r="D906" s="160" t="s">
        <v>6947</v>
      </c>
      <c r="E906" s="141">
        <v>33.195650000000001</v>
      </c>
      <c r="F906" s="141">
        <v>2118.3163650000001</v>
      </c>
      <c r="G906" s="141">
        <v>3.7396800000000003</v>
      </c>
      <c r="H906" s="141"/>
      <c r="I906" s="161">
        <v>1.5670770687739082</v>
      </c>
      <c r="J906" s="142" t="s">
        <v>6041</v>
      </c>
      <c r="K906" s="162"/>
      <c r="L906" s="141">
        <v>881.81782999999996</v>
      </c>
      <c r="M906" s="141">
        <v>846.84456</v>
      </c>
      <c r="N906" s="141">
        <v>34.9732699999999</v>
      </c>
      <c r="O906" s="142" t="s">
        <v>6041</v>
      </c>
    </row>
    <row r="907" spans="1:15" ht="15.95" hidden="1" customHeight="1" x14ac:dyDescent="0.2">
      <c r="A907" s="156">
        <v>899</v>
      </c>
      <c r="B907" s="156" t="s">
        <v>2262</v>
      </c>
      <c r="C907" s="157" t="s">
        <v>2236</v>
      </c>
      <c r="D907" s="157" t="s">
        <v>6948</v>
      </c>
      <c r="E907" s="82">
        <v>2502.0881800000002</v>
      </c>
      <c r="F907" s="82">
        <v>2039.5889399999999</v>
      </c>
      <c r="G907" s="82">
        <v>3.6233899999999997</v>
      </c>
      <c r="H907" s="82"/>
      <c r="I907" s="158">
        <v>122.67610060682131</v>
      </c>
      <c r="J907" s="135" t="s">
        <v>6042</v>
      </c>
      <c r="K907" s="162"/>
      <c r="L907" s="82">
        <v>1014.9384299999999</v>
      </c>
      <c r="M907" s="82">
        <v>700.14742000000001</v>
      </c>
      <c r="N907" s="82">
        <v>314.79100999999991</v>
      </c>
      <c r="O907" s="135" t="s">
        <v>6041</v>
      </c>
    </row>
    <row r="908" spans="1:15" ht="15.95" hidden="1" customHeight="1" x14ac:dyDescent="0.2">
      <c r="A908" s="159">
        <v>900</v>
      </c>
      <c r="B908" s="159" t="s">
        <v>2264</v>
      </c>
      <c r="C908" s="160" t="s">
        <v>2236</v>
      </c>
      <c r="D908" s="160" t="s">
        <v>6949</v>
      </c>
      <c r="E908" s="141">
        <v>83.748949999999994</v>
      </c>
      <c r="F908" s="141">
        <v>3365.06621</v>
      </c>
      <c r="G908" s="141">
        <v>4.2828999999999997</v>
      </c>
      <c r="H908" s="141"/>
      <c r="I908" s="161">
        <v>2.4887756963331786</v>
      </c>
      <c r="J908" s="142" t="s">
        <v>6041</v>
      </c>
      <c r="K908" s="162"/>
      <c r="L908" s="141">
        <v>1772.3152399999997</v>
      </c>
      <c r="M908" s="141">
        <v>1649.2799100000002</v>
      </c>
      <c r="N908" s="141">
        <v>123.0353299999996</v>
      </c>
      <c r="O908" s="142" t="s">
        <v>6041</v>
      </c>
    </row>
    <row r="909" spans="1:15" ht="15.95" hidden="1" customHeight="1" x14ac:dyDescent="0.2">
      <c r="A909" s="156">
        <v>901</v>
      </c>
      <c r="B909" s="156" t="s">
        <v>2266</v>
      </c>
      <c r="C909" s="157" t="s">
        <v>2236</v>
      </c>
      <c r="D909" s="157" t="s">
        <v>6950</v>
      </c>
      <c r="E909" s="82">
        <v>263.86281000000002</v>
      </c>
      <c r="F909" s="82">
        <v>7417.7905749999982</v>
      </c>
      <c r="G909" s="82">
        <v>8.8474699999999995</v>
      </c>
      <c r="H909" s="82"/>
      <c r="I909" s="158">
        <v>3.5571617630900838</v>
      </c>
      <c r="J909" s="135" t="s">
        <v>6041</v>
      </c>
      <c r="K909" s="162"/>
      <c r="L909" s="82">
        <v>3093.7110199999997</v>
      </c>
      <c r="M909" s="82">
        <v>2716.8565600000006</v>
      </c>
      <c r="N909" s="82">
        <v>376.85445999999905</v>
      </c>
      <c r="O909" s="135" t="s">
        <v>6041</v>
      </c>
    </row>
    <row r="910" spans="1:15" ht="15.95" hidden="1" customHeight="1" x14ac:dyDescent="0.2">
      <c r="A910" s="159">
        <v>902</v>
      </c>
      <c r="B910" s="159" t="s">
        <v>2268</v>
      </c>
      <c r="C910" s="160" t="s">
        <v>2236</v>
      </c>
      <c r="D910" s="160" t="s">
        <v>6951</v>
      </c>
      <c r="E910" s="141">
        <v>559.76549</v>
      </c>
      <c r="F910" s="141">
        <v>2288.4246275</v>
      </c>
      <c r="G910" s="141">
        <v>1.4277200000000001</v>
      </c>
      <c r="H910" s="141"/>
      <c r="I910" s="161">
        <v>24.460735270600473</v>
      </c>
      <c r="J910" s="142" t="s">
        <v>6041</v>
      </c>
      <c r="K910" s="162"/>
      <c r="L910" s="141">
        <v>1406.1330799999996</v>
      </c>
      <c r="M910" s="141">
        <v>897.32018999999991</v>
      </c>
      <c r="N910" s="141">
        <v>508.81288999999964</v>
      </c>
      <c r="O910" s="142" t="s">
        <v>6041</v>
      </c>
    </row>
    <row r="911" spans="1:15" ht="15.95" hidden="1" customHeight="1" x14ac:dyDescent="0.2">
      <c r="A911" s="156">
        <v>903</v>
      </c>
      <c r="B911" s="156" t="s">
        <v>2270</v>
      </c>
      <c r="C911" s="157" t="s">
        <v>2236</v>
      </c>
      <c r="D911" s="157" t="s">
        <v>6952</v>
      </c>
      <c r="E911" s="82">
        <v>391.04082000000005</v>
      </c>
      <c r="F911" s="82">
        <v>6122.9571975000008</v>
      </c>
      <c r="G911" s="82">
        <v>16.042380000000001</v>
      </c>
      <c r="H911" s="82"/>
      <c r="I911" s="158">
        <v>6.3864699259968987</v>
      </c>
      <c r="J911" s="135" t="s">
        <v>6041</v>
      </c>
      <c r="K911" s="162"/>
      <c r="L911" s="82">
        <v>3868.04558</v>
      </c>
      <c r="M911" s="82">
        <v>2788.9877900000001</v>
      </c>
      <c r="N911" s="82">
        <v>1079.0577900000001</v>
      </c>
      <c r="O911" s="135" t="s">
        <v>6041</v>
      </c>
    </row>
    <row r="912" spans="1:15" ht="15.95" hidden="1" customHeight="1" x14ac:dyDescent="0.2">
      <c r="A912" s="159">
        <v>904</v>
      </c>
      <c r="B912" s="159" t="s">
        <v>2272</v>
      </c>
      <c r="C912" s="160" t="s">
        <v>2236</v>
      </c>
      <c r="D912" s="160" t="s">
        <v>6953</v>
      </c>
      <c r="E912" s="141">
        <v>622.21845999999994</v>
      </c>
      <c r="F912" s="141">
        <v>2184.9315125000003</v>
      </c>
      <c r="G912" s="141">
        <v>2.54339</v>
      </c>
      <c r="H912" s="141"/>
      <c r="I912" s="161">
        <v>28.47771000785545</v>
      </c>
      <c r="J912" s="142" t="s">
        <v>6041</v>
      </c>
      <c r="K912" s="162"/>
      <c r="L912" s="141">
        <v>1024.0968</v>
      </c>
      <c r="M912" s="141">
        <v>956.51044000000002</v>
      </c>
      <c r="N912" s="141">
        <v>67.586359999999985</v>
      </c>
      <c r="O912" s="142" t="s">
        <v>6041</v>
      </c>
    </row>
    <row r="913" spans="1:15" ht="15.95" hidden="1" customHeight="1" x14ac:dyDescent="0.2">
      <c r="A913" s="156">
        <v>905</v>
      </c>
      <c r="B913" s="156" t="s">
        <v>2274</v>
      </c>
      <c r="C913" s="157" t="s">
        <v>2236</v>
      </c>
      <c r="D913" s="157" t="s">
        <v>6954</v>
      </c>
      <c r="E913" s="82">
        <v>14476.03033</v>
      </c>
      <c r="F913" s="82">
        <v>10967.9724025</v>
      </c>
      <c r="G913" s="82">
        <v>9.2985699999999998</v>
      </c>
      <c r="H913" s="82"/>
      <c r="I913" s="158">
        <v>131.98456194784359</v>
      </c>
      <c r="J913" s="135" t="s">
        <v>6042</v>
      </c>
      <c r="K913" s="162"/>
      <c r="L913" s="82">
        <v>5982.2347099999997</v>
      </c>
      <c r="M913" s="82">
        <v>4682.4888999999994</v>
      </c>
      <c r="N913" s="82">
        <v>1299.7458100000006</v>
      </c>
      <c r="O913" s="135" t="s">
        <v>6041</v>
      </c>
    </row>
    <row r="914" spans="1:15" ht="15.95" hidden="1" customHeight="1" x14ac:dyDescent="0.2">
      <c r="A914" s="159">
        <v>906</v>
      </c>
      <c r="B914" s="159" t="s">
        <v>2276</v>
      </c>
      <c r="C914" s="160" t="s">
        <v>2236</v>
      </c>
      <c r="D914" s="160" t="s">
        <v>6955</v>
      </c>
      <c r="E914" s="141">
        <v>174.78181000000004</v>
      </c>
      <c r="F914" s="141">
        <v>2863.7777975000008</v>
      </c>
      <c r="G914" s="141">
        <v>5.1309000000000013</v>
      </c>
      <c r="H914" s="141"/>
      <c r="I914" s="161">
        <v>6.1031903436286061</v>
      </c>
      <c r="J914" s="142" t="s">
        <v>6041</v>
      </c>
      <c r="K914" s="162"/>
      <c r="L914" s="141">
        <v>1728.1093600000002</v>
      </c>
      <c r="M914" s="141">
        <v>1470.7853199999997</v>
      </c>
      <c r="N914" s="141">
        <v>257.32404000000025</v>
      </c>
      <c r="O914" s="142" t="s">
        <v>6041</v>
      </c>
    </row>
    <row r="915" spans="1:15" ht="15.95" hidden="1" customHeight="1" x14ac:dyDescent="0.2">
      <c r="A915" s="156">
        <v>907</v>
      </c>
      <c r="B915" s="156" t="s">
        <v>2278</v>
      </c>
      <c r="C915" s="157" t="s">
        <v>2236</v>
      </c>
      <c r="D915" s="157" t="s">
        <v>6956</v>
      </c>
      <c r="E915" s="82">
        <v>294.41786999999999</v>
      </c>
      <c r="F915" s="82">
        <v>4537.0022625000001</v>
      </c>
      <c r="G915" s="82">
        <v>12.117549999999998</v>
      </c>
      <c r="H915" s="82"/>
      <c r="I915" s="158">
        <v>6.4892599334470793</v>
      </c>
      <c r="J915" s="135" t="s">
        <v>6041</v>
      </c>
      <c r="K915" s="162"/>
      <c r="L915" s="82">
        <v>2738.7699599999996</v>
      </c>
      <c r="M915" s="82">
        <v>2275.9840300000001</v>
      </c>
      <c r="N915" s="82">
        <v>462.78592999999921</v>
      </c>
      <c r="O915" s="135" t="s">
        <v>6041</v>
      </c>
    </row>
    <row r="916" spans="1:15" ht="15.95" customHeight="1" x14ac:dyDescent="0.2">
      <c r="A916" s="159">
        <v>908</v>
      </c>
      <c r="B916" s="159" t="s">
        <v>2280</v>
      </c>
      <c r="C916" s="160" t="s">
        <v>2236</v>
      </c>
      <c r="D916" s="160" t="s">
        <v>6957</v>
      </c>
      <c r="E916" s="141">
        <v>161.25862000000001</v>
      </c>
      <c r="F916" s="141">
        <v>4816.5222924999998</v>
      </c>
      <c r="G916" s="141">
        <v>6.8031300000000003</v>
      </c>
      <c r="H916" s="141"/>
      <c r="I916" s="161">
        <v>3.3480301804291921</v>
      </c>
      <c r="J916" s="142" t="s">
        <v>6041</v>
      </c>
      <c r="K916" s="162"/>
      <c r="L916" s="141">
        <v>1880.89732</v>
      </c>
      <c r="M916" s="141">
        <v>2430.0913399999999</v>
      </c>
      <c r="N916" s="141">
        <v>-549.1940199999998</v>
      </c>
      <c r="O916" s="142" t="s">
        <v>6042</v>
      </c>
    </row>
    <row r="917" spans="1:15" ht="15.95" customHeight="1" x14ac:dyDescent="0.2">
      <c r="A917" s="156">
        <v>909</v>
      </c>
      <c r="B917" s="156" t="s">
        <v>2282</v>
      </c>
      <c r="C917" s="157" t="s">
        <v>2236</v>
      </c>
      <c r="D917" s="157" t="s">
        <v>6958</v>
      </c>
      <c r="E917" s="82">
        <v>172.74036999999996</v>
      </c>
      <c r="F917" s="82">
        <v>1455.9016525000002</v>
      </c>
      <c r="G917" s="82">
        <v>5.5465200000000001</v>
      </c>
      <c r="H917" s="82"/>
      <c r="I917" s="158">
        <v>11.864837827704847</v>
      </c>
      <c r="J917" s="135" t="s">
        <v>6041</v>
      </c>
      <c r="K917" s="162"/>
      <c r="L917" s="82">
        <v>567.88156000000004</v>
      </c>
      <c r="M917" s="82">
        <v>678.26386000000002</v>
      </c>
      <c r="N917" s="82">
        <v>-110.38229999999993</v>
      </c>
      <c r="O917" s="135" t="s">
        <v>6042</v>
      </c>
    </row>
    <row r="918" spans="1:15" ht="15.95" hidden="1" customHeight="1" x14ac:dyDescent="0.2">
      <c r="A918" s="159">
        <v>910</v>
      </c>
      <c r="B918" s="159" t="s">
        <v>2284</v>
      </c>
      <c r="C918" s="160" t="s">
        <v>2236</v>
      </c>
      <c r="D918" s="160" t="s">
        <v>6959</v>
      </c>
      <c r="E918" s="141">
        <v>204.64755</v>
      </c>
      <c r="F918" s="141">
        <v>2921.8082125000005</v>
      </c>
      <c r="G918" s="141">
        <v>8.8285399999999985</v>
      </c>
      <c r="H918" s="141"/>
      <c r="I918" s="161">
        <v>7.0041404197743855</v>
      </c>
      <c r="J918" s="142" t="s">
        <v>6041</v>
      </c>
      <c r="K918" s="162"/>
      <c r="L918" s="141">
        <v>1555.2640000000001</v>
      </c>
      <c r="M918" s="141">
        <v>1540.8604900000003</v>
      </c>
      <c r="N918" s="141">
        <v>14.40351000000001</v>
      </c>
      <c r="O918" s="142" t="s">
        <v>6041</v>
      </c>
    </row>
    <row r="919" spans="1:15" ht="15.95" hidden="1" customHeight="1" x14ac:dyDescent="0.2">
      <c r="A919" s="156">
        <v>911</v>
      </c>
      <c r="B919" s="156" t="s">
        <v>2286</v>
      </c>
      <c r="C919" s="157" t="s">
        <v>2236</v>
      </c>
      <c r="D919" s="157" t="s">
        <v>6960</v>
      </c>
      <c r="E919" s="82">
        <v>34.558619999999998</v>
      </c>
      <c r="F919" s="82">
        <v>1591.3112174999999</v>
      </c>
      <c r="G919" s="82">
        <v>2.2082899999999999</v>
      </c>
      <c r="H919" s="82"/>
      <c r="I919" s="158">
        <v>2.1717071820993432</v>
      </c>
      <c r="J919" s="135" t="s">
        <v>6041</v>
      </c>
      <c r="K919" s="162"/>
      <c r="L919" s="82">
        <v>1033.8872200000001</v>
      </c>
      <c r="M919" s="82">
        <v>586.2106</v>
      </c>
      <c r="N919" s="82">
        <v>447.67662000000001</v>
      </c>
      <c r="O919" s="135" t="s">
        <v>6041</v>
      </c>
    </row>
    <row r="920" spans="1:15" ht="15.95" customHeight="1" x14ac:dyDescent="0.2">
      <c r="A920" s="159">
        <v>912</v>
      </c>
      <c r="B920" s="159" t="s">
        <v>2288</v>
      </c>
      <c r="C920" s="160" t="s">
        <v>2236</v>
      </c>
      <c r="D920" s="160" t="s">
        <v>6961</v>
      </c>
      <c r="E920" s="141">
        <v>47.413069999999998</v>
      </c>
      <c r="F920" s="141">
        <v>1450.6170374999999</v>
      </c>
      <c r="G920" s="141">
        <v>3.7539900000000004</v>
      </c>
      <c r="H920" s="141"/>
      <c r="I920" s="161">
        <v>3.2684760191230002</v>
      </c>
      <c r="J920" s="142" t="s">
        <v>6041</v>
      </c>
      <c r="K920" s="162"/>
      <c r="L920" s="141">
        <v>762.58762999999999</v>
      </c>
      <c r="M920" s="141">
        <v>769.58497</v>
      </c>
      <c r="N920" s="141">
        <v>-6.9973399999999675</v>
      </c>
      <c r="O920" s="142" t="s">
        <v>6042</v>
      </c>
    </row>
    <row r="921" spans="1:15" ht="15.95" hidden="1" customHeight="1" x14ac:dyDescent="0.2">
      <c r="A921" s="156">
        <v>913</v>
      </c>
      <c r="B921" s="156" t="s">
        <v>2290</v>
      </c>
      <c r="C921" s="157" t="s">
        <v>2236</v>
      </c>
      <c r="D921" s="157" t="s">
        <v>6962</v>
      </c>
      <c r="E921" s="82">
        <v>574.44977000000006</v>
      </c>
      <c r="F921" s="82">
        <v>1880.2715374999998</v>
      </c>
      <c r="G921" s="82">
        <v>3.62676</v>
      </c>
      <c r="H921" s="82"/>
      <c r="I921" s="158">
        <v>30.551426139428017</v>
      </c>
      <c r="J921" s="135" t="s">
        <v>6041</v>
      </c>
      <c r="K921" s="162"/>
      <c r="L921" s="82">
        <v>854.14505000000008</v>
      </c>
      <c r="M921" s="82">
        <v>644.39494999999999</v>
      </c>
      <c r="N921" s="82">
        <v>209.75010000000009</v>
      </c>
      <c r="O921" s="135" t="s">
        <v>6041</v>
      </c>
    </row>
    <row r="922" spans="1:15" ht="15.95" hidden="1" customHeight="1" x14ac:dyDescent="0.2">
      <c r="A922" s="159">
        <v>914</v>
      </c>
      <c r="B922" s="159" t="s">
        <v>2292</v>
      </c>
      <c r="C922" s="160" t="s">
        <v>2236</v>
      </c>
      <c r="D922" s="160" t="s">
        <v>6963</v>
      </c>
      <c r="E922" s="141">
        <v>907.98343</v>
      </c>
      <c r="F922" s="141">
        <v>7038.9531649999999</v>
      </c>
      <c r="G922" s="141">
        <v>5.9152100000000001</v>
      </c>
      <c r="H922" s="141"/>
      <c r="I922" s="161">
        <v>12.899410021859408</v>
      </c>
      <c r="J922" s="142" t="s">
        <v>6041</v>
      </c>
      <c r="K922" s="162"/>
      <c r="L922" s="141">
        <v>3378.7060000000001</v>
      </c>
      <c r="M922" s="141">
        <v>3164.54502</v>
      </c>
      <c r="N922" s="141">
        <v>214.16098</v>
      </c>
      <c r="O922" s="142" t="s">
        <v>6041</v>
      </c>
    </row>
    <row r="923" spans="1:15" ht="15.95" hidden="1" customHeight="1" x14ac:dyDescent="0.2">
      <c r="A923" s="156">
        <v>915</v>
      </c>
      <c r="B923" s="156" t="s">
        <v>2294</v>
      </c>
      <c r="C923" s="157" t="s">
        <v>2236</v>
      </c>
      <c r="D923" s="157" t="s">
        <v>6964</v>
      </c>
      <c r="E923" s="82">
        <v>151.56869</v>
      </c>
      <c r="F923" s="82">
        <v>1661.4102625</v>
      </c>
      <c r="G923" s="82">
        <v>3.1870299999999996</v>
      </c>
      <c r="H923" s="82"/>
      <c r="I923" s="158">
        <v>9.1228935694623488</v>
      </c>
      <c r="J923" s="135" t="s">
        <v>6041</v>
      </c>
      <c r="K923" s="162"/>
      <c r="L923" s="82">
        <v>922.65938999999992</v>
      </c>
      <c r="M923" s="82">
        <v>855.29314999999997</v>
      </c>
      <c r="N923" s="82">
        <v>67.366239999999877</v>
      </c>
      <c r="O923" s="135" t="s">
        <v>6041</v>
      </c>
    </row>
    <row r="924" spans="1:15" ht="15.95" customHeight="1" x14ac:dyDescent="0.2">
      <c r="A924" s="159">
        <v>916</v>
      </c>
      <c r="B924" s="159" t="s">
        <v>2296</v>
      </c>
      <c r="C924" s="160" t="s">
        <v>2236</v>
      </c>
      <c r="D924" s="160" t="s">
        <v>6174</v>
      </c>
      <c r="E924" s="141">
        <v>219.60300000000001</v>
      </c>
      <c r="F924" s="141">
        <v>1893.4296224999998</v>
      </c>
      <c r="G924" s="141">
        <v>1.9301599999999999</v>
      </c>
      <c r="H924" s="141"/>
      <c r="I924" s="161">
        <v>11.598160152900007</v>
      </c>
      <c r="J924" s="142" t="s">
        <v>6041</v>
      </c>
      <c r="K924" s="162"/>
      <c r="L924" s="141">
        <v>843.98679000000004</v>
      </c>
      <c r="M924" s="141">
        <v>1058.7516600000001</v>
      </c>
      <c r="N924" s="141">
        <v>-214.76487000000012</v>
      </c>
      <c r="O924" s="142" t="s">
        <v>6042</v>
      </c>
    </row>
    <row r="925" spans="1:15" ht="15.95" hidden="1" customHeight="1" x14ac:dyDescent="0.2">
      <c r="A925" s="156">
        <v>917</v>
      </c>
      <c r="B925" s="156" t="s">
        <v>2297</v>
      </c>
      <c r="C925" s="157" t="s">
        <v>2236</v>
      </c>
      <c r="D925" s="157" t="s">
        <v>6965</v>
      </c>
      <c r="E925" s="82">
        <v>328.23471999999998</v>
      </c>
      <c r="F925" s="82">
        <v>3568.2393099999995</v>
      </c>
      <c r="G925" s="82">
        <v>7.815500000000001</v>
      </c>
      <c r="H925" s="82"/>
      <c r="I925" s="158">
        <v>9.198786613894459</v>
      </c>
      <c r="J925" s="135" t="s">
        <v>6041</v>
      </c>
      <c r="K925" s="162"/>
      <c r="L925" s="82">
        <v>2025.4771300000002</v>
      </c>
      <c r="M925" s="82">
        <v>1526.3597600000001</v>
      </c>
      <c r="N925" s="82">
        <v>499.11737000000011</v>
      </c>
      <c r="O925" s="135" t="s">
        <v>6041</v>
      </c>
    </row>
    <row r="926" spans="1:15" ht="15.95" customHeight="1" x14ac:dyDescent="0.2">
      <c r="A926" s="159">
        <v>918</v>
      </c>
      <c r="B926" s="159" t="s">
        <v>2299</v>
      </c>
      <c r="C926" s="160" t="s">
        <v>2236</v>
      </c>
      <c r="D926" s="160" t="s">
        <v>6966</v>
      </c>
      <c r="E926" s="141">
        <v>1687.4588200000003</v>
      </c>
      <c r="F926" s="141">
        <v>18202.712145000005</v>
      </c>
      <c r="G926" s="141">
        <v>17.455450000000006</v>
      </c>
      <c r="H926" s="141"/>
      <c r="I926" s="161">
        <v>9.2703702973379087</v>
      </c>
      <c r="J926" s="142" t="s">
        <v>6041</v>
      </c>
      <c r="K926" s="162"/>
      <c r="L926" s="141">
        <v>7817.4663500000006</v>
      </c>
      <c r="M926" s="141">
        <v>9214.6910500000013</v>
      </c>
      <c r="N926" s="141">
        <v>-1397.2247000000002</v>
      </c>
      <c r="O926" s="142" t="s">
        <v>6042</v>
      </c>
    </row>
    <row r="927" spans="1:15" ht="15.95" hidden="1" customHeight="1" x14ac:dyDescent="0.2">
      <c r="A927" s="156">
        <v>919</v>
      </c>
      <c r="B927" s="156" t="s">
        <v>2301</v>
      </c>
      <c r="C927" s="157" t="s">
        <v>2236</v>
      </c>
      <c r="D927" s="157" t="s">
        <v>6967</v>
      </c>
      <c r="E927" s="82">
        <v>163.67949999999999</v>
      </c>
      <c r="F927" s="82">
        <v>1435.7893524999999</v>
      </c>
      <c r="G927" s="82">
        <v>1.01322</v>
      </c>
      <c r="H927" s="82"/>
      <c r="I927" s="158">
        <v>11.399966138138637</v>
      </c>
      <c r="J927" s="135" t="s">
        <v>6041</v>
      </c>
      <c r="K927" s="162"/>
      <c r="L927" s="82">
        <v>1006.63875</v>
      </c>
      <c r="M927" s="82">
        <v>905.73160999999993</v>
      </c>
      <c r="N927" s="82">
        <v>100.90714000000001</v>
      </c>
      <c r="O927" s="135" t="s">
        <v>6041</v>
      </c>
    </row>
    <row r="928" spans="1:15" ht="15.95" hidden="1" customHeight="1" x14ac:dyDescent="0.2">
      <c r="A928" s="159">
        <v>920</v>
      </c>
      <c r="B928" s="159" t="s">
        <v>2303</v>
      </c>
      <c r="C928" s="160" t="s">
        <v>2236</v>
      </c>
      <c r="D928" s="160" t="s">
        <v>6968</v>
      </c>
      <c r="E928" s="141">
        <v>139.17954999999998</v>
      </c>
      <c r="F928" s="141">
        <v>2709.5600949999994</v>
      </c>
      <c r="G928" s="141">
        <v>3.7523899999999992</v>
      </c>
      <c r="H928" s="141"/>
      <c r="I928" s="161">
        <v>5.1366105611324349</v>
      </c>
      <c r="J928" s="142" t="s">
        <v>6041</v>
      </c>
      <c r="K928" s="162"/>
      <c r="L928" s="141">
        <v>1256.3315</v>
      </c>
      <c r="M928" s="141">
        <v>1077.5633699999998</v>
      </c>
      <c r="N928" s="141">
        <v>178.76813000000013</v>
      </c>
      <c r="O928" s="142" t="s">
        <v>6041</v>
      </c>
    </row>
    <row r="929" spans="1:15" ht="15.95" hidden="1" customHeight="1" x14ac:dyDescent="0.2">
      <c r="A929" s="156">
        <v>921</v>
      </c>
      <c r="B929" s="156" t="s">
        <v>2305</v>
      </c>
      <c r="C929" s="157" t="s">
        <v>2236</v>
      </c>
      <c r="D929" s="157" t="s">
        <v>6969</v>
      </c>
      <c r="E929" s="82">
        <v>95.778830000000013</v>
      </c>
      <c r="F929" s="82">
        <v>4002.7655199999999</v>
      </c>
      <c r="G929" s="82">
        <v>12.728729999999999</v>
      </c>
      <c r="H929" s="82"/>
      <c r="I929" s="158">
        <v>2.3928164045941922</v>
      </c>
      <c r="J929" s="135" t="s">
        <v>6041</v>
      </c>
      <c r="K929" s="162"/>
      <c r="L929" s="82">
        <v>2104.3609699999997</v>
      </c>
      <c r="M929" s="82">
        <v>1625.3788399999999</v>
      </c>
      <c r="N929" s="82">
        <v>478.98212999999987</v>
      </c>
      <c r="O929" s="135" t="s">
        <v>6041</v>
      </c>
    </row>
    <row r="930" spans="1:15" ht="15.95" hidden="1" customHeight="1" x14ac:dyDescent="0.2">
      <c r="A930" s="159">
        <v>922</v>
      </c>
      <c r="B930" s="159" t="s">
        <v>2307</v>
      </c>
      <c r="C930" s="160" t="s">
        <v>2236</v>
      </c>
      <c r="D930" s="160" t="s">
        <v>6970</v>
      </c>
      <c r="E930" s="141">
        <v>43.877949999999998</v>
      </c>
      <c r="F930" s="141">
        <v>1800.8422675000002</v>
      </c>
      <c r="G930" s="141">
        <v>1.3984700000000001</v>
      </c>
      <c r="H930" s="141"/>
      <c r="I930" s="161">
        <v>2.4365237751173559</v>
      </c>
      <c r="J930" s="142" t="s">
        <v>6041</v>
      </c>
      <c r="K930" s="162"/>
      <c r="L930" s="141">
        <v>1074.61331</v>
      </c>
      <c r="M930" s="141">
        <v>748.62999000000002</v>
      </c>
      <c r="N930" s="141">
        <v>325.98332000000005</v>
      </c>
      <c r="O930" s="142" t="s">
        <v>6041</v>
      </c>
    </row>
    <row r="931" spans="1:15" ht="15.95" customHeight="1" x14ac:dyDescent="0.2">
      <c r="A931" s="156">
        <v>923</v>
      </c>
      <c r="B931" s="156" t="s">
        <v>2309</v>
      </c>
      <c r="C931" s="157" t="s">
        <v>2236</v>
      </c>
      <c r="D931" s="157" t="s">
        <v>6422</v>
      </c>
      <c r="E931" s="82">
        <v>195.10714000000002</v>
      </c>
      <c r="F931" s="82">
        <v>1915.9644299999998</v>
      </c>
      <c r="G931" s="82">
        <v>3.826169999999999</v>
      </c>
      <c r="H931" s="82"/>
      <c r="I931" s="158">
        <v>10.183233934045427</v>
      </c>
      <c r="J931" s="135" t="s">
        <v>6041</v>
      </c>
      <c r="K931" s="162"/>
      <c r="L931" s="82">
        <v>827.85158999999987</v>
      </c>
      <c r="M931" s="82">
        <v>899.70967999999993</v>
      </c>
      <c r="N931" s="82">
        <v>-71.85809000000009</v>
      </c>
      <c r="O931" s="135" t="s">
        <v>6042</v>
      </c>
    </row>
    <row r="932" spans="1:15" ht="15.95" hidden="1" customHeight="1" x14ac:dyDescent="0.2">
      <c r="A932" s="159">
        <v>924</v>
      </c>
      <c r="B932" s="159" t="s">
        <v>2310</v>
      </c>
      <c r="C932" s="160" t="s">
        <v>2236</v>
      </c>
      <c r="D932" s="160" t="s">
        <v>6971</v>
      </c>
      <c r="E932" s="141">
        <v>889.9176799999999</v>
      </c>
      <c r="F932" s="141">
        <v>11633.420857499999</v>
      </c>
      <c r="G932" s="141">
        <v>31.236519999999999</v>
      </c>
      <c r="H932" s="141"/>
      <c r="I932" s="161">
        <v>7.6496646248835312</v>
      </c>
      <c r="J932" s="142" t="s">
        <v>6041</v>
      </c>
      <c r="K932" s="162"/>
      <c r="L932" s="141">
        <v>5565.2898499999992</v>
      </c>
      <c r="M932" s="141">
        <v>4635.4861099999998</v>
      </c>
      <c r="N932" s="141">
        <v>929.80374000000018</v>
      </c>
      <c r="O932" s="142" t="s">
        <v>6041</v>
      </c>
    </row>
    <row r="933" spans="1:15" ht="15.95" hidden="1" customHeight="1" x14ac:dyDescent="0.2">
      <c r="A933" s="156">
        <v>925</v>
      </c>
      <c r="B933" s="156" t="s">
        <v>2312</v>
      </c>
      <c r="C933" s="157" t="s">
        <v>2236</v>
      </c>
      <c r="D933" s="157" t="s">
        <v>6972</v>
      </c>
      <c r="E933" s="82">
        <v>36.450379999999996</v>
      </c>
      <c r="F933" s="82">
        <v>1334.2298174999999</v>
      </c>
      <c r="G933" s="82">
        <v>2.45431</v>
      </c>
      <c r="H933" s="82"/>
      <c r="I933" s="158">
        <v>2.7319416431794741</v>
      </c>
      <c r="J933" s="135" t="s">
        <v>6041</v>
      </c>
      <c r="K933" s="162"/>
      <c r="L933" s="82">
        <v>1073.7680800000001</v>
      </c>
      <c r="M933" s="82">
        <v>543.31977000000006</v>
      </c>
      <c r="N933" s="82">
        <v>530.44831000000011</v>
      </c>
      <c r="O933" s="135" t="s">
        <v>6041</v>
      </c>
    </row>
    <row r="934" spans="1:15" ht="15.95" hidden="1" customHeight="1" x14ac:dyDescent="0.2">
      <c r="A934" s="159">
        <v>926</v>
      </c>
      <c r="B934" s="159" t="s">
        <v>2314</v>
      </c>
      <c r="C934" s="160" t="s">
        <v>2236</v>
      </c>
      <c r="D934" s="160" t="s">
        <v>6973</v>
      </c>
      <c r="E934" s="141">
        <v>785.29465000000005</v>
      </c>
      <c r="F934" s="141">
        <v>2731.1404525000007</v>
      </c>
      <c r="G934" s="141">
        <v>6.85283</v>
      </c>
      <c r="H934" s="141"/>
      <c r="I934" s="161">
        <v>28.753360131338756</v>
      </c>
      <c r="J934" s="142" t="s">
        <v>6041</v>
      </c>
      <c r="K934" s="162"/>
      <c r="L934" s="141">
        <v>1512.6347900000001</v>
      </c>
      <c r="M934" s="141">
        <v>1101.9721500000001</v>
      </c>
      <c r="N934" s="141">
        <v>410.6626399999999</v>
      </c>
      <c r="O934" s="142" t="s">
        <v>6041</v>
      </c>
    </row>
    <row r="935" spans="1:15" ht="15.95" hidden="1" customHeight="1" x14ac:dyDescent="0.2">
      <c r="A935" s="156">
        <v>927</v>
      </c>
      <c r="B935" s="156" t="s">
        <v>2316</v>
      </c>
      <c r="C935" s="157" t="s">
        <v>2236</v>
      </c>
      <c r="D935" s="157" t="s">
        <v>6974</v>
      </c>
      <c r="E935" s="82">
        <v>72.102820000000008</v>
      </c>
      <c r="F935" s="82">
        <v>2013.2597999999996</v>
      </c>
      <c r="G935" s="82">
        <v>2.9147600000000007</v>
      </c>
      <c r="H935" s="82"/>
      <c r="I935" s="158">
        <v>3.5813966980317207</v>
      </c>
      <c r="J935" s="135" t="s">
        <v>6041</v>
      </c>
      <c r="K935" s="162"/>
      <c r="L935" s="82">
        <v>1162.86727</v>
      </c>
      <c r="M935" s="82">
        <v>938.41759000000013</v>
      </c>
      <c r="N935" s="82">
        <v>224.44967999999994</v>
      </c>
      <c r="O935" s="135" t="s">
        <v>6041</v>
      </c>
    </row>
    <row r="936" spans="1:15" ht="15.95" hidden="1" customHeight="1" x14ac:dyDescent="0.2">
      <c r="A936" s="159">
        <v>928</v>
      </c>
      <c r="B936" s="159" t="s">
        <v>2318</v>
      </c>
      <c r="C936" s="160" t="s">
        <v>2236</v>
      </c>
      <c r="D936" s="160" t="s">
        <v>6975</v>
      </c>
      <c r="E936" s="141">
        <v>18.757330000000003</v>
      </c>
      <c r="F936" s="141">
        <v>1728.9791674999999</v>
      </c>
      <c r="G936" s="141">
        <v>2.9603400000000004</v>
      </c>
      <c r="H936" s="141"/>
      <c r="I936" s="161">
        <v>1.0848788899592108</v>
      </c>
      <c r="J936" s="142" t="s">
        <v>6041</v>
      </c>
      <c r="K936" s="162"/>
      <c r="L936" s="141">
        <v>846.60450000000003</v>
      </c>
      <c r="M936" s="141">
        <v>804.17182000000003</v>
      </c>
      <c r="N936" s="141">
        <v>42.432679999999934</v>
      </c>
      <c r="O936" s="142" t="s">
        <v>6041</v>
      </c>
    </row>
    <row r="937" spans="1:15" ht="15.95" hidden="1" customHeight="1" x14ac:dyDescent="0.2">
      <c r="A937" s="156">
        <v>929</v>
      </c>
      <c r="B937" s="156" t="s">
        <v>2320</v>
      </c>
      <c r="C937" s="157" t="s">
        <v>2236</v>
      </c>
      <c r="D937" s="157" t="s">
        <v>6976</v>
      </c>
      <c r="E937" s="82">
        <v>20463.081140000002</v>
      </c>
      <c r="F937" s="82">
        <v>43922.043654999994</v>
      </c>
      <c r="G937" s="82">
        <v>70.677869999999999</v>
      </c>
      <c r="H937" s="82"/>
      <c r="I937" s="158">
        <v>46.589546927128303</v>
      </c>
      <c r="J937" s="135" t="s">
        <v>6041</v>
      </c>
      <c r="K937" s="162"/>
      <c r="L937" s="82">
        <v>32764.014920000001</v>
      </c>
      <c r="M937" s="82">
        <v>24125.175340000002</v>
      </c>
      <c r="N937" s="82">
        <v>8638.8395800000017</v>
      </c>
      <c r="O937" s="135" t="s">
        <v>6041</v>
      </c>
    </row>
    <row r="938" spans="1:15" ht="15.95" hidden="1" customHeight="1" x14ac:dyDescent="0.2">
      <c r="A938" s="159">
        <v>930</v>
      </c>
      <c r="B938" s="159" t="s">
        <v>2322</v>
      </c>
      <c r="C938" s="160" t="s">
        <v>2236</v>
      </c>
      <c r="D938" s="160" t="s">
        <v>6977</v>
      </c>
      <c r="E938" s="141">
        <v>239.85959</v>
      </c>
      <c r="F938" s="141">
        <v>4937.8178524999994</v>
      </c>
      <c r="G938" s="141">
        <v>17.932849999999998</v>
      </c>
      <c r="H938" s="141"/>
      <c r="I938" s="161">
        <v>4.8576030377175607</v>
      </c>
      <c r="J938" s="142" t="s">
        <v>6041</v>
      </c>
      <c r="K938" s="162"/>
      <c r="L938" s="141">
        <v>3267.6239999999993</v>
      </c>
      <c r="M938" s="141">
        <v>2996.2474400000001</v>
      </c>
      <c r="N938" s="141">
        <v>271.37655999999959</v>
      </c>
      <c r="O938" s="142" t="s">
        <v>6041</v>
      </c>
    </row>
    <row r="939" spans="1:15" ht="15.95" customHeight="1" x14ac:dyDescent="0.2">
      <c r="A939" s="156">
        <v>931</v>
      </c>
      <c r="B939" s="156" t="s">
        <v>2324</v>
      </c>
      <c r="C939" s="157" t="s">
        <v>2236</v>
      </c>
      <c r="D939" s="157" t="s">
        <v>6978</v>
      </c>
      <c r="E939" s="82">
        <v>197.1018</v>
      </c>
      <c r="F939" s="82">
        <v>2988.1396849999996</v>
      </c>
      <c r="G939" s="82">
        <v>8.2730100000000011</v>
      </c>
      <c r="H939" s="82"/>
      <c r="I939" s="158">
        <v>6.5961374225381979</v>
      </c>
      <c r="J939" s="135" t="s">
        <v>6041</v>
      </c>
      <c r="K939" s="162"/>
      <c r="L939" s="82">
        <v>1444.3841400000001</v>
      </c>
      <c r="M939" s="82">
        <v>1586.2064100000002</v>
      </c>
      <c r="N939" s="82">
        <v>-141.82227000000003</v>
      </c>
      <c r="O939" s="135" t="s">
        <v>6042</v>
      </c>
    </row>
    <row r="940" spans="1:15" ht="15.95" hidden="1" customHeight="1" x14ac:dyDescent="0.2">
      <c r="A940" s="159">
        <v>932</v>
      </c>
      <c r="B940" s="159" t="s">
        <v>2326</v>
      </c>
      <c r="C940" s="160" t="s">
        <v>2236</v>
      </c>
      <c r="D940" s="160" t="s">
        <v>6979</v>
      </c>
      <c r="E940" s="141">
        <v>848.26181000000008</v>
      </c>
      <c r="F940" s="141">
        <v>12297.067815</v>
      </c>
      <c r="G940" s="141">
        <v>40.349359999999997</v>
      </c>
      <c r="H940" s="141"/>
      <c r="I940" s="161">
        <v>6.898081906690698</v>
      </c>
      <c r="J940" s="142" t="s">
        <v>6041</v>
      </c>
      <c r="K940" s="162"/>
      <c r="L940" s="141">
        <v>9317.2139299999999</v>
      </c>
      <c r="M940" s="141">
        <v>8515.7476800000004</v>
      </c>
      <c r="N940" s="141">
        <v>801.46624999999995</v>
      </c>
      <c r="O940" s="142" t="s">
        <v>6041</v>
      </c>
    </row>
    <row r="941" spans="1:15" ht="15.95" hidden="1" customHeight="1" x14ac:dyDescent="0.2">
      <c r="A941" s="156">
        <v>933</v>
      </c>
      <c r="B941" s="156" t="s">
        <v>2328</v>
      </c>
      <c r="C941" s="157" t="s">
        <v>2236</v>
      </c>
      <c r="D941" s="157" t="s">
        <v>6980</v>
      </c>
      <c r="E941" s="82">
        <v>251.58237</v>
      </c>
      <c r="F941" s="82">
        <v>5635.4784500000005</v>
      </c>
      <c r="G941" s="82">
        <v>16.573779999999999</v>
      </c>
      <c r="H941" s="82"/>
      <c r="I941" s="158">
        <v>4.4642592857399706</v>
      </c>
      <c r="J941" s="135" t="s">
        <v>6041</v>
      </c>
      <c r="K941" s="162"/>
      <c r="L941" s="82">
        <v>4037.9338199999997</v>
      </c>
      <c r="M941" s="82">
        <v>3417.8629000000001</v>
      </c>
      <c r="N941" s="82">
        <v>620.07091999999989</v>
      </c>
      <c r="O941" s="135" t="s">
        <v>6041</v>
      </c>
    </row>
    <row r="942" spans="1:15" ht="15.95" hidden="1" customHeight="1" x14ac:dyDescent="0.2">
      <c r="A942" s="159">
        <v>934</v>
      </c>
      <c r="B942" s="159" t="s">
        <v>2330</v>
      </c>
      <c r="C942" s="160" t="s">
        <v>2236</v>
      </c>
      <c r="D942" s="160" t="s">
        <v>6981</v>
      </c>
      <c r="E942" s="141">
        <v>138.29471999999998</v>
      </c>
      <c r="F942" s="141">
        <v>6250.6077400000022</v>
      </c>
      <c r="G942" s="141">
        <v>25.779959999999999</v>
      </c>
      <c r="H942" s="141"/>
      <c r="I942" s="161">
        <v>2.2125003800030481</v>
      </c>
      <c r="J942" s="142" t="s">
        <v>6041</v>
      </c>
      <c r="K942" s="162"/>
      <c r="L942" s="141">
        <v>4050.0391199999995</v>
      </c>
      <c r="M942" s="141">
        <v>4025.7802700000007</v>
      </c>
      <c r="N942" s="141">
        <v>24.25884999999916</v>
      </c>
      <c r="O942" s="142" t="s">
        <v>6041</v>
      </c>
    </row>
    <row r="943" spans="1:15" ht="15.95" hidden="1" customHeight="1" x14ac:dyDescent="0.2">
      <c r="A943" s="156">
        <v>935</v>
      </c>
      <c r="B943" s="156" t="s">
        <v>2332</v>
      </c>
      <c r="C943" s="157" t="s">
        <v>2236</v>
      </c>
      <c r="D943" s="157" t="s">
        <v>6982</v>
      </c>
      <c r="E943" s="82">
        <v>6196.3522700000003</v>
      </c>
      <c r="F943" s="82">
        <v>14139.021022499999</v>
      </c>
      <c r="G943" s="82">
        <v>22.042060000000003</v>
      </c>
      <c r="H943" s="82"/>
      <c r="I943" s="158">
        <v>43.824478796229904</v>
      </c>
      <c r="J943" s="135" t="s">
        <v>6041</v>
      </c>
      <c r="K943" s="162"/>
      <c r="L943" s="82">
        <v>10505.72903</v>
      </c>
      <c r="M943" s="82">
        <v>7082.7759999999998</v>
      </c>
      <c r="N943" s="82">
        <v>3422.953030000001</v>
      </c>
      <c r="O943" s="135" t="s">
        <v>6041</v>
      </c>
    </row>
    <row r="944" spans="1:15" ht="15.95" hidden="1" customHeight="1" x14ac:dyDescent="0.2">
      <c r="A944" s="159">
        <v>936</v>
      </c>
      <c r="B944" s="159" t="s">
        <v>2334</v>
      </c>
      <c r="C944" s="160" t="s">
        <v>2236</v>
      </c>
      <c r="D944" s="160" t="s">
        <v>6983</v>
      </c>
      <c r="E944" s="141">
        <v>506.92944</v>
      </c>
      <c r="F944" s="141">
        <v>5033.7582675000003</v>
      </c>
      <c r="G944" s="141">
        <v>13.396360000000001</v>
      </c>
      <c r="H944" s="141"/>
      <c r="I944" s="161">
        <v>10.070595627782597</v>
      </c>
      <c r="J944" s="142" t="s">
        <v>6041</v>
      </c>
      <c r="K944" s="162"/>
      <c r="L944" s="141">
        <v>2751.7084900000004</v>
      </c>
      <c r="M944" s="141">
        <v>2515.1264700000002</v>
      </c>
      <c r="N944" s="141">
        <v>236.58202000000003</v>
      </c>
      <c r="O944" s="142" t="s">
        <v>6041</v>
      </c>
    </row>
    <row r="945" spans="1:15" ht="15.95" hidden="1" customHeight="1" x14ac:dyDescent="0.2">
      <c r="A945" s="156">
        <v>937</v>
      </c>
      <c r="B945" s="156" t="s">
        <v>2336</v>
      </c>
      <c r="C945" s="157" t="s">
        <v>2236</v>
      </c>
      <c r="D945" s="157" t="s">
        <v>6984</v>
      </c>
      <c r="E945" s="82">
        <v>64.829800000000006</v>
      </c>
      <c r="F945" s="82">
        <v>1997.9364699999999</v>
      </c>
      <c r="G945" s="82">
        <v>2.9230900000000002</v>
      </c>
      <c r="H945" s="82"/>
      <c r="I945" s="158">
        <v>3.2448379101864036</v>
      </c>
      <c r="J945" s="135" t="s">
        <v>6041</v>
      </c>
      <c r="K945" s="162"/>
      <c r="L945" s="82">
        <v>1233.6153700000002</v>
      </c>
      <c r="M945" s="82">
        <v>817.29733999999985</v>
      </c>
      <c r="N945" s="82">
        <v>416.31803000000025</v>
      </c>
      <c r="O945" s="135" t="s">
        <v>6041</v>
      </c>
    </row>
    <row r="946" spans="1:15" ht="15.95" hidden="1" customHeight="1" x14ac:dyDescent="0.2">
      <c r="A946" s="159">
        <v>938</v>
      </c>
      <c r="B946" s="159" t="s">
        <v>2338</v>
      </c>
      <c r="C946" s="160" t="s">
        <v>2236</v>
      </c>
      <c r="D946" s="160" t="s">
        <v>6985</v>
      </c>
      <c r="E946" s="141">
        <v>1274.5659599999999</v>
      </c>
      <c r="F946" s="141">
        <v>25024.166082500004</v>
      </c>
      <c r="G946" s="141">
        <v>33.949169999999995</v>
      </c>
      <c r="H946" s="141"/>
      <c r="I946" s="161">
        <v>5.0933403966309765</v>
      </c>
      <c r="J946" s="142" t="s">
        <v>6041</v>
      </c>
      <c r="K946" s="162"/>
      <c r="L946" s="141">
        <v>13647.974990000001</v>
      </c>
      <c r="M946" s="141">
        <v>10378.89626</v>
      </c>
      <c r="N946" s="141">
        <v>3269.0787300000006</v>
      </c>
      <c r="O946" s="142" t="s">
        <v>6041</v>
      </c>
    </row>
    <row r="947" spans="1:15" ht="15.95" hidden="1" customHeight="1" x14ac:dyDescent="0.2">
      <c r="A947" s="156">
        <v>939</v>
      </c>
      <c r="B947" s="156" t="s">
        <v>2340</v>
      </c>
      <c r="C947" s="157" t="s">
        <v>2236</v>
      </c>
      <c r="D947" s="157" t="s">
        <v>6986</v>
      </c>
      <c r="E947" s="82">
        <v>443.53047000000009</v>
      </c>
      <c r="F947" s="82">
        <v>8020.4822075000002</v>
      </c>
      <c r="G947" s="82">
        <v>14.579969999999999</v>
      </c>
      <c r="H947" s="82"/>
      <c r="I947" s="158">
        <v>5.5299726191681113</v>
      </c>
      <c r="J947" s="135" t="s">
        <v>6041</v>
      </c>
      <c r="K947" s="162"/>
      <c r="L947" s="82">
        <v>5547.1907399999991</v>
      </c>
      <c r="M947" s="82">
        <v>4147.7784900000006</v>
      </c>
      <c r="N947" s="82">
        <v>1399.4122499999992</v>
      </c>
      <c r="O947" s="135" t="s">
        <v>6041</v>
      </c>
    </row>
    <row r="948" spans="1:15" ht="15.95" hidden="1" customHeight="1" x14ac:dyDescent="0.2">
      <c r="A948" s="159">
        <v>940</v>
      </c>
      <c r="B948" s="159" t="s">
        <v>2342</v>
      </c>
      <c r="C948" s="160" t="s">
        <v>2236</v>
      </c>
      <c r="D948" s="160" t="s">
        <v>6987</v>
      </c>
      <c r="E948" s="141">
        <v>932.33079000000009</v>
      </c>
      <c r="F948" s="141">
        <v>7787.5979975</v>
      </c>
      <c r="G948" s="141">
        <v>16.15288</v>
      </c>
      <c r="H948" s="141"/>
      <c r="I948" s="161">
        <v>11.971994320961352</v>
      </c>
      <c r="J948" s="142" t="s">
        <v>6041</v>
      </c>
      <c r="K948" s="162"/>
      <c r="L948" s="141">
        <v>5621.6498599999995</v>
      </c>
      <c r="M948" s="141">
        <v>3818.5780600000003</v>
      </c>
      <c r="N948" s="141">
        <v>1803.0717999999993</v>
      </c>
      <c r="O948" s="142" t="s">
        <v>6041</v>
      </c>
    </row>
    <row r="949" spans="1:15" ht="15.95" hidden="1" customHeight="1" x14ac:dyDescent="0.2">
      <c r="A949" s="156">
        <v>941</v>
      </c>
      <c r="B949" s="156" t="s">
        <v>2344</v>
      </c>
      <c r="C949" s="157" t="s">
        <v>2236</v>
      </c>
      <c r="D949" s="157" t="s">
        <v>6988</v>
      </c>
      <c r="E949" s="82">
        <v>668.36103999999989</v>
      </c>
      <c r="F949" s="82">
        <v>10417.774140000001</v>
      </c>
      <c r="G949" s="82">
        <v>15.970969999999999</v>
      </c>
      <c r="H949" s="82"/>
      <c r="I949" s="158">
        <v>6.4155838955441187</v>
      </c>
      <c r="J949" s="135" t="s">
        <v>6041</v>
      </c>
      <c r="K949" s="162"/>
      <c r="L949" s="82">
        <v>6676.3080799999998</v>
      </c>
      <c r="M949" s="82">
        <v>4961.5159299999996</v>
      </c>
      <c r="N949" s="82">
        <v>1714.7921500000004</v>
      </c>
      <c r="O949" s="135" t="s">
        <v>6041</v>
      </c>
    </row>
    <row r="950" spans="1:15" ht="15.95" hidden="1" customHeight="1" x14ac:dyDescent="0.2">
      <c r="A950" s="159">
        <v>942</v>
      </c>
      <c r="B950" s="159" t="s">
        <v>2346</v>
      </c>
      <c r="C950" s="160" t="s">
        <v>2236</v>
      </c>
      <c r="D950" s="160" t="s">
        <v>6989</v>
      </c>
      <c r="E950" s="141">
        <v>2365.6579299999999</v>
      </c>
      <c r="F950" s="141">
        <v>17326.455067500003</v>
      </c>
      <c r="G950" s="141">
        <v>5296.3118700000014</v>
      </c>
      <c r="H950" s="141"/>
      <c r="I950" s="161">
        <v>13.65344452043955</v>
      </c>
      <c r="J950" s="142" t="s">
        <v>6041</v>
      </c>
      <c r="K950" s="162"/>
      <c r="L950" s="141">
        <v>11315.213179999999</v>
      </c>
      <c r="M950" s="141">
        <v>9055.3401199999989</v>
      </c>
      <c r="N950" s="141">
        <v>2259.8730600000004</v>
      </c>
      <c r="O950" s="142" t="s">
        <v>6041</v>
      </c>
    </row>
    <row r="951" spans="1:15" ht="15.95" hidden="1" customHeight="1" x14ac:dyDescent="0.2">
      <c r="A951" s="156">
        <v>943</v>
      </c>
      <c r="B951" s="156" t="s">
        <v>2348</v>
      </c>
      <c r="C951" s="157" t="s">
        <v>2236</v>
      </c>
      <c r="D951" s="157" t="s">
        <v>6990</v>
      </c>
      <c r="E951" s="82">
        <v>1285.9774699999998</v>
      </c>
      <c r="F951" s="82">
        <v>9549.8560875000021</v>
      </c>
      <c r="G951" s="82">
        <v>5295.7747299999992</v>
      </c>
      <c r="H951" s="82"/>
      <c r="I951" s="158">
        <v>13.465935593346181</v>
      </c>
      <c r="J951" s="135" t="s">
        <v>6041</v>
      </c>
      <c r="K951" s="162"/>
      <c r="L951" s="82">
        <v>5991.8814900000007</v>
      </c>
      <c r="M951" s="82">
        <v>3945.94767</v>
      </c>
      <c r="N951" s="82">
        <v>2045.9338200000002</v>
      </c>
      <c r="O951" s="135" t="s">
        <v>6041</v>
      </c>
    </row>
    <row r="952" spans="1:15" ht="15.95" hidden="1" customHeight="1" x14ac:dyDescent="0.2">
      <c r="A952" s="159">
        <v>944</v>
      </c>
      <c r="B952" s="159" t="s">
        <v>2350</v>
      </c>
      <c r="C952" s="160" t="s">
        <v>2236</v>
      </c>
      <c r="D952" s="160" t="s">
        <v>6991</v>
      </c>
      <c r="E952" s="141">
        <v>1716.5207399999997</v>
      </c>
      <c r="F952" s="141">
        <v>7765.6125425</v>
      </c>
      <c r="G952" s="141">
        <v>5286.8573700000006</v>
      </c>
      <c r="H952" s="141"/>
      <c r="I952" s="161">
        <v>22.104125471181398</v>
      </c>
      <c r="J952" s="142" t="s">
        <v>6041</v>
      </c>
      <c r="K952" s="162"/>
      <c r="L952" s="141">
        <v>3919.2962499999999</v>
      </c>
      <c r="M952" s="141">
        <v>2171.9015300000001</v>
      </c>
      <c r="N952" s="141">
        <v>1747.3947199999998</v>
      </c>
      <c r="O952" s="142" t="s">
        <v>6041</v>
      </c>
    </row>
    <row r="953" spans="1:15" ht="15.95" hidden="1" customHeight="1" x14ac:dyDescent="0.2">
      <c r="A953" s="156">
        <v>945</v>
      </c>
      <c r="B953" s="156" t="s">
        <v>2352</v>
      </c>
      <c r="C953" s="157" t="s">
        <v>2236</v>
      </c>
      <c r="D953" s="157" t="s">
        <v>6992</v>
      </c>
      <c r="E953" s="82">
        <v>4542.7570599999999</v>
      </c>
      <c r="F953" s="82">
        <v>8263.7720499999996</v>
      </c>
      <c r="G953" s="82">
        <v>5289.9259600000005</v>
      </c>
      <c r="H953" s="82"/>
      <c r="I953" s="158">
        <v>54.971955089201671</v>
      </c>
      <c r="J953" s="135" t="s">
        <v>6041</v>
      </c>
      <c r="K953" s="162"/>
      <c r="L953" s="82">
        <v>6653.2562799999996</v>
      </c>
      <c r="M953" s="82">
        <v>2531.5334199999998</v>
      </c>
      <c r="N953" s="82">
        <v>4121.7228599999999</v>
      </c>
      <c r="O953" s="135" t="s">
        <v>6041</v>
      </c>
    </row>
    <row r="954" spans="1:15" ht="15.95" customHeight="1" x14ac:dyDescent="0.2">
      <c r="A954" s="159">
        <v>946</v>
      </c>
      <c r="B954" s="159" t="s">
        <v>2354</v>
      </c>
      <c r="C954" s="160" t="s">
        <v>2236</v>
      </c>
      <c r="D954" s="160" t="s">
        <v>6993</v>
      </c>
      <c r="E954" s="141">
        <v>3161.9066299999995</v>
      </c>
      <c r="F954" s="141">
        <v>8036.4993099999992</v>
      </c>
      <c r="G954" s="141">
        <v>5289.4939599999989</v>
      </c>
      <c r="H954" s="141"/>
      <c r="I954" s="161">
        <v>39.34432777298403</v>
      </c>
      <c r="J954" s="142" t="s">
        <v>6041</v>
      </c>
      <c r="K954" s="162"/>
      <c r="L954" s="141">
        <v>4187.7789400000001</v>
      </c>
      <c r="M954" s="141">
        <v>4861.7666999999992</v>
      </c>
      <c r="N954" s="141">
        <v>-673.98775999999884</v>
      </c>
      <c r="O954" s="142" t="s">
        <v>6042</v>
      </c>
    </row>
    <row r="955" spans="1:15" ht="15.95" hidden="1" customHeight="1" x14ac:dyDescent="0.2">
      <c r="A955" s="156">
        <v>947</v>
      </c>
      <c r="B955" s="156" t="s">
        <v>2356</v>
      </c>
      <c r="C955" s="157" t="s">
        <v>2236</v>
      </c>
      <c r="D955" s="157" t="s">
        <v>6994</v>
      </c>
      <c r="E955" s="82">
        <v>5141.5204599999997</v>
      </c>
      <c r="F955" s="82">
        <v>8186.1080924999997</v>
      </c>
      <c r="G955" s="82">
        <v>83.648320000000012</v>
      </c>
      <c r="H955" s="82"/>
      <c r="I955" s="158">
        <v>62.807874045916776</v>
      </c>
      <c r="J955" s="135" t="s">
        <v>6041</v>
      </c>
      <c r="K955" s="162"/>
      <c r="L955" s="82">
        <v>5045.76415</v>
      </c>
      <c r="M955" s="82">
        <v>3320.9394499999999</v>
      </c>
      <c r="N955" s="82">
        <v>1724.8247000000006</v>
      </c>
      <c r="O955" s="135" t="s">
        <v>6041</v>
      </c>
    </row>
    <row r="956" spans="1:15" ht="15.95" hidden="1" customHeight="1" x14ac:dyDescent="0.2">
      <c r="A956" s="159">
        <v>948</v>
      </c>
      <c r="B956" s="159" t="s">
        <v>2358</v>
      </c>
      <c r="C956" s="160" t="s">
        <v>2236</v>
      </c>
      <c r="D956" s="160" t="s">
        <v>6995</v>
      </c>
      <c r="E956" s="141">
        <v>136.11509000000001</v>
      </c>
      <c r="F956" s="141">
        <v>2951.2172024999995</v>
      </c>
      <c r="G956" s="141">
        <v>40.718259999999994</v>
      </c>
      <c r="H956" s="141"/>
      <c r="I956" s="161">
        <v>4.6121678162046429</v>
      </c>
      <c r="J956" s="142" t="s">
        <v>6041</v>
      </c>
      <c r="K956" s="162"/>
      <c r="L956" s="141">
        <v>1510.40338</v>
      </c>
      <c r="M956" s="141">
        <v>1224.47488</v>
      </c>
      <c r="N956" s="141">
        <v>285.92849999999999</v>
      </c>
      <c r="O956" s="142" t="s">
        <v>6041</v>
      </c>
    </row>
    <row r="957" spans="1:15" ht="15.95" hidden="1" customHeight="1" x14ac:dyDescent="0.2">
      <c r="A957" s="156">
        <v>949</v>
      </c>
      <c r="B957" s="156" t="s">
        <v>2360</v>
      </c>
      <c r="C957" s="157" t="s">
        <v>2236</v>
      </c>
      <c r="D957" s="157" t="s">
        <v>6996</v>
      </c>
      <c r="E957" s="82">
        <v>206.66899999999998</v>
      </c>
      <c r="F957" s="82">
        <v>1480.625875</v>
      </c>
      <c r="G957" s="82">
        <v>17.721029999999999</v>
      </c>
      <c r="H957" s="82"/>
      <c r="I957" s="158">
        <v>13.958218851200337</v>
      </c>
      <c r="J957" s="135" t="s">
        <v>6041</v>
      </c>
      <c r="K957" s="162"/>
      <c r="L957" s="82">
        <v>795.13139999999987</v>
      </c>
      <c r="M957" s="82">
        <v>679.15206000000001</v>
      </c>
      <c r="N957" s="82">
        <v>115.97933999999985</v>
      </c>
      <c r="O957" s="135" t="s">
        <v>6041</v>
      </c>
    </row>
    <row r="958" spans="1:15" ht="15.95" hidden="1" customHeight="1" x14ac:dyDescent="0.2">
      <c r="A958" s="159">
        <v>950</v>
      </c>
      <c r="B958" s="159" t="s">
        <v>2362</v>
      </c>
      <c r="C958" s="160" t="s">
        <v>2236</v>
      </c>
      <c r="D958" s="160" t="s">
        <v>6997</v>
      </c>
      <c r="E958" s="141">
        <v>136.62725999999998</v>
      </c>
      <c r="F958" s="141">
        <v>1454.2140200000001</v>
      </c>
      <c r="G958" s="141">
        <v>27.664480000000005</v>
      </c>
      <c r="H958" s="141"/>
      <c r="I958" s="161">
        <v>9.3952649418137213</v>
      </c>
      <c r="J958" s="142" t="s">
        <v>6041</v>
      </c>
      <c r="K958" s="162"/>
      <c r="L958" s="141">
        <v>945.70563000000004</v>
      </c>
      <c r="M958" s="141">
        <v>596.91903000000002</v>
      </c>
      <c r="N958" s="141">
        <v>348.78659999999996</v>
      </c>
      <c r="O958" s="142" t="s">
        <v>6041</v>
      </c>
    </row>
    <row r="959" spans="1:15" ht="15.95" hidden="1" customHeight="1" x14ac:dyDescent="0.2">
      <c r="A959" s="156">
        <v>951</v>
      </c>
      <c r="B959" s="156" t="s">
        <v>2364</v>
      </c>
      <c r="C959" s="157" t="s">
        <v>2236</v>
      </c>
      <c r="D959" s="157" t="s">
        <v>6998</v>
      </c>
      <c r="E959" s="82">
        <v>113.36642000000001</v>
      </c>
      <c r="F959" s="82">
        <v>3682.4623674999998</v>
      </c>
      <c r="G959" s="82">
        <v>87.983670000000004</v>
      </c>
      <c r="H959" s="82"/>
      <c r="I959" s="158">
        <v>3.078549315276879</v>
      </c>
      <c r="J959" s="135" t="s">
        <v>6041</v>
      </c>
      <c r="K959" s="162"/>
      <c r="L959" s="82">
        <v>2238.4872500000001</v>
      </c>
      <c r="M959" s="82">
        <v>1729.3037000000002</v>
      </c>
      <c r="N959" s="82">
        <v>509.1835499999998</v>
      </c>
      <c r="O959" s="135" t="s">
        <v>6041</v>
      </c>
    </row>
    <row r="960" spans="1:15" ht="15.95" hidden="1" customHeight="1" x14ac:dyDescent="0.2">
      <c r="A960" s="159">
        <v>952</v>
      </c>
      <c r="B960" s="159" t="s">
        <v>2366</v>
      </c>
      <c r="C960" s="160" t="s">
        <v>2236</v>
      </c>
      <c r="D960" s="160" t="s">
        <v>6999</v>
      </c>
      <c r="E960" s="141">
        <v>63.235930000000003</v>
      </c>
      <c r="F960" s="141">
        <v>1353.8906299999996</v>
      </c>
      <c r="G960" s="141">
        <v>23.479400000000002</v>
      </c>
      <c r="H960" s="141"/>
      <c r="I960" s="161">
        <v>4.6706822987614602</v>
      </c>
      <c r="J960" s="142" t="s">
        <v>6041</v>
      </c>
      <c r="K960" s="162"/>
      <c r="L960" s="141">
        <v>935.06325000000004</v>
      </c>
      <c r="M960" s="141">
        <v>808.70490000000007</v>
      </c>
      <c r="N960" s="141">
        <v>126.35834999999997</v>
      </c>
      <c r="O960" s="142" t="s">
        <v>6041</v>
      </c>
    </row>
    <row r="961" spans="1:15" ht="15.95" hidden="1" customHeight="1" x14ac:dyDescent="0.2">
      <c r="A961" s="156">
        <v>953</v>
      </c>
      <c r="B961" s="156" t="s">
        <v>2368</v>
      </c>
      <c r="C961" s="157" t="s">
        <v>2236</v>
      </c>
      <c r="D961" s="157" t="s">
        <v>7000</v>
      </c>
      <c r="E961" s="82">
        <v>403.05513000000002</v>
      </c>
      <c r="F961" s="82">
        <v>6880.6102300000002</v>
      </c>
      <c r="G961" s="82">
        <v>587.41619000000003</v>
      </c>
      <c r="H961" s="82"/>
      <c r="I961" s="158">
        <v>5.8578398794142998</v>
      </c>
      <c r="J961" s="135" t="s">
        <v>6041</v>
      </c>
      <c r="K961" s="162"/>
      <c r="L961" s="82">
        <v>3650.94641</v>
      </c>
      <c r="M961" s="82">
        <v>2650.5794999999998</v>
      </c>
      <c r="N961" s="82">
        <v>1000.3669100000002</v>
      </c>
      <c r="O961" s="135" t="s">
        <v>6041</v>
      </c>
    </row>
    <row r="962" spans="1:15" ht="15.95" customHeight="1" x14ac:dyDescent="0.2">
      <c r="A962" s="159">
        <v>954</v>
      </c>
      <c r="B962" s="159" t="s">
        <v>2370</v>
      </c>
      <c r="C962" s="160" t="s">
        <v>2236</v>
      </c>
      <c r="D962" s="160" t="s">
        <v>7001</v>
      </c>
      <c r="E962" s="141">
        <v>556.21126000000004</v>
      </c>
      <c r="F962" s="141">
        <v>9684.6735524999986</v>
      </c>
      <c r="G962" s="141">
        <v>6.0104899999999999</v>
      </c>
      <c r="H962" s="141"/>
      <c r="I962" s="161">
        <v>5.7432112397471551</v>
      </c>
      <c r="J962" s="142" t="s">
        <v>6041</v>
      </c>
      <c r="K962" s="162"/>
      <c r="L962" s="141">
        <v>3916.4020599999994</v>
      </c>
      <c r="M962" s="141">
        <v>4111.3856699999997</v>
      </c>
      <c r="N962" s="141">
        <v>-194.98361000000034</v>
      </c>
      <c r="O962" s="142" t="s">
        <v>6042</v>
      </c>
    </row>
    <row r="963" spans="1:15" ht="15.95" customHeight="1" x14ac:dyDescent="0.2">
      <c r="A963" s="156">
        <v>955</v>
      </c>
      <c r="B963" s="156" t="s">
        <v>2372</v>
      </c>
      <c r="C963" s="157" t="s">
        <v>2236</v>
      </c>
      <c r="D963" s="157" t="s">
        <v>7002</v>
      </c>
      <c r="E963" s="82">
        <v>80.255929999999992</v>
      </c>
      <c r="F963" s="82">
        <v>1864.6576175</v>
      </c>
      <c r="G963" s="82">
        <v>0.99589000000000005</v>
      </c>
      <c r="H963" s="82"/>
      <c r="I963" s="158">
        <v>4.3040571763303888</v>
      </c>
      <c r="J963" s="135" t="s">
        <v>6041</v>
      </c>
      <c r="K963" s="162"/>
      <c r="L963" s="82">
        <v>700.57682999999997</v>
      </c>
      <c r="M963" s="82">
        <v>720.82700999999997</v>
      </c>
      <c r="N963" s="82">
        <v>-20.25018000000005</v>
      </c>
      <c r="O963" s="135" t="s">
        <v>6042</v>
      </c>
    </row>
    <row r="964" spans="1:15" ht="15.95" hidden="1" customHeight="1" x14ac:dyDescent="0.2">
      <c r="A964" s="159">
        <v>956</v>
      </c>
      <c r="B964" s="159" t="s">
        <v>2374</v>
      </c>
      <c r="C964" s="160" t="s">
        <v>2236</v>
      </c>
      <c r="D964" s="160" t="s">
        <v>7003</v>
      </c>
      <c r="E964" s="141">
        <v>71.868470000000002</v>
      </c>
      <c r="F964" s="141">
        <v>1670.7306475</v>
      </c>
      <c r="G964" s="141">
        <v>1.3668399999999998</v>
      </c>
      <c r="H964" s="141"/>
      <c r="I964" s="161">
        <v>4.3016191812570437</v>
      </c>
      <c r="J964" s="142" t="s">
        <v>6041</v>
      </c>
      <c r="K964" s="162"/>
      <c r="L964" s="141">
        <v>987.81639999999993</v>
      </c>
      <c r="M964" s="141">
        <v>612.0450800000001</v>
      </c>
      <c r="N964" s="141">
        <v>375.77131999999983</v>
      </c>
      <c r="O964" s="142" t="s">
        <v>6041</v>
      </c>
    </row>
    <row r="965" spans="1:15" ht="15.95" hidden="1" customHeight="1" x14ac:dyDescent="0.2">
      <c r="A965" s="156">
        <v>957</v>
      </c>
      <c r="B965" s="156" t="s">
        <v>2376</v>
      </c>
      <c r="C965" s="157" t="s">
        <v>2236</v>
      </c>
      <c r="D965" s="157" t="s">
        <v>7004</v>
      </c>
      <c r="E965" s="82">
        <v>742.68997000000013</v>
      </c>
      <c r="F965" s="82">
        <v>3324.3073525000009</v>
      </c>
      <c r="G965" s="82">
        <v>7.3280000000000003</v>
      </c>
      <c r="H965" s="82"/>
      <c r="I965" s="158">
        <v>22.341194457891206</v>
      </c>
      <c r="J965" s="135" t="s">
        <v>6041</v>
      </c>
      <c r="K965" s="162"/>
      <c r="L965" s="82">
        <v>1758.5880400000001</v>
      </c>
      <c r="M965" s="82">
        <v>1747.50746</v>
      </c>
      <c r="N965" s="82">
        <v>11.080580000000074</v>
      </c>
      <c r="O965" s="135" t="s">
        <v>6041</v>
      </c>
    </row>
    <row r="966" spans="1:15" ht="15.95" hidden="1" customHeight="1" x14ac:dyDescent="0.2">
      <c r="A966" s="159">
        <v>958</v>
      </c>
      <c r="B966" s="159" t="s">
        <v>2378</v>
      </c>
      <c r="C966" s="160" t="s">
        <v>2236</v>
      </c>
      <c r="D966" s="160" t="s">
        <v>7005</v>
      </c>
      <c r="E966" s="141">
        <v>113.98173999999999</v>
      </c>
      <c r="F966" s="141">
        <v>1325.6438450000003</v>
      </c>
      <c r="G966" s="141">
        <v>1.6383599999999998</v>
      </c>
      <c r="H966" s="141"/>
      <c r="I966" s="161">
        <v>8.5982174194004557</v>
      </c>
      <c r="J966" s="142" t="s">
        <v>6041</v>
      </c>
      <c r="K966" s="162"/>
      <c r="L966" s="141">
        <v>820.56082000000004</v>
      </c>
      <c r="M966" s="141">
        <v>540.09700999999995</v>
      </c>
      <c r="N966" s="141">
        <v>280.46381000000008</v>
      </c>
      <c r="O966" s="142" t="s">
        <v>6041</v>
      </c>
    </row>
    <row r="967" spans="1:15" ht="15.95" customHeight="1" x14ac:dyDescent="0.2">
      <c r="A967" s="156">
        <v>959</v>
      </c>
      <c r="B967" s="156" t="s">
        <v>2380</v>
      </c>
      <c r="C967" s="157" t="s">
        <v>2236</v>
      </c>
      <c r="D967" s="157" t="s">
        <v>7006</v>
      </c>
      <c r="E967" s="82">
        <v>85.788279999999986</v>
      </c>
      <c r="F967" s="82">
        <v>2828.9083625000007</v>
      </c>
      <c r="G967" s="82">
        <v>4.9847899999999994</v>
      </c>
      <c r="H967" s="82"/>
      <c r="I967" s="158">
        <v>3.0325577575155536</v>
      </c>
      <c r="J967" s="135" t="s">
        <v>6041</v>
      </c>
      <c r="K967" s="162"/>
      <c r="L967" s="82">
        <v>1409.5305099999998</v>
      </c>
      <c r="M967" s="82">
        <v>1445.66445</v>
      </c>
      <c r="N967" s="82">
        <v>-36.13394000000018</v>
      </c>
      <c r="O967" s="135" t="s">
        <v>6042</v>
      </c>
    </row>
    <row r="968" spans="1:15" ht="15.95" customHeight="1" x14ac:dyDescent="0.2">
      <c r="A968" s="159">
        <v>960</v>
      </c>
      <c r="B968" s="159" t="s">
        <v>2382</v>
      </c>
      <c r="C968" s="160" t="s">
        <v>2236</v>
      </c>
      <c r="D968" s="160" t="s">
        <v>6514</v>
      </c>
      <c r="E968" s="141">
        <v>694.00277000000006</v>
      </c>
      <c r="F968" s="141">
        <v>1535.9525350000001</v>
      </c>
      <c r="G968" s="141">
        <v>1.4256500000000001</v>
      </c>
      <c r="H968" s="141"/>
      <c r="I968" s="161">
        <v>45.183868263220774</v>
      </c>
      <c r="J968" s="142" t="s">
        <v>6041</v>
      </c>
      <c r="K968" s="162"/>
      <c r="L968" s="141">
        <v>592.19316000000003</v>
      </c>
      <c r="M968" s="141">
        <v>609.39510999999993</v>
      </c>
      <c r="N968" s="141">
        <v>-17.201949999999954</v>
      </c>
      <c r="O968" s="142" t="s">
        <v>6042</v>
      </c>
    </row>
    <row r="969" spans="1:15" ht="15.95" hidden="1" customHeight="1" x14ac:dyDescent="0.2">
      <c r="A969" s="156">
        <v>961</v>
      </c>
      <c r="B969" s="156" t="s">
        <v>2383</v>
      </c>
      <c r="C969" s="157" t="s">
        <v>2236</v>
      </c>
      <c r="D969" s="157" t="s">
        <v>7007</v>
      </c>
      <c r="E969" s="82">
        <v>352.97256999999996</v>
      </c>
      <c r="F969" s="82">
        <v>1930.7325150000001</v>
      </c>
      <c r="G969" s="82">
        <v>1.8577399999999997</v>
      </c>
      <c r="H969" s="82"/>
      <c r="I969" s="158">
        <v>18.281795497705179</v>
      </c>
      <c r="J969" s="135" t="s">
        <v>6041</v>
      </c>
      <c r="K969" s="162"/>
      <c r="L969" s="82">
        <v>978.88017999999988</v>
      </c>
      <c r="M969" s="82">
        <v>828.18864999999994</v>
      </c>
      <c r="N969" s="82">
        <v>150.69153000000003</v>
      </c>
      <c r="O969" s="135" t="s">
        <v>6041</v>
      </c>
    </row>
    <row r="970" spans="1:15" ht="15.95" hidden="1" customHeight="1" x14ac:dyDescent="0.2">
      <c r="A970" s="159">
        <v>962</v>
      </c>
      <c r="B970" s="159" t="s">
        <v>2385</v>
      </c>
      <c r="C970" s="160" t="s">
        <v>36</v>
      </c>
      <c r="D970" s="160" t="s">
        <v>7008</v>
      </c>
      <c r="E970" s="141">
        <v>105952.29603</v>
      </c>
      <c r="F970" s="141">
        <v>146991.5662575</v>
      </c>
      <c r="G970" s="141">
        <v>120867.13013000001</v>
      </c>
      <c r="H970" s="141"/>
      <c r="I970" s="161">
        <v>72.080527289839651</v>
      </c>
      <c r="J970" s="142" t="s">
        <v>6041</v>
      </c>
      <c r="K970" s="162"/>
      <c r="L970" s="141">
        <v>122707.22643000001</v>
      </c>
      <c r="M970" s="141">
        <v>70305.039199999999</v>
      </c>
      <c r="N970" s="141">
        <v>52402.187230000003</v>
      </c>
      <c r="O970" s="142" t="s">
        <v>6041</v>
      </c>
    </row>
    <row r="971" spans="1:15" ht="15.95" hidden="1" customHeight="1" x14ac:dyDescent="0.2">
      <c r="A971" s="156">
        <v>963</v>
      </c>
      <c r="B971" s="156" t="s">
        <v>2387</v>
      </c>
      <c r="C971" s="157" t="s">
        <v>36</v>
      </c>
      <c r="D971" s="157" t="s">
        <v>7009</v>
      </c>
      <c r="E971" s="82">
        <v>1239.4656299999999</v>
      </c>
      <c r="F971" s="82">
        <v>26635.146042499997</v>
      </c>
      <c r="G971" s="82">
        <v>27451.83828</v>
      </c>
      <c r="H971" s="82"/>
      <c r="I971" s="158">
        <v>4.5150551207458154</v>
      </c>
      <c r="J971" s="135" t="s">
        <v>6041</v>
      </c>
      <c r="K971" s="162"/>
      <c r="L971" s="82">
        <v>21217.002729999997</v>
      </c>
      <c r="M971" s="82">
        <v>10702.001700000001</v>
      </c>
      <c r="N971" s="82">
        <v>10515.001029999996</v>
      </c>
      <c r="O971" s="135" t="s">
        <v>6041</v>
      </c>
    </row>
    <row r="972" spans="1:15" ht="15.95" hidden="1" customHeight="1" x14ac:dyDescent="0.2">
      <c r="A972" s="159">
        <v>964</v>
      </c>
      <c r="B972" s="159" t="s">
        <v>2389</v>
      </c>
      <c r="C972" s="160" t="s">
        <v>36</v>
      </c>
      <c r="D972" s="160" t="s">
        <v>7010</v>
      </c>
      <c r="E972" s="141">
        <v>946.75677999999994</v>
      </c>
      <c r="F972" s="141">
        <v>16583.356005000001</v>
      </c>
      <c r="G972" s="141">
        <v>19564.756559999998</v>
      </c>
      <c r="H972" s="141"/>
      <c r="I972" s="161">
        <v>4.8390930758404487</v>
      </c>
      <c r="J972" s="142" t="s">
        <v>6041</v>
      </c>
      <c r="K972" s="162"/>
      <c r="L972" s="141">
        <v>13928.82785</v>
      </c>
      <c r="M972" s="141">
        <v>5656.28024</v>
      </c>
      <c r="N972" s="141">
        <v>8272.5476099999996</v>
      </c>
      <c r="O972" s="142" t="s">
        <v>6041</v>
      </c>
    </row>
    <row r="973" spans="1:15" ht="15.95" hidden="1" customHeight="1" x14ac:dyDescent="0.2">
      <c r="A973" s="156">
        <v>965</v>
      </c>
      <c r="B973" s="156" t="s">
        <v>2391</v>
      </c>
      <c r="C973" s="157" t="s">
        <v>36</v>
      </c>
      <c r="D973" s="157" t="s">
        <v>7011</v>
      </c>
      <c r="E973" s="82">
        <v>766.16183000000012</v>
      </c>
      <c r="F973" s="82">
        <v>7662.1865050000006</v>
      </c>
      <c r="G973" s="82">
        <v>7360.1928799999996</v>
      </c>
      <c r="H973" s="82"/>
      <c r="I973" s="158">
        <v>9.9992584296928442</v>
      </c>
      <c r="J973" s="135" t="s">
        <v>6041</v>
      </c>
      <c r="K973" s="162"/>
      <c r="L973" s="82">
        <v>6796.1076299999995</v>
      </c>
      <c r="M973" s="82">
        <v>4360.7492199999997</v>
      </c>
      <c r="N973" s="82">
        <v>2435.3584100000003</v>
      </c>
      <c r="O973" s="135" t="s">
        <v>6041</v>
      </c>
    </row>
    <row r="974" spans="1:15" ht="15.95" hidden="1" customHeight="1" x14ac:dyDescent="0.2">
      <c r="A974" s="159">
        <v>966</v>
      </c>
      <c r="B974" s="159" t="s">
        <v>2393</v>
      </c>
      <c r="C974" s="160" t="s">
        <v>36</v>
      </c>
      <c r="D974" s="160" t="s">
        <v>7012</v>
      </c>
      <c r="E974" s="141">
        <v>1311.9433100000001</v>
      </c>
      <c r="F974" s="141">
        <v>5583.9964350000009</v>
      </c>
      <c r="G974" s="141">
        <v>5990.4568499999996</v>
      </c>
      <c r="H974" s="141"/>
      <c r="I974" s="161">
        <v>21.900555213914949</v>
      </c>
      <c r="J974" s="142" t="s">
        <v>6041</v>
      </c>
      <c r="K974" s="162"/>
      <c r="L974" s="141">
        <v>4812.3230299999996</v>
      </c>
      <c r="M974" s="141">
        <v>1924.46837</v>
      </c>
      <c r="N974" s="141">
        <v>2887.8546599999991</v>
      </c>
      <c r="O974" s="142" t="s">
        <v>6041</v>
      </c>
    </row>
    <row r="975" spans="1:15" ht="15.95" hidden="1" customHeight="1" x14ac:dyDescent="0.2">
      <c r="A975" s="156">
        <v>967</v>
      </c>
      <c r="B975" s="156" t="s">
        <v>2395</v>
      </c>
      <c r="C975" s="157" t="s">
        <v>36</v>
      </c>
      <c r="D975" s="157" t="s">
        <v>7013</v>
      </c>
      <c r="E975" s="82">
        <v>8803.3161800000016</v>
      </c>
      <c r="F975" s="82">
        <v>35019.691694999994</v>
      </c>
      <c r="G975" s="82">
        <v>36306.593799999995</v>
      </c>
      <c r="H975" s="82"/>
      <c r="I975" s="158">
        <v>24.247155292215826</v>
      </c>
      <c r="J975" s="135" t="s">
        <v>6041</v>
      </c>
      <c r="K975" s="162"/>
      <c r="L975" s="82">
        <v>30217.922190000001</v>
      </c>
      <c r="M975" s="82">
        <v>12947.295840000001</v>
      </c>
      <c r="N975" s="82">
        <v>17270.626350000002</v>
      </c>
      <c r="O975" s="135" t="s">
        <v>6041</v>
      </c>
    </row>
    <row r="976" spans="1:15" ht="15.95" hidden="1" customHeight="1" x14ac:dyDescent="0.2">
      <c r="A976" s="159">
        <v>968</v>
      </c>
      <c r="B976" s="159" t="s">
        <v>2397</v>
      </c>
      <c r="C976" s="160" t="s">
        <v>36</v>
      </c>
      <c r="D976" s="160" t="s">
        <v>7014</v>
      </c>
      <c r="E976" s="141">
        <v>1834.4384499999999</v>
      </c>
      <c r="F976" s="141">
        <v>6347.8052225000001</v>
      </c>
      <c r="G976" s="141">
        <v>5793.50731</v>
      </c>
      <c r="H976" s="141"/>
      <c r="I976" s="161">
        <v>28.898782897398519</v>
      </c>
      <c r="J976" s="142" t="s">
        <v>6041</v>
      </c>
      <c r="K976" s="162"/>
      <c r="L976" s="141">
        <v>5616.1797800000004</v>
      </c>
      <c r="M976" s="141">
        <v>3014.4321799999998</v>
      </c>
      <c r="N976" s="141">
        <v>2601.7476000000006</v>
      </c>
      <c r="O976" s="142" t="s">
        <v>6041</v>
      </c>
    </row>
    <row r="977" spans="1:15" ht="15.95" hidden="1" customHeight="1" x14ac:dyDescent="0.2">
      <c r="A977" s="156">
        <v>969</v>
      </c>
      <c r="B977" s="156" t="s">
        <v>2399</v>
      </c>
      <c r="C977" s="157" t="s">
        <v>36</v>
      </c>
      <c r="D977" s="157" t="s">
        <v>7015</v>
      </c>
      <c r="E977" s="82">
        <v>3169.5595700000003</v>
      </c>
      <c r="F977" s="82">
        <v>36143.896402500002</v>
      </c>
      <c r="G977" s="82">
        <v>41595.737070000003</v>
      </c>
      <c r="H977" s="82"/>
      <c r="I977" s="158">
        <v>7.6199144269665426</v>
      </c>
      <c r="J977" s="135" t="s">
        <v>6041</v>
      </c>
      <c r="K977" s="162"/>
      <c r="L977" s="82">
        <v>32481.652550000003</v>
      </c>
      <c r="M977" s="82">
        <v>15653.279710000001</v>
      </c>
      <c r="N977" s="82">
        <v>16828.37284</v>
      </c>
      <c r="O977" s="135" t="s">
        <v>6041</v>
      </c>
    </row>
    <row r="978" spans="1:15" ht="15.95" hidden="1" customHeight="1" x14ac:dyDescent="0.2">
      <c r="A978" s="159">
        <v>970</v>
      </c>
      <c r="B978" s="159" t="s">
        <v>2401</v>
      </c>
      <c r="C978" s="160" t="s">
        <v>36</v>
      </c>
      <c r="D978" s="160" t="s">
        <v>7016</v>
      </c>
      <c r="E978" s="141">
        <v>1709.48063</v>
      </c>
      <c r="F978" s="141">
        <v>7379.3112124999998</v>
      </c>
      <c r="G978" s="141">
        <v>6390.8917099999999</v>
      </c>
      <c r="H978" s="141"/>
      <c r="I978" s="161">
        <v>23.165856280790383</v>
      </c>
      <c r="J978" s="142" t="s">
        <v>6041</v>
      </c>
      <c r="K978" s="162"/>
      <c r="L978" s="141">
        <v>5519.6110899999994</v>
      </c>
      <c r="M978" s="141">
        <v>2421.9903599999998</v>
      </c>
      <c r="N978" s="141">
        <v>3097.6207300000001</v>
      </c>
      <c r="O978" s="142" t="s">
        <v>6041</v>
      </c>
    </row>
    <row r="979" spans="1:15" ht="15.95" hidden="1" customHeight="1" x14ac:dyDescent="0.2">
      <c r="A979" s="156">
        <v>971</v>
      </c>
      <c r="B979" s="156" t="s">
        <v>2403</v>
      </c>
      <c r="C979" s="157" t="s">
        <v>36</v>
      </c>
      <c r="D979" s="157" t="s">
        <v>6529</v>
      </c>
      <c r="E979" s="82">
        <v>49.119839999999996</v>
      </c>
      <c r="F979" s="82">
        <v>10071.546582500001</v>
      </c>
      <c r="G979" s="82">
        <v>10660.62686</v>
      </c>
      <c r="H979" s="82"/>
      <c r="I979" s="158">
        <v>0.46075939665709303</v>
      </c>
      <c r="J979" s="135" t="s">
        <v>6041</v>
      </c>
      <c r="K979" s="162"/>
      <c r="L979" s="82">
        <v>8453.69902</v>
      </c>
      <c r="M979" s="82">
        <v>3422.6718800000003</v>
      </c>
      <c r="N979" s="82">
        <v>5031.0271399999983</v>
      </c>
      <c r="O979" s="135" t="s">
        <v>6041</v>
      </c>
    </row>
    <row r="980" spans="1:15" ht="15.95" hidden="1" customHeight="1" x14ac:dyDescent="0.2">
      <c r="A980" s="159">
        <v>972</v>
      </c>
      <c r="B980" s="159" t="s">
        <v>2404</v>
      </c>
      <c r="C980" s="160" t="s">
        <v>36</v>
      </c>
      <c r="D980" s="160" t="s">
        <v>6755</v>
      </c>
      <c r="E980" s="141">
        <v>1516.8745699999997</v>
      </c>
      <c r="F980" s="141">
        <v>23228.306274999999</v>
      </c>
      <c r="G980" s="141">
        <v>21480.676630000002</v>
      </c>
      <c r="H980" s="141"/>
      <c r="I980" s="161">
        <v>6.530284868994392</v>
      </c>
      <c r="J980" s="142" t="s">
        <v>6041</v>
      </c>
      <c r="K980" s="162"/>
      <c r="L980" s="141">
        <v>19272.763840000003</v>
      </c>
      <c r="M980" s="141">
        <v>8065.8354500000014</v>
      </c>
      <c r="N980" s="141">
        <v>11206.928390000003</v>
      </c>
      <c r="O980" s="142" t="s">
        <v>6041</v>
      </c>
    </row>
    <row r="981" spans="1:15" ht="15.95" hidden="1" customHeight="1" x14ac:dyDescent="0.2">
      <c r="A981" s="156">
        <v>973</v>
      </c>
      <c r="B981" s="156" t="s">
        <v>2405</v>
      </c>
      <c r="C981" s="157" t="s">
        <v>36</v>
      </c>
      <c r="D981" s="157" t="s">
        <v>7017</v>
      </c>
      <c r="E981" s="82">
        <v>2801.4845099999998</v>
      </c>
      <c r="F981" s="82">
        <v>22729.937192500001</v>
      </c>
      <c r="G981" s="82">
        <v>24660.800159999995</v>
      </c>
      <c r="H981" s="82"/>
      <c r="I981" s="158">
        <v>11.360071416271515</v>
      </c>
      <c r="J981" s="135" t="s">
        <v>6041</v>
      </c>
      <c r="K981" s="162"/>
      <c r="L981" s="82">
        <v>20934.292619999997</v>
      </c>
      <c r="M981" s="82">
        <v>9266.8780999999999</v>
      </c>
      <c r="N981" s="82">
        <v>11667.414519999998</v>
      </c>
      <c r="O981" s="135" t="s">
        <v>6041</v>
      </c>
    </row>
    <row r="982" spans="1:15" ht="15.95" hidden="1" customHeight="1" x14ac:dyDescent="0.2">
      <c r="A982" s="159">
        <v>974</v>
      </c>
      <c r="B982" s="159" t="s">
        <v>2407</v>
      </c>
      <c r="C982" s="160" t="s">
        <v>36</v>
      </c>
      <c r="D982" s="160" t="s">
        <v>7018</v>
      </c>
      <c r="E982" s="141">
        <v>544.93574999999998</v>
      </c>
      <c r="F982" s="141">
        <v>4568.056197500001</v>
      </c>
      <c r="G982" s="141">
        <v>4333.4456</v>
      </c>
      <c r="H982" s="141"/>
      <c r="I982" s="161">
        <v>11.929269834688803</v>
      </c>
      <c r="J982" s="142" t="s">
        <v>6041</v>
      </c>
      <c r="K982" s="162"/>
      <c r="L982" s="141">
        <v>1866.3501000000001</v>
      </c>
      <c r="M982" s="141">
        <v>1258.2286899999999</v>
      </c>
      <c r="N982" s="141">
        <v>608.1214100000002</v>
      </c>
      <c r="O982" s="142" t="s">
        <v>6041</v>
      </c>
    </row>
    <row r="983" spans="1:15" ht="15.95" hidden="1" customHeight="1" x14ac:dyDescent="0.2">
      <c r="A983" s="156">
        <v>975</v>
      </c>
      <c r="B983" s="156" t="s">
        <v>2409</v>
      </c>
      <c r="C983" s="157" t="s">
        <v>36</v>
      </c>
      <c r="D983" s="157" t="s">
        <v>7019</v>
      </c>
      <c r="E983" s="82">
        <v>387.73712</v>
      </c>
      <c r="F983" s="82">
        <v>3518.6716624999999</v>
      </c>
      <c r="G983" s="82">
        <v>2100.6447499999999</v>
      </c>
      <c r="H983" s="82"/>
      <c r="I983" s="158">
        <v>11.019417473141401</v>
      </c>
      <c r="J983" s="135" t="s">
        <v>6041</v>
      </c>
      <c r="K983" s="162"/>
      <c r="L983" s="82">
        <v>2101.5815499999999</v>
      </c>
      <c r="M983" s="82">
        <v>1578.3593299999998</v>
      </c>
      <c r="N983" s="82">
        <v>523.22221999999999</v>
      </c>
      <c r="O983" s="135" t="s">
        <v>6041</v>
      </c>
    </row>
    <row r="984" spans="1:15" ht="15.95" hidden="1" customHeight="1" x14ac:dyDescent="0.2">
      <c r="A984" s="159">
        <v>976</v>
      </c>
      <c r="B984" s="159" t="s">
        <v>2411</v>
      </c>
      <c r="C984" s="160" t="s">
        <v>36</v>
      </c>
      <c r="D984" s="160" t="s">
        <v>7020</v>
      </c>
      <c r="E984" s="141">
        <v>14211.596589999997</v>
      </c>
      <c r="F984" s="141">
        <v>74059.734442500005</v>
      </c>
      <c r="G984" s="141">
        <v>79453.575689999998</v>
      </c>
      <c r="H984" s="141"/>
      <c r="I984" s="161">
        <v>17.886667109166574</v>
      </c>
      <c r="J984" s="142" t="s">
        <v>6041</v>
      </c>
      <c r="K984" s="162"/>
      <c r="L984" s="141">
        <v>59127.067649999997</v>
      </c>
      <c r="M984" s="141">
        <v>25818.012569999995</v>
      </c>
      <c r="N984" s="141">
        <v>33309.055080000006</v>
      </c>
      <c r="O984" s="142" t="s">
        <v>6041</v>
      </c>
    </row>
    <row r="985" spans="1:15" ht="15.95" hidden="1" customHeight="1" x14ac:dyDescent="0.2">
      <c r="A985" s="156">
        <v>977</v>
      </c>
      <c r="B985" s="156" t="s">
        <v>2413</v>
      </c>
      <c r="C985" s="157" t="s">
        <v>36</v>
      </c>
      <c r="D985" s="157" t="s">
        <v>7021</v>
      </c>
      <c r="E985" s="82">
        <v>558.26307000000008</v>
      </c>
      <c r="F985" s="82">
        <v>10833.861552500002</v>
      </c>
      <c r="G985" s="82">
        <v>12157.618539999999</v>
      </c>
      <c r="H985" s="82"/>
      <c r="I985" s="158">
        <v>4.5918784847809517</v>
      </c>
      <c r="J985" s="135" t="s">
        <v>6041</v>
      </c>
      <c r="K985" s="162"/>
      <c r="L985" s="82">
        <v>9279.1914399999987</v>
      </c>
      <c r="M985" s="82">
        <v>5862.9187000000002</v>
      </c>
      <c r="N985" s="82">
        <v>3416.2727399999994</v>
      </c>
      <c r="O985" s="135" t="s">
        <v>6041</v>
      </c>
    </row>
    <row r="986" spans="1:15" ht="15.95" hidden="1" customHeight="1" x14ac:dyDescent="0.2">
      <c r="A986" s="159">
        <v>978</v>
      </c>
      <c r="B986" s="159" t="s">
        <v>2415</v>
      </c>
      <c r="C986" s="160" t="s">
        <v>36</v>
      </c>
      <c r="D986" s="160" t="s">
        <v>7022</v>
      </c>
      <c r="E986" s="141">
        <v>458.88509999999997</v>
      </c>
      <c r="F986" s="141">
        <v>14607.331207499999</v>
      </c>
      <c r="G986" s="141">
        <v>26425.155149999999</v>
      </c>
      <c r="H986" s="141"/>
      <c r="I986" s="161">
        <v>1.7365464739759533</v>
      </c>
      <c r="J986" s="142" t="s">
        <v>6041</v>
      </c>
      <c r="K986" s="162"/>
      <c r="L986" s="141">
        <v>12272.207199999999</v>
      </c>
      <c r="M986" s="141">
        <v>2795.3617599999998</v>
      </c>
      <c r="N986" s="141">
        <v>9476.8454399999991</v>
      </c>
      <c r="O986" s="142" t="s">
        <v>6041</v>
      </c>
    </row>
    <row r="987" spans="1:15" ht="15.95" hidden="1" customHeight="1" x14ac:dyDescent="0.2">
      <c r="A987" s="156">
        <v>979</v>
      </c>
      <c r="B987" s="156" t="s">
        <v>2417</v>
      </c>
      <c r="C987" s="157" t="s">
        <v>36</v>
      </c>
      <c r="D987" s="157" t="s">
        <v>7023</v>
      </c>
      <c r="E987" s="82">
        <v>765.43826999999987</v>
      </c>
      <c r="F987" s="82">
        <v>13107.518672499997</v>
      </c>
      <c r="G987" s="82">
        <v>10637.750460000001</v>
      </c>
      <c r="H987" s="82"/>
      <c r="I987" s="158">
        <v>5.8396885720705809</v>
      </c>
      <c r="J987" s="135" t="s">
        <v>6041</v>
      </c>
      <c r="K987" s="162"/>
      <c r="L987" s="82">
        <v>10799.15516</v>
      </c>
      <c r="M987" s="82">
        <v>6409.6323099999991</v>
      </c>
      <c r="N987" s="82">
        <v>4389.5228500000012</v>
      </c>
      <c r="O987" s="135" t="s">
        <v>6041</v>
      </c>
    </row>
    <row r="988" spans="1:15" ht="15.95" hidden="1" customHeight="1" x14ac:dyDescent="0.2">
      <c r="A988" s="159">
        <v>980</v>
      </c>
      <c r="B988" s="159" t="s">
        <v>2419</v>
      </c>
      <c r="C988" s="160" t="s">
        <v>36</v>
      </c>
      <c r="D988" s="160" t="s">
        <v>6900</v>
      </c>
      <c r="E988" s="141">
        <v>1133.4874600000001</v>
      </c>
      <c r="F988" s="141">
        <v>15071.961580000001</v>
      </c>
      <c r="G988" s="141">
        <v>12495.00382</v>
      </c>
      <c r="H988" s="141"/>
      <c r="I988" s="161">
        <v>7.5205039104140265</v>
      </c>
      <c r="J988" s="142" t="s">
        <v>6041</v>
      </c>
      <c r="K988" s="162"/>
      <c r="L988" s="141">
        <v>12360.29961</v>
      </c>
      <c r="M988" s="141">
        <v>6503.9550500000005</v>
      </c>
      <c r="N988" s="141">
        <v>5856.3445599999986</v>
      </c>
      <c r="O988" s="142" t="s">
        <v>6041</v>
      </c>
    </row>
    <row r="989" spans="1:15" ht="15.95" hidden="1" customHeight="1" x14ac:dyDescent="0.2">
      <c r="A989" s="156">
        <v>981</v>
      </c>
      <c r="B989" s="156" t="s">
        <v>2420</v>
      </c>
      <c r="C989" s="157" t="s">
        <v>36</v>
      </c>
      <c r="D989" s="157" t="s">
        <v>7024</v>
      </c>
      <c r="E989" s="82">
        <v>8480.1759499999989</v>
      </c>
      <c r="F989" s="82">
        <v>24362.4930575</v>
      </c>
      <c r="G989" s="82">
        <v>32910.812020000005</v>
      </c>
      <c r="H989" s="82"/>
      <c r="I989" s="158">
        <v>25.767142861277836</v>
      </c>
      <c r="J989" s="135" t="s">
        <v>6041</v>
      </c>
      <c r="K989" s="162"/>
      <c r="L989" s="82">
        <v>20596.62947</v>
      </c>
      <c r="M989" s="82">
        <v>9118.8219300000001</v>
      </c>
      <c r="N989" s="82">
        <v>11477.80754</v>
      </c>
      <c r="O989" s="135" t="s">
        <v>6041</v>
      </c>
    </row>
    <row r="990" spans="1:15" ht="15.95" hidden="1" customHeight="1" x14ac:dyDescent="0.2">
      <c r="A990" s="159">
        <v>982</v>
      </c>
      <c r="B990" s="159" t="s">
        <v>2422</v>
      </c>
      <c r="C990" s="160" t="s">
        <v>36</v>
      </c>
      <c r="D990" s="160" t="s">
        <v>7014</v>
      </c>
      <c r="E990" s="141">
        <v>16745.457489999997</v>
      </c>
      <c r="F990" s="141">
        <v>53600.611024999998</v>
      </c>
      <c r="G990" s="141">
        <v>75455.290699999998</v>
      </c>
      <c r="H990" s="141"/>
      <c r="I990" s="161">
        <v>22.192555796488367</v>
      </c>
      <c r="J990" s="142" t="s">
        <v>6041</v>
      </c>
      <c r="K990" s="162"/>
      <c r="L990" s="141">
        <v>44496.446550000001</v>
      </c>
      <c r="M990" s="141">
        <v>11285.07985</v>
      </c>
      <c r="N990" s="141">
        <v>33211.366699999999</v>
      </c>
      <c r="O990" s="142" t="s">
        <v>6041</v>
      </c>
    </row>
    <row r="991" spans="1:15" ht="15.95" hidden="1" customHeight="1" x14ac:dyDescent="0.2">
      <c r="A991" s="156">
        <v>983</v>
      </c>
      <c r="B991" s="156" t="s">
        <v>2423</v>
      </c>
      <c r="C991" s="157" t="s">
        <v>36</v>
      </c>
      <c r="D991" s="157" t="s">
        <v>7025</v>
      </c>
      <c r="E991" s="82">
        <v>293.94206000000008</v>
      </c>
      <c r="F991" s="82">
        <v>4627.6539600000006</v>
      </c>
      <c r="G991" s="82">
        <v>6652.4645899999996</v>
      </c>
      <c r="H991" s="82"/>
      <c r="I991" s="158">
        <v>4.4185437746163192</v>
      </c>
      <c r="J991" s="135" t="s">
        <v>6041</v>
      </c>
      <c r="K991" s="162"/>
      <c r="L991" s="82">
        <v>3718.2613800000004</v>
      </c>
      <c r="M991" s="82">
        <v>939.30755999999997</v>
      </c>
      <c r="N991" s="82">
        <v>2778.9538200000002</v>
      </c>
      <c r="O991" s="135" t="s">
        <v>6041</v>
      </c>
    </row>
    <row r="992" spans="1:15" ht="15.95" hidden="1" customHeight="1" x14ac:dyDescent="0.2">
      <c r="A992" s="159">
        <v>984</v>
      </c>
      <c r="B992" s="159" t="s">
        <v>2425</v>
      </c>
      <c r="C992" s="160" t="s">
        <v>36</v>
      </c>
      <c r="D992" s="160" t="s">
        <v>7026</v>
      </c>
      <c r="E992" s="141">
        <v>434.70054000000005</v>
      </c>
      <c r="F992" s="141">
        <v>2968.2590399999995</v>
      </c>
      <c r="G992" s="141">
        <v>2947.0481099999997</v>
      </c>
      <c r="H992" s="141"/>
      <c r="I992" s="161">
        <v>14.644966431231692</v>
      </c>
      <c r="J992" s="142" t="s">
        <v>6041</v>
      </c>
      <c r="K992" s="162"/>
      <c r="L992" s="141">
        <v>2415.3687200000004</v>
      </c>
      <c r="M992" s="141">
        <v>1237.7213399999998</v>
      </c>
      <c r="N992" s="141">
        <v>1177.6473800000003</v>
      </c>
      <c r="O992" s="142" t="s">
        <v>6041</v>
      </c>
    </row>
    <row r="993" spans="1:15" ht="15.95" hidden="1" customHeight="1" x14ac:dyDescent="0.2">
      <c r="A993" s="156">
        <v>985</v>
      </c>
      <c r="B993" s="156" t="s">
        <v>2427</v>
      </c>
      <c r="C993" s="157" t="s">
        <v>36</v>
      </c>
      <c r="D993" s="157" t="s">
        <v>7027</v>
      </c>
      <c r="E993" s="82">
        <v>3774.9511000000002</v>
      </c>
      <c r="F993" s="82">
        <v>22887.017857499999</v>
      </c>
      <c r="G993" s="82">
        <v>30353.76182</v>
      </c>
      <c r="H993" s="82"/>
      <c r="I993" s="158">
        <v>12.436518156746873</v>
      </c>
      <c r="J993" s="135" t="s">
        <v>6041</v>
      </c>
      <c r="K993" s="162"/>
      <c r="L993" s="82">
        <v>19466.368289999999</v>
      </c>
      <c r="M993" s="82">
        <v>7353.6853499999997</v>
      </c>
      <c r="N993" s="82">
        <v>12112.682939999999</v>
      </c>
      <c r="O993" s="135" t="s">
        <v>6041</v>
      </c>
    </row>
    <row r="994" spans="1:15" ht="15.95" hidden="1" customHeight="1" x14ac:dyDescent="0.2">
      <c r="A994" s="159">
        <v>986</v>
      </c>
      <c r="B994" s="159" t="s">
        <v>2429</v>
      </c>
      <c r="C994" s="160" t="s">
        <v>36</v>
      </c>
      <c r="D994" s="160" t="s">
        <v>7028</v>
      </c>
      <c r="E994" s="141">
        <v>4188.5911999999998</v>
      </c>
      <c r="F994" s="141">
        <v>5963.5416224999999</v>
      </c>
      <c r="G994" s="141">
        <v>8122.5908300000001</v>
      </c>
      <c r="H994" s="141"/>
      <c r="I994" s="161">
        <v>51.567182044057233</v>
      </c>
      <c r="J994" s="142" t="s">
        <v>6041</v>
      </c>
      <c r="K994" s="162"/>
      <c r="L994" s="141">
        <v>5044.974439999999</v>
      </c>
      <c r="M994" s="141">
        <v>2610.6950700000002</v>
      </c>
      <c r="N994" s="141">
        <v>2434.2793699999993</v>
      </c>
      <c r="O994" s="142" t="s">
        <v>6041</v>
      </c>
    </row>
    <row r="995" spans="1:15" ht="15.95" hidden="1" customHeight="1" x14ac:dyDescent="0.2">
      <c r="A995" s="156">
        <v>987</v>
      </c>
      <c r="B995" s="156" t="s">
        <v>2431</v>
      </c>
      <c r="C995" s="157" t="s">
        <v>36</v>
      </c>
      <c r="D995" s="157" t="s">
        <v>7029</v>
      </c>
      <c r="E995" s="82">
        <v>6658.0422400000007</v>
      </c>
      <c r="F995" s="82">
        <v>104922.58761250001</v>
      </c>
      <c r="G995" s="82">
        <v>141392.6539</v>
      </c>
      <c r="H995" s="82"/>
      <c r="I995" s="158">
        <v>4.7089025181668225</v>
      </c>
      <c r="J995" s="135" t="s">
        <v>6041</v>
      </c>
      <c r="K995" s="162"/>
      <c r="L995" s="82">
        <v>93548.282180000009</v>
      </c>
      <c r="M995" s="82">
        <v>30257.59462</v>
      </c>
      <c r="N995" s="82">
        <v>63290.687560000006</v>
      </c>
      <c r="O995" s="135" t="s">
        <v>6041</v>
      </c>
    </row>
    <row r="996" spans="1:15" ht="15.95" hidden="1" customHeight="1" x14ac:dyDescent="0.2">
      <c r="A996" s="159">
        <v>988</v>
      </c>
      <c r="B996" s="159" t="s">
        <v>2433</v>
      </c>
      <c r="C996" s="160" t="s">
        <v>36</v>
      </c>
      <c r="D996" s="160" t="s">
        <v>7030</v>
      </c>
      <c r="E996" s="141">
        <v>2368.1819299999997</v>
      </c>
      <c r="F996" s="141">
        <v>10790.039569999999</v>
      </c>
      <c r="G996" s="141">
        <v>16789.17496</v>
      </c>
      <c r="H996" s="141"/>
      <c r="I996" s="161">
        <v>14.105409799124516</v>
      </c>
      <c r="J996" s="142" t="s">
        <v>6041</v>
      </c>
      <c r="K996" s="162"/>
      <c r="L996" s="141">
        <v>10044.27224</v>
      </c>
      <c r="M996" s="141">
        <v>1231.1709099999998</v>
      </c>
      <c r="N996" s="141">
        <v>8813.1013299999995</v>
      </c>
      <c r="O996" s="142" t="s">
        <v>6041</v>
      </c>
    </row>
    <row r="997" spans="1:15" ht="15.95" hidden="1" customHeight="1" x14ac:dyDescent="0.2">
      <c r="A997" s="156">
        <v>989</v>
      </c>
      <c r="B997" s="156" t="s">
        <v>2435</v>
      </c>
      <c r="C997" s="157" t="s">
        <v>36</v>
      </c>
      <c r="D997" s="157" t="s">
        <v>7031</v>
      </c>
      <c r="E997" s="82">
        <v>2292.4818799999998</v>
      </c>
      <c r="F997" s="82">
        <v>15001.5270225</v>
      </c>
      <c r="G997" s="82">
        <v>25795.884850000002</v>
      </c>
      <c r="H997" s="82"/>
      <c r="I997" s="158">
        <v>8.8870061768786339</v>
      </c>
      <c r="J997" s="135" t="s">
        <v>6041</v>
      </c>
      <c r="K997" s="162"/>
      <c r="L997" s="82">
        <v>7438.7661200000002</v>
      </c>
      <c r="M997" s="82">
        <v>1611.7587000000001</v>
      </c>
      <c r="N997" s="82">
        <v>5827.0074199999999</v>
      </c>
      <c r="O997" s="135" t="s">
        <v>6041</v>
      </c>
    </row>
    <row r="998" spans="1:15" ht="15.95" hidden="1" customHeight="1" x14ac:dyDescent="0.2">
      <c r="A998" s="159">
        <v>990</v>
      </c>
      <c r="B998" s="159" t="s">
        <v>2437</v>
      </c>
      <c r="C998" s="160" t="s">
        <v>36</v>
      </c>
      <c r="D998" s="160" t="s">
        <v>7032</v>
      </c>
      <c r="E998" s="141">
        <v>11685.901</v>
      </c>
      <c r="F998" s="141">
        <v>171957.86403500004</v>
      </c>
      <c r="G998" s="141">
        <v>256570.84381999998</v>
      </c>
      <c r="H998" s="141"/>
      <c r="I998" s="161">
        <v>4.5546488548786037</v>
      </c>
      <c r="J998" s="142" t="s">
        <v>6041</v>
      </c>
      <c r="K998" s="162"/>
      <c r="L998" s="141">
        <v>153321.26685000001</v>
      </c>
      <c r="M998" s="141">
        <v>22916.970279999994</v>
      </c>
      <c r="N998" s="141">
        <v>130404.29657000002</v>
      </c>
      <c r="O998" s="142" t="s">
        <v>6041</v>
      </c>
    </row>
    <row r="999" spans="1:15" ht="15.95" hidden="1" customHeight="1" x14ac:dyDescent="0.2">
      <c r="A999" s="156">
        <v>991</v>
      </c>
      <c r="B999" s="156" t="s">
        <v>2439</v>
      </c>
      <c r="C999" s="157" t="s">
        <v>36</v>
      </c>
      <c r="D999" s="157" t="s">
        <v>6166</v>
      </c>
      <c r="E999" s="82">
        <v>2387.50983</v>
      </c>
      <c r="F999" s="82">
        <v>88167.194532499998</v>
      </c>
      <c r="G999" s="82">
        <v>159456.36609999998</v>
      </c>
      <c r="H999" s="82"/>
      <c r="I999" s="158">
        <v>1.4972809730924879</v>
      </c>
      <c r="J999" s="135" t="s">
        <v>6041</v>
      </c>
      <c r="K999" s="162"/>
      <c r="L999" s="82">
        <v>42902.516120000008</v>
      </c>
      <c r="M999" s="82">
        <v>33203.465129999997</v>
      </c>
      <c r="N999" s="82">
        <v>9699.0509900000088</v>
      </c>
      <c r="O999" s="135" t="s">
        <v>6041</v>
      </c>
    </row>
    <row r="1000" spans="1:15" ht="15.95" hidden="1" customHeight="1" x14ac:dyDescent="0.2">
      <c r="A1000" s="159">
        <v>992</v>
      </c>
      <c r="B1000" s="159" t="s">
        <v>2440</v>
      </c>
      <c r="C1000" s="160" t="s">
        <v>36</v>
      </c>
      <c r="D1000" s="160" t="s">
        <v>7033</v>
      </c>
      <c r="E1000" s="141">
        <v>1941.2664</v>
      </c>
      <c r="F1000" s="141">
        <v>7813.4905425000006</v>
      </c>
      <c r="G1000" s="141">
        <v>7390.8225400000001</v>
      </c>
      <c r="H1000" s="141"/>
      <c r="I1000" s="161">
        <v>24.84505982877754</v>
      </c>
      <c r="J1000" s="142" t="s">
        <v>6041</v>
      </c>
      <c r="K1000" s="162"/>
      <c r="L1000" s="141">
        <v>3886.1523399999992</v>
      </c>
      <c r="M1000" s="141">
        <v>3727.9308200000005</v>
      </c>
      <c r="N1000" s="141">
        <v>158.22151999999909</v>
      </c>
      <c r="O1000" s="142" t="s">
        <v>6041</v>
      </c>
    </row>
    <row r="1001" spans="1:15" ht="15.95" hidden="1" customHeight="1" x14ac:dyDescent="0.2">
      <c r="A1001" s="156">
        <v>993</v>
      </c>
      <c r="B1001" s="156" t="s">
        <v>2442</v>
      </c>
      <c r="C1001" s="157" t="s">
        <v>36</v>
      </c>
      <c r="D1001" s="157" t="s">
        <v>7034</v>
      </c>
      <c r="E1001" s="82">
        <v>545.95450000000005</v>
      </c>
      <c r="F1001" s="82">
        <v>2247.8371775000001</v>
      </c>
      <c r="G1001" s="82">
        <v>2212.788</v>
      </c>
      <c r="H1001" s="82"/>
      <c r="I1001" s="158">
        <v>24.287991384109045</v>
      </c>
      <c r="J1001" s="135" t="s">
        <v>6041</v>
      </c>
      <c r="K1001" s="162"/>
      <c r="L1001" s="82">
        <v>1794.66815</v>
      </c>
      <c r="M1001" s="82">
        <v>910.98588999999993</v>
      </c>
      <c r="N1001" s="82">
        <v>883.68226000000004</v>
      </c>
      <c r="O1001" s="135" t="s">
        <v>6041</v>
      </c>
    </row>
    <row r="1002" spans="1:15" ht="15.95" hidden="1" customHeight="1" x14ac:dyDescent="0.2">
      <c r="A1002" s="159">
        <v>994</v>
      </c>
      <c r="B1002" s="159" t="s">
        <v>2444</v>
      </c>
      <c r="C1002" s="160" t="s">
        <v>36</v>
      </c>
      <c r="D1002" s="160" t="s">
        <v>6501</v>
      </c>
      <c r="E1002" s="141">
        <v>489.17926</v>
      </c>
      <c r="F1002" s="141">
        <v>2613.2579224999999</v>
      </c>
      <c r="G1002" s="141">
        <v>2351.3363200000003</v>
      </c>
      <c r="H1002" s="141"/>
      <c r="I1002" s="161">
        <v>18.719134295478256</v>
      </c>
      <c r="J1002" s="142" t="s">
        <v>6041</v>
      </c>
      <c r="K1002" s="162"/>
      <c r="L1002" s="141">
        <v>1864.8067900000001</v>
      </c>
      <c r="M1002" s="141">
        <v>984.08440999999993</v>
      </c>
      <c r="N1002" s="141">
        <v>880.72238000000016</v>
      </c>
      <c r="O1002" s="142" t="s">
        <v>6041</v>
      </c>
    </row>
    <row r="1003" spans="1:15" ht="15.95" hidden="1" customHeight="1" x14ac:dyDescent="0.2">
      <c r="A1003" s="156">
        <v>995</v>
      </c>
      <c r="B1003" s="156" t="s">
        <v>2445</v>
      </c>
      <c r="C1003" s="157" t="s">
        <v>36</v>
      </c>
      <c r="D1003" s="157" t="s">
        <v>6264</v>
      </c>
      <c r="E1003" s="82">
        <v>398.17973000000001</v>
      </c>
      <c r="F1003" s="82">
        <v>1903.4791449999998</v>
      </c>
      <c r="G1003" s="82">
        <v>1064.7032099999999</v>
      </c>
      <c r="H1003" s="82"/>
      <c r="I1003" s="158">
        <v>20.918523381037623</v>
      </c>
      <c r="J1003" s="135" t="s">
        <v>6041</v>
      </c>
      <c r="K1003" s="162"/>
      <c r="L1003" s="82">
        <v>1178.6458500000001</v>
      </c>
      <c r="M1003" s="82">
        <v>634.31048999999996</v>
      </c>
      <c r="N1003" s="82">
        <v>544.33536000000015</v>
      </c>
      <c r="O1003" s="135" t="s">
        <v>6041</v>
      </c>
    </row>
    <row r="1004" spans="1:15" ht="15.95" hidden="1" customHeight="1" x14ac:dyDescent="0.2">
      <c r="A1004" s="159">
        <v>996</v>
      </c>
      <c r="B1004" s="159" t="s">
        <v>2446</v>
      </c>
      <c r="C1004" s="160" t="s">
        <v>36</v>
      </c>
      <c r="D1004" s="160" t="s">
        <v>7035</v>
      </c>
      <c r="E1004" s="141">
        <v>85.337149999999994</v>
      </c>
      <c r="F1004" s="141">
        <v>1149.024075</v>
      </c>
      <c r="G1004" s="141">
        <v>551.15370999999993</v>
      </c>
      <c r="H1004" s="141"/>
      <c r="I1004" s="161">
        <v>7.4269244532583008</v>
      </c>
      <c r="J1004" s="142" t="s">
        <v>6041</v>
      </c>
      <c r="K1004" s="162"/>
      <c r="L1004" s="141">
        <v>866.34616999999992</v>
      </c>
      <c r="M1004" s="141">
        <v>751.51116999999999</v>
      </c>
      <c r="N1004" s="141">
        <v>114.83499999999988</v>
      </c>
      <c r="O1004" s="142" t="s">
        <v>6041</v>
      </c>
    </row>
    <row r="1005" spans="1:15" ht="15.95" hidden="1" customHeight="1" x14ac:dyDescent="0.2">
      <c r="A1005" s="156">
        <v>997</v>
      </c>
      <c r="B1005" s="156" t="s">
        <v>2448</v>
      </c>
      <c r="C1005" s="157" t="s">
        <v>36</v>
      </c>
      <c r="D1005" s="157" t="s">
        <v>7036</v>
      </c>
      <c r="E1005" s="82">
        <v>181376.29298</v>
      </c>
      <c r="F1005" s="82">
        <v>81657.135740000012</v>
      </c>
      <c r="G1005" s="82">
        <v>90835.408100000015</v>
      </c>
      <c r="H1005" s="82"/>
      <c r="I1005" s="158">
        <v>199.67576165929063</v>
      </c>
      <c r="J1005" s="135" t="s">
        <v>6042</v>
      </c>
      <c r="K1005" s="162"/>
      <c r="L1005" s="82">
        <v>67125.435750000004</v>
      </c>
      <c r="M1005" s="82">
        <v>30493.006409999998</v>
      </c>
      <c r="N1005" s="82">
        <v>36632.429340000002</v>
      </c>
      <c r="O1005" s="135" t="s">
        <v>6041</v>
      </c>
    </row>
    <row r="1006" spans="1:15" ht="15.95" customHeight="1" x14ac:dyDescent="0.2">
      <c r="A1006" s="159">
        <v>998</v>
      </c>
      <c r="B1006" s="159" t="s">
        <v>2450</v>
      </c>
      <c r="C1006" s="160" t="s">
        <v>36</v>
      </c>
      <c r="D1006" s="160" t="s">
        <v>7037</v>
      </c>
      <c r="E1006" s="141">
        <v>1413.38391</v>
      </c>
      <c r="F1006" s="141">
        <v>7008.7914775000008</v>
      </c>
      <c r="G1006" s="141">
        <v>10323.833909999999</v>
      </c>
      <c r="H1006" s="141"/>
      <c r="I1006" s="161">
        <v>13.690494464764205</v>
      </c>
      <c r="J1006" s="142" t="s">
        <v>6041</v>
      </c>
      <c r="K1006" s="162"/>
      <c r="L1006" s="141">
        <v>2718.2619199999999</v>
      </c>
      <c r="M1006" s="141">
        <v>3318.7570599999995</v>
      </c>
      <c r="N1006" s="141">
        <v>-600.49513999999965</v>
      </c>
      <c r="O1006" s="142" t="s">
        <v>6042</v>
      </c>
    </row>
    <row r="1007" spans="1:15" ht="15.95" hidden="1" customHeight="1" x14ac:dyDescent="0.2">
      <c r="A1007" s="156">
        <v>999</v>
      </c>
      <c r="B1007" s="156" t="s">
        <v>2452</v>
      </c>
      <c r="C1007" s="157" t="s">
        <v>36</v>
      </c>
      <c r="D1007" s="157" t="s">
        <v>7038</v>
      </c>
      <c r="E1007" s="82">
        <v>4087.7030299999997</v>
      </c>
      <c r="F1007" s="82">
        <v>14553.481480000002</v>
      </c>
      <c r="G1007" s="82">
        <v>16631.91502</v>
      </c>
      <c r="H1007" s="82"/>
      <c r="I1007" s="158">
        <v>24.577464621990355</v>
      </c>
      <c r="J1007" s="135" t="s">
        <v>6041</v>
      </c>
      <c r="K1007" s="162"/>
      <c r="L1007" s="82">
        <v>9287.3534899999995</v>
      </c>
      <c r="M1007" s="82">
        <v>5368.2438099999999</v>
      </c>
      <c r="N1007" s="82">
        <v>3919.1096800000005</v>
      </c>
      <c r="O1007" s="135" t="s">
        <v>6041</v>
      </c>
    </row>
    <row r="1008" spans="1:15" ht="15.95" hidden="1" customHeight="1" x14ac:dyDescent="0.2">
      <c r="A1008" s="159">
        <v>1000</v>
      </c>
      <c r="B1008" s="159" t="s">
        <v>2454</v>
      </c>
      <c r="C1008" s="160" t="s">
        <v>36</v>
      </c>
      <c r="D1008" s="160" t="s">
        <v>6177</v>
      </c>
      <c r="E1008" s="141">
        <v>590.09092999999984</v>
      </c>
      <c r="F1008" s="141">
        <v>18402.789812499999</v>
      </c>
      <c r="G1008" s="141">
        <v>22308.275180000001</v>
      </c>
      <c r="H1008" s="141"/>
      <c r="I1008" s="161">
        <v>2.6451660885420361</v>
      </c>
      <c r="J1008" s="142" t="s">
        <v>6041</v>
      </c>
      <c r="K1008" s="162"/>
      <c r="L1008" s="141">
        <v>13279.891579999998</v>
      </c>
      <c r="M1008" s="141">
        <v>4675.3669099999997</v>
      </c>
      <c r="N1008" s="141">
        <v>8604.5246699999989</v>
      </c>
      <c r="O1008" s="142" t="s">
        <v>6041</v>
      </c>
    </row>
    <row r="1009" spans="1:15" ht="15.95" hidden="1" customHeight="1" x14ac:dyDescent="0.2">
      <c r="A1009" s="156">
        <v>1001</v>
      </c>
      <c r="B1009" s="156" t="s">
        <v>2455</v>
      </c>
      <c r="C1009" s="157" t="s">
        <v>36</v>
      </c>
      <c r="D1009" s="157" t="s">
        <v>7039</v>
      </c>
      <c r="E1009" s="82">
        <v>3911.3331399999997</v>
      </c>
      <c r="F1009" s="82">
        <v>46983.4098725</v>
      </c>
      <c r="G1009" s="82">
        <v>25126.680399999997</v>
      </c>
      <c r="H1009" s="82"/>
      <c r="I1009" s="158">
        <v>8.3249239478664432</v>
      </c>
      <c r="J1009" s="135" t="s">
        <v>6041</v>
      </c>
      <c r="K1009" s="162"/>
      <c r="L1009" s="82">
        <v>38972.142919999998</v>
      </c>
      <c r="M1009" s="82">
        <v>23939.20966</v>
      </c>
      <c r="N1009" s="82">
        <v>15032.933260000002</v>
      </c>
      <c r="O1009" s="135" t="s">
        <v>6041</v>
      </c>
    </row>
    <row r="1010" spans="1:15" ht="15.95" hidden="1" customHeight="1" x14ac:dyDescent="0.2">
      <c r="A1010" s="159">
        <v>1002</v>
      </c>
      <c r="B1010" s="159" t="s">
        <v>2457</v>
      </c>
      <c r="C1010" s="160" t="s">
        <v>36</v>
      </c>
      <c r="D1010" s="160" t="s">
        <v>7040</v>
      </c>
      <c r="E1010" s="141">
        <v>10971.97278</v>
      </c>
      <c r="F1010" s="141">
        <v>16203.191150000001</v>
      </c>
      <c r="G1010" s="141">
        <v>19832.421169999998</v>
      </c>
      <c r="H1010" s="141"/>
      <c r="I1010" s="161">
        <v>55.323415562579036</v>
      </c>
      <c r="J1010" s="142" t="s">
        <v>6041</v>
      </c>
      <c r="K1010" s="162"/>
      <c r="L1010" s="141">
        <v>12374.09518</v>
      </c>
      <c r="M1010" s="141">
        <v>6275.2744199999997</v>
      </c>
      <c r="N1010" s="141">
        <v>6098.8207599999996</v>
      </c>
      <c r="O1010" s="142" t="s">
        <v>6041</v>
      </c>
    </row>
    <row r="1011" spans="1:15" ht="15.95" hidden="1" customHeight="1" x14ac:dyDescent="0.2">
      <c r="A1011" s="156">
        <v>1003</v>
      </c>
      <c r="B1011" s="156" t="s">
        <v>2459</v>
      </c>
      <c r="C1011" s="157" t="s">
        <v>36</v>
      </c>
      <c r="D1011" s="157" t="s">
        <v>7041</v>
      </c>
      <c r="E1011" s="82">
        <v>6823.7248300000001</v>
      </c>
      <c r="F1011" s="82">
        <v>24270.464832500002</v>
      </c>
      <c r="G1011" s="82">
        <v>30402.55299</v>
      </c>
      <c r="H1011" s="82"/>
      <c r="I1011" s="158">
        <v>22.444578362364695</v>
      </c>
      <c r="J1011" s="135" t="s">
        <v>6041</v>
      </c>
      <c r="K1011" s="162"/>
      <c r="L1011" s="82">
        <v>20150.284880000003</v>
      </c>
      <c r="M1011" s="82">
        <v>8749.43066</v>
      </c>
      <c r="N1011" s="82">
        <v>11400.854220000003</v>
      </c>
      <c r="O1011" s="135" t="s">
        <v>6041</v>
      </c>
    </row>
    <row r="1012" spans="1:15" ht="15.95" hidden="1" customHeight="1" x14ac:dyDescent="0.2">
      <c r="A1012" s="159">
        <v>1004</v>
      </c>
      <c r="B1012" s="159" t="s">
        <v>2461</v>
      </c>
      <c r="C1012" s="160" t="s">
        <v>36</v>
      </c>
      <c r="D1012" s="160" t="s">
        <v>7042</v>
      </c>
      <c r="E1012" s="141">
        <v>1193.5142700000001</v>
      </c>
      <c r="F1012" s="141">
        <v>18624.142534999999</v>
      </c>
      <c r="G1012" s="141">
        <v>23589.782429999999</v>
      </c>
      <c r="H1012" s="141"/>
      <c r="I1012" s="161">
        <v>5.0594543359677777</v>
      </c>
      <c r="J1012" s="142" t="s">
        <v>6041</v>
      </c>
      <c r="K1012" s="162"/>
      <c r="L1012" s="141">
        <v>14114.787109999999</v>
      </c>
      <c r="M1012" s="141">
        <v>6638.7256899999993</v>
      </c>
      <c r="N1012" s="141">
        <v>7476.06142</v>
      </c>
      <c r="O1012" s="142" t="s">
        <v>6041</v>
      </c>
    </row>
    <row r="1013" spans="1:15" ht="15.95" hidden="1" customHeight="1" x14ac:dyDescent="0.2">
      <c r="A1013" s="156">
        <v>1005</v>
      </c>
      <c r="B1013" s="156" t="s">
        <v>2463</v>
      </c>
      <c r="C1013" s="157" t="s">
        <v>2464</v>
      </c>
      <c r="D1013" s="157" t="s">
        <v>7043</v>
      </c>
      <c r="E1013" s="82">
        <v>45941.104620000006</v>
      </c>
      <c r="F1013" s="82">
        <v>117443.39332750002</v>
      </c>
      <c r="G1013" s="82">
        <v>6468.6386199999997</v>
      </c>
      <c r="H1013" s="82"/>
      <c r="I1013" s="158">
        <v>39.117657722890954</v>
      </c>
      <c r="J1013" s="135" t="s">
        <v>6041</v>
      </c>
      <c r="K1013" s="162"/>
      <c r="L1013" s="82">
        <v>108441.43610999998</v>
      </c>
      <c r="M1013" s="82">
        <v>76402.065709999981</v>
      </c>
      <c r="N1013" s="82">
        <v>32039.370400000007</v>
      </c>
      <c r="O1013" s="135" t="s">
        <v>6041</v>
      </c>
    </row>
    <row r="1014" spans="1:15" ht="15.95" hidden="1" customHeight="1" x14ac:dyDescent="0.2">
      <c r="A1014" s="159">
        <v>1006</v>
      </c>
      <c r="B1014" s="159" t="s">
        <v>2466</v>
      </c>
      <c r="C1014" s="160" t="s">
        <v>2464</v>
      </c>
      <c r="D1014" s="160" t="s">
        <v>7044</v>
      </c>
      <c r="E1014" s="141">
        <v>482.99747000000002</v>
      </c>
      <c r="F1014" s="141">
        <v>874.24369500000012</v>
      </c>
      <c r="G1014" s="141">
        <v>27.5</v>
      </c>
      <c r="H1014" s="141"/>
      <c r="I1014" s="161">
        <v>55.24746392366032</v>
      </c>
      <c r="J1014" s="142" t="s">
        <v>6041</v>
      </c>
      <c r="K1014" s="162"/>
      <c r="L1014" s="141">
        <v>567.95150999999998</v>
      </c>
      <c r="M1014" s="141">
        <v>298.22354000000001</v>
      </c>
      <c r="N1014" s="141">
        <v>269.72796999999997</v>
      </c>
      <c r="O1014" s="142" t="s">
        <v>6041</v>
      </c>
    </row>
    <row r="1015" spans="1:15" ht="15.95" hidden="1" customHeight="1" x14ac:dyDescent="0.2">
      <c r="A1015" s="156">
        <v>1007</v>
      </c>
      <c r="B1015" s="156" t="s">
        <v>2468</v>
      </c>
      <c r="C1015" s="157" t="s">
        <v>2464</v>
      </c>
      <c r="D1015" s="157" t="s">
        <v>7045</v>
      </c>
      <c r="E1015" s="82">
        <v>271.85863999999998</v>
      </c>
      <c r="F1015" s="82">
        <v>928.79757499999982</v>
      </c>
      <c r="G1015" s="82">
        <v>46.625620000000005</v>
      </c>
      <c r="H1015" s="82"/>
      <c r="I1015" s="158">
        <v>29.269955835102174</v>
      </c>
      <c r="J1015" s="135" t="s">
        <v>6041</v>
      </c>
      <c r="K1015" s="162"/>
      <c r="L1015" s="82">
        <v>682.89265000000012</v>
      </c>
      <c r="M1015" s="82">
        <v>374.41754000000003</v>
      </c>
      <c r="N1015" s="82">
        <v>308.47511000000009</v>
      </c>
      <c r="O1015" s="135" t="s">
        <v>6041</v>
      </c>
    </row>
    <row r="1016" spans="1:15" ht="15.95" hidden="1" customHeight="1" x14ac:dyDescent="0.2">
      <c r="A1016" s="159">
        <v>1008</v>
      </c>
      <c r="B1016" s="159" t="s">
        <v>2470</v>
      </c>
      <c r="C1016" s="160" t="s">
        <v>2464</v>
      </c>
      <c r="D1016" s="160" t="s">
        <v>7046</v>
      </c>
      <c r="E1016" s="141">
        <v>141.04776999999999</v>
      </c>
      <c r="F1016" s="141">
        <v>942.29845250000005</v>
      </c>
      <c r="G1016" s="141">
        <v>50.585550000000005</v>
      </c>
      <c r="H1016" s="141"/>
      <c r="I1016" s="161">
        <v>14.968481549108773</v>
      </c>
      <c r="J1016" s="142" t="s">
        <v>6041</v>
      </c>
      <c r="K1016" s="162"/>
      <c r="L1016" s="141">
        <v>711.03287999999998</v>
      </c>
      <c r="M1016" s="141">
        <v>395.18286999999998</v>
      </c>
      <c r="N1016" s="141">
        <v>315.85001</v>
      </c>
      <c r="O1016" s="142" t="s">
        <v>6041</v>
      </c>
    </row>
    <row r="1017" spans="1:15" ht="15.95" hidden="1" customHeight="1" x14ac:dyDescent="0.2">
      <c r="A1017" s="156">
        <v>1009</v>
      </c>
      <c r="B1017" s="156" t="s">
        <v>2472</v>
      </c>
      <c r="C1017" s="157" t="s">
        <v>2464</v>
      </c>
      <c r="D1017" s="157" t="s">
        <v>7047</v>
      </c>
      <c r="E1017" s="82">
        <v>12967.854660000001</v>
      </c>
      <c r="F1017" s="82">
        <v>30099.394375</v>
      </c>
      <c r="G1017" s="82">
        <v>7450.7788099999998</v>
      </c>
      <c r="H1017" s="82"/>
      <c r="I1017" s="158">
        <v>43.08344047869236</v>
      </c>
      <c r="J1017" s="135" t="s">
        <v>6041</v>
      </c>
      <c r="K1017" s="162"/>
      <c r="L1017" s="82">
        <v>24245.467990000001</v>
      </c>
      <c r="M1017" s="82">
        <v>17768.48155</v>
      </c>
      <c r="N1017" s="82">
        <v>6476.9864400000015</v>
      </c>
      <c r="O1017" s="135" t="s">
        <v>6041</v>
      </c>
    </row>
    <row r="1018" spans="1:15" ht="15.95" hidden="1" customHeight="1" x14ac:dyDescent="0.2">
      <c r="A1018" s="159">
        <v>1010</v>
      </c>
      <c r="B1018" s="159" t="s">
        <v>2474</v>
      </c>
      <c r="C1018" s="160" t="s">
        <v>2464</v>
      </c>
      <c r="D1018" s="160" t="s">
        <v>7048</v>
      </c>
      <c r="E1018" s="141">
        <v>5296.5780199999999</v>
      </c>
      <c r="F1018" s="141">
        <v>2224.8553825000004</v>
      </c>
      <c r="G1018" s="141">
        <v>155.86279000000002</v>
      </c>
      <c r="H1018" s="141"/>
      <c r="I1018" s="161">
        <v>238.06392368965575</v>
      </c>
      <c r="J1018" s="142" t="s">
        <v>6042</v>
      </c>
      <c r="K1018" s="162"/>
      <c r="L1018" s="141">
        <v>846.27226000000007</v>
      </c>
      <c r="M1018" s="141">
        <v>799.30955999999992</v>
      </c>
      <c r="N1018" s="141">
        <v>46.962700000000183</v>
      </c>
      <c r="O1018" s="142" t="s">
        <v>6041</v>
      </c>
    </row>
    <row r="1019" spans="1:15" ht="15.95" hidden="1" customHeight="1" x14ac:dyDescent="0.2">
      <c r="A1019" s="156">
        <v>1011</v>
      </c>
      <c r="B1019" s="156" t="s">
        <v>2476</v>
      </c>
      <c r="C1019" s="157" t="s">
        <v>2464</v>
      </c>
      <c r="D1019" s="157" t="s">
        <v>7049</v>
      </c>
      <c r="E1019" s="82">
        <v>169.23929999999999</v>
      </c>
      <c r="F1019" s="82">
        <v>1257.3133500000001</v>
      </c>
      <c r="G1019" s="82">
        <v>267.08835999999997</v>
      </c>
      <c r="H1019" s="82"/>
      <c r="I1019" s="158">
        <v>13.460391556329213</v>
      </c>
      <c r="J1019" s="135" t="s">
        <v>6041</v>
      </c>
      <c r="K1019" s="162"/>
      <c r="L1019" s="82">
        <v>663.97541000000001</v>
      </c>
      <c r="M1019" s="82">
        <v>614.67904999999996</v>
      </c>
      <c r="N1019" s="82">
        <v>49.296360000000099</v>
      </c>
      <c r="O1019" s="135" t="s">
        <v>6041</v>
      </c>
    </row>
    <row r="1020" spans="1:15" ht="15.95" hidden="1" customHeight="1" x14ac:dyDescent="0.2">
      <c r="A1020" s="159">
        <v>1012</v>
      </c>
      <c r="B1020" s="159" t="s">
        <v>2478</v>
      </c>
      <c r="C1020" s="160" t="s">
        <v>2464</v>
      </c>
      <c r="D1020" s="160" t="s">
        <v>6614</v>
      </c>
      <c r="E1020" s="141">
        <v>146.48492999999999</v>
      </c>
      <c r="F1020" s="141">
        <v>1157.0572824999999</v>
      </c>
      <c r="G1020" s="141">
        <v>57.972550000000005</v>
      </c>
      <c r="H1020" s="141"/>
      <c r="I1020" s="161">
        <v>12.660127740909838</v>
      </c>
      <c r="J1020" s="142" t="s">
        <v>6041</v>
      </c>
      <c r="K1020" s="162"/>
      <c r="L1020" s="141">
        <v>718.30788000000007</v>
      </c>
      <c r="M1020" s="141">
        <v>544.89389000000006</v>
      </c>
      <c r="N1020" s="141">
        <v>173.4139900000001</v>
      </c>
      <c r="O1020" s="142" t="s">
        <v>6041</v>
      </c>
    </row>
    <row r="1021" spans="1:15" ht="15.95" hidden="1" customHeight="1" x14ac:dyDescent="0.2">
      <c r="A1021" s="156">
        <v>1013</v>
      </c>
      <c r="B1021" s="156" t="s">
        <v>2479</v>
      </c>
      <c r="C1021" s="157" t="s">
        <v>2464</v>
      </c>
      <c r="D1021" s="157" t="s">
        <v>7050</v>
      </c>
      <c r="E1021" s="82">
        <v>195.05023</v>
      </c>
      <c r="F1021" s="82">
        <v>1204.9616349999999</v>
      </c>
      <c r="G1021" s="82">
        <v>160.17622999999998</v>
      </c>
      <c r="H1021" s="82"/>
      <c r="I1021" s="158">
        <v>16.187256451530097</v>
      </c>
      <c r="J1021" s="135" t="s">
        <v>6041</v>
      </c>
      <c r="K1021" s="162"/>
      <c r="L1021" s="82">
        <v>820.36374000000001</v>
      </c>
      <c r="M1021" s="82">
        <v>718.84463000000017</v>
      </c>
      <c r="N1021" s="82">
        <v>101.51910999999987</v>
      </c>
      <c r="O1021" s="135" t="s">
        <v>6041</v>
      </c>
    </row>
    <row r="1022" spans="1:15" ht="15.95" hidden="1" customHeight="1" x14ac:dyDescent="0.2">
      <c r="A1022" s="159">
        <v>1014</v>
      </c>
      <c r="B1022" s="159" t="s">
        <v>2481</v>
      </c>
      <c r="C1022" s="160" t="s">
        <v>2464</v>
      </c>
      <c r="D1022" s="160" t="s">
        <v>7051</v>
      </c>
      <c r="E1022" s="141">
        <v>23992.404079999997</v>
      </c>
      <c r="F1022" s="141">
        <v>56158.562835000012</v>
      </c>
      <c r="G1022" s="141">
        <v>8622.6667300000008</v>
      </c>
      <c r="H1022" s="141"/>
      <c r="I1022" s="161">
        <v>42.722610531349069</v>
      </c>
      <c r="J1022" s="142" t="s">
        <v>6041</v>
      </c>
      <c r="K1022" s="162"/>
      <c r="L1022" s="141">
        <v>47728.399440000001</v>
      </c>
      <c r="M1022" s="141">
        <v>34217.99308</v>
      </c>
      <c r="N1022" s="141">
        <v>13510.406359999999</v>
      </c>
      <c r="O1022" s="142" t="s">
        <v>6041</v>
      </c>
    </row>
    <row r="1023" spans="1:15" ht="15.95" hidden="1" customHeight="1" x14ac:dyDescent="0.2">
      <c r="A1023" s="156">
        <v>1015</v>
      </c>
      <c r="B1023" s="156" t="s">
        <v>2483</v>
      </c>
      <c r="C1023" s="157" t="s">
        <v>2464</v>
      </c>
      <c r="D1023" s="157" t="s">
        <v>7052</v>
      </c>
      <c r="E1023" s="82">
        <v>33.689099999999996</v>
      </c>
      <c r="F1023" s="82">
        <v>1289.9812074999998</v>
      </c>
      <c r="G1023" s="82">
        <v>147.56820999999999</v>
      </c>
      <c r="H1023" s="82"/>
      <c r="I1023" s="158">
        <v>2.6115961848227163</v>
      </c>
      <c r="J1023" s="135" t="s">
        <v>6041</v>
      </c>
      <c r="K1023" s="162"/>
      <c r="L1023" s="82">
        <v>719.94532000000004</v>
      </c>
      <c r="M1023" s="82">
        <v>434.81779000000006</v>
      </c>
      <c r="N1023" s="82">
        <v>285.12753000000004</v>
      </c>
      <c r="O1023" s="135" t="s">
        <v>6041</v>
      </c>
    </row>
    <row r="1024" spans="1:15" ht="15.95" hidden="1" customHeight="1" x14ac:dyDescent="0.2">
      <c r="A1024" s="159">
        <v>1016</v>
      </c>
      <c r="B1024" s="159" t="s">
        <v>2485</v>
      </c>
      <c r="C1024" s="160" t="s">
        <v>2464</v>
      </c>
      <c r="D1024" s="160" t="s">
        <v>7053</v>
      </c>
      <c r="E1024" s="141">
        <v>934.10751000000005</v>
      </c>
      <c r="F1024" s="141">
        <v>2520.1678975</v>
      </c>
      <c r="G1024" s="141">
        <v>528.58659999999998</v>
      </c>
      <c r="H1024" s="141"/>
      <c r="I1024" s="161">
        <v>37.065288821694473</v>
      </c>
      <c r="J1024" s="142" t="s">
        <v>6041</v>
      </c>
      <c r="K1024" s="162"/>
      <c r="L1024" s="141">
        <v>1753.20634</v>
      </c>
      <c r="M1024" s="141">
        <v>1271.2216899999999</v>
      </c>
      <c r="N1024" s="141">
        <v>481.98464999999993</v>
      </c>
      <c r="O1024" s="142" t="s">
        <v>6041</v>
      </c>
    </row>
    <row r="1025" spans="1:15" ht="15.95" hidden="1" customHeight="1" x14ac:dyDescent="0.2">
      <c r="A1025" s="156">
        <v>1017</v>
      </c>
      <c r="B1025" s="156" t="s">
        <v>2487</v>
      </c>
      <c r="C1025" s="157" t="s">
        <v>2464</v>
      </c>
      <c r="D1025" s="157" t="s">
        <v>7054</v>
      </c>
      <c r="E1025" s="82">
        <v>8309.8810399999984</v>
      </c>
      <c r="F1025" s="82">
        <v>7529.3486575000006</v>
      </c>
      <c r="G1025" s="82">
        <v>3098.1967</v>
      </c>
      <c r="H1025" s="82"/>
      <c r="I1025" s="158">
        <v>110.36653259140164</v>
      </c>
      <c r="J1025" s="135" t="s">
        <v>6042</v>
      </c>
      <c r="K1025" s="162"/>
      <c r="L1025" s="82">
        <v>6713.0475400000014</v>
      </c>
      <c r="M1025" s="82">
        <v>4563.6065600000002</v>
      </c>
      <c r="N1025" s="82">
        <v>2149.4409800000003</v>
      </c>
      <c r="O1025" s="135" t="s">
        <v>6041</v>
      </c>
    </row>
    <row r="1026" spans="1:15" ht="15.95" hidden="1" customHeight="1" x14ac:dyDescent="0.2">
      <c r="A1026" s="159">
        <v>1018</v>
      </c>
      <c r="B1026" s="159" t="s">
        <v>2489</v>
      </c>
      <c r="C1026" s="160" t="s">
        <v>2464</v>
      </c>
      <c r="D1026" s="160" t="s">
        <v>7055</v>
      </c>
      <c r="E1026" s="141">
        <v>174.35646</v>
      </c>
      <c r="F1026" s="141">
        <v>1016.2629025000001</v>
      </c>
      <c r="G1026" s="141">
        <v>104.67156</v>
      </c>
      <c r="H1026" s="141"/>
      <c r="I1026" s="161">
        <v>17.156629408697714</v>
      </c>
      <c r="J1026" s="142" t="s">
        <v>6041</v>
      </c>
      <c r="K1026" s="162"/>
      <c r="L1026" s="141">
        <v>840.15311000000008</v>
      </c>
      <c r="M1026" s="141">
        <v>484.26688000000001</v>
      </c>
      <c r="N1026" s="141">
        <v>355.88623000000013</v>
      </c>
      <c r="O1026" s="142" t="s">
        <v>6041</v>
      </c>
    </row>
    <row r="1027" spans="1:15" ht="15.95" hidden="1" customHeight="1" x14ac:dyDescent="0.2">
      <c r="A1027" s="156">
        <v>1019</v>
      </c>
      <c r="B1027" s="156" t="s">
        <v>2491</v>
      </c>
      <c r="C1027" s="157" t="s">
        <v>2464</v>
      </c>
      <c r="D1027" s="157" t="s">
        <v>7056</v>
      </c>
      <c r="E1027" s="82">
        <v>699.72894999999994</v>
      </c>
      <c r="F1027" s="82">
        <v>3554.3905575000008</v>
      </c>
      <c r="G1027" s="82">
        <v>1058.5618400000001</v>
      </c>
      <c r="H1027" s="82"/>
      <c r="I1027" s="158">
        <v>19.686327056083506</v>
      </c>
      <c r="J1027" s="135" t="s">
        <v>6041</v>
      </c>
      <c r="K1027" s="162"/>
      <c r="L1027" s="82">
        <v>2609.9656500000001</v>
      </c>
      <c r="M1027" s="82">
        <v>1520.1463799999999</v>
      </c>
      <c r="N1027" s="82">
        <v>1089.81927</v>
      </c>
      <c r="O1027" s="135" t="s">
        <v>6041</v>
      </c>
    </row>
    <row r="1028" spans="1:15" ht="15.95" hidden="1" customHeight="1" x14ac:dyDescent="0.2">
      <c r="A1028" s="159">
        <v>1020</v>
      </c>
      <c r="B1028" s="159" t="s">
        <v>2493</v>
      </c>
      <c r="C1028" s="160" t="s">
        <v>2464</v>
      </c>
      <c r="D1028" s="160" t="s">
        <v>7057</v>
      </c>
      <c r="E1028" s="141">
        <v>288.21038000000004</v>
      </c>
      <c r="F1028" s="141">
        <v>1381.4438799999998</v>
      </c>
      <c r="G1028" s="141">
        <v>237.61218</v>
      </c>
      <c r="H1028" s="141"/>
      <c r="I1028" s="161">
        <v>20.86298141912215</v>
      </c>
      <c r="J1028" s="142" t="s">
        <v>6041</v>
      </c>
      <c r="K1028" s="162"/>
      <c r="L1028" s="141">
        <v>1045.4823399999998</v>
      </c>
      <c r="M1028" s="141">
        <v>545.65172999999993</v>
      </c>
      <c r="N1028" s="141">
        <v>499.83060999999987</v>
      </c>
      <c r="O1028" s="142" t="s">
        <v>6041</v>
      </c>
    </row>
    <row r="1029" spans="1:15" ht="15.95" hidden="1" customHeight="1" x14ac:dyDescent="0.2">
      <c r="A1029" s="156">
        <v>1021</v>
      </c>
      <c r="B1029" s="156" t="s">
        <v>2495</v>
      </c>
      <c r="C1029" s="157" t="s">
        <v>2464</v>
      </c>
      <c r="D1029" s="157" t="s">
        <v>6218</v>
      </c>
      <c r="E1029" s="82">
        <v>180.43746999999999</v>
      </c>
      <c r="F1029" s="82">
        <v>3072.7996475</v>
      </c>
      <c r="G1029" s="82">
        <v>1037.50116</v>
      </c>
      <c r="H1029" s="82"/>
      <c r="I1029" s="158">
        <v>5.8720870443604145</v>
      </c>
      <c r="J1029" s="135" t="s">
        <v>6041</v>
      </c>
      <c r="K1029" s="162"/>
      <c r="L1029" s="82">
        <v>2132.7651500000002</v>
      </c>
      <c r="M1029" s="82">
        <v>1296.4627600000001</v>
      </c>
      <c r="N1029" s="82">
        <v>836.3023900000004</v>
      </c>
      <c r="O1029" s="135" t="s">
        <v>6041</v>
      </c>
    </row>
    <row r="1030" spans="1:15" ht="15.95" hidden="1" customHeight="1" x14ac:dyDescent="0.2">
      <c r="A1030" s="159">
        <v>1022</v>
      </c>
      <c r="B1030" s="159" t="s">
        <v>2496</v>
      </c>
      <c r="C1030" s="160" t="s">
        <v>2464</v>
      </c>
      <c r="D1030" s="160" t="s">
        <v>7058</v>
      </c>
      <c r="E1030" s="141">
        <v>1648.93669</v>
      </c>
      <c r="F1030" s="141">
        <v>7815.5438199999999</v>
      </c>
      <c r="G1030" s="141">
        <v>1963.4503900000002</v>
      </c>
      <c r="H1030" s="141"/>
      <c r="I1030" s="161">
        <v>21.098169596085764</v>
      </c>
      <c r="J1030" s="142" t="s">
        <v>6041</v>
      </c>
      <c r="K1030" s="162"/>
      <c r="L1030" s="141">
        <v>5369.1448799999989</v>
      </c>
      <c r="M1030" s="141">
        <v>4208.3596500000003</v>
      </c>
      <c r="N1030" s="141">
        <v>1160.7852299999986</v>
      </c>
      <c r="O1030" s="142" t="s">
        <v>6041</v>
      </c>
    </row>
    <row r="1031" spans="1:15" ht="15.95" hidden="1" customHeight="1" x14ac:dyDescent="0.2">
      <c r="A1031" s="156">
        <v>1023</v>
      </c>
      <c r="B1031" s="156" t="s">
        <v>2498</v>
      </c>
      <c r="C1031" s="157" t="s">
        <v>2464</v>
      </c>
      <c r="D1031" s="157" t="s">
        <v>6700</v>
      </c>
      <c r="E1031" s="82">
        <v>3336.2602599999996</v>
      </c>
      <c r="F1031" s="82">
        <v>3799.9892874999996</v>
      </c>
      <c r="G1031" s="82">
        <v>630.74357000000009</v>
      </c>
      <c r="H1031" s="82"/>
      <c r="I1031" s="158">
        <v>87.796570137041471</v>
      </c>
      <c r="J1031" s="135" t="s">
        <v>6041</v>
      </c>
      <c r="K1031" s="162"/>
      <c r="L1031" s="82">
        <v>1192.62834</v>
      </c>
      <c r="M1031" s="82">
        <v>1090.1805200000001</v>
      </c>
      <c r="N1031" s="82">
        <v>102.44782000000006</v>
      </c>
      <c r="O1031" s="135" t="s">
        <v>6041</v>
      </c>
    </row>
    <row r="1032" spans="1:15" ht="15.95" hidden="1" customHeight="1" x14ac:dyDescent="0.2">
      <c r="A1032" s="159">
        <v>1024</v>
      </c>
      <c r="B1032" s="159" t="s">
        <v>2499</v>
      </c>
      <c r="C1032" s="160" t="s">
        <v>2464</v>
      </c>
      <c r="D1032" s="160" t="s">
        <v>7059</v>
      </c>
      <c r="E1032" s="141">
        <v>169.24089999999998</v>
      </c>
      <c r="F1032" s="141">
        <v>1275.7980949999999</v>
      </c>
      <c r="G1032" s="141">
        <v>175.89770999999999</v>
      </c>
      <c r="H1032" s="141"/>
      <c r="I1032" s="161">
        <v>13.265492452393104</v>
      </c>
      <c r="J1032" s="142" t="s">
        <v>6041</v>
      </c>
      <c r="K1032" s="162"/>
      <c r="L1032" s="141">
        <v>753.4318300000001</v>
      </c>
      <c r="M1032" s="141">
        <v>549.90338999999994</v>
      </c>
      <c r="N1032" s="141">
        <v>203.52844000000019</v>
      </c>
      <c r="O1032" s="142" t="s">
        <v>6041</v>
      </c>
    </row>
    <row r="1033" spans="1:15" ht="15.95" hidden="1" customHeight="1" x14ac:dyDescent="0.2">
      <c r="A1033" s="156">
        <v>1025</v>
      </c>
      <c r="B1033" s="156" t="s">
        <v>2501</v>
      </c>
      <c r="C1033" s="157" t="s">
        <v>2464</v>
      </c>
      <c r="D1033" s="157" t="s">
        <v>7060</v>
      </c>
      <c r="E1033" s="82">
        <v>94.521630000000002</v>
      </c>
      <c r="F1033" s="82">
        <v>1823.8629749999998</v>
      </c>
      <c r="G1033" s="82">
        <v>770.16732000000002</v>
      </c>
      <c r="H1033" s="82"/>
      <c r="I1033" s="158">
        <v>5.1824962344005039</v>
      </c>
      <c r="J1033" s="135" t="s">
        <v>6041</v>
      </c>
      <c r="K1033" s="162"/>
      <c r="L1033" s="82">
        <v>1103.11643</v>
      </c>
      <c r="M1033" s="82">
        <v>913.89993000000004</v>
      </c>
      <c r="N1033" s="82">
        <v>189.21649999999988</v>
      </c>
      <c r="O1033" s="135" t="s">
        <v>6041</v>
      </c>
    </row>
    <row r="1034" spans="1:15" ht="15.95" hidden="1" customHeight="1" x14ac:dyDescent="0.2">
      <c r="A1034" s="159">
        <v>1026</v>
      </c>
      <c r="B1034" s="159" t="s">
        <v>2503</v>
      </c>
      <c r="C1034" s="160" t="s">
        <v>2464</v>
      </c>
      <c r="D1034" s="160" t="s">
        <v>7061</v>
      </c>
      <c r="E1034" s="141">
        <v>491.63446999999996</v>
      </c>
      <c r="F1034" s="141">
        <v>5168.6348400000006</v>
      </c>
      <c r="G1034" s="141">
        <v>1534.3756000000001</v>
      </c>
      <c r="H1034" s="141"/>
      <c r="I1034" s="161">
        <v>9.5118824451525761</v>
      </c>
      <c r="J1034" s="142" t="s">
        <v>6041</v>
      </c>
      <c r="K1034" s="162"/>
      <c r="L1034" s="141">
        <v>4222.0300399999996</v>
      </c>
      <c r="M1034" s="141">
        <v>2412.9672199999995</v>
      </c>
      <c r="N1034" s="141">
        <v>1809.0628200000003</v>
      </c>
      <c r="O1034" s="142" t="s">
        <v>6041</v>
      </c>
    </row>
    <row r="1035" spans="1:15" ht="15.95" hidden="1" customHeight="1" x14ac:dyDescent="0.2">
      <c r="A1035" s="156">
        <v>1027</v>
      </c>
      <c r="B1035" s="156" t="s">
        <v>2505</v>
      </c>
      <c r="C1035" s="157" t="s">
        <v>2464</v>
      </c>
      <c r="D1035" s="157" t="s">
        <v>7062</v>
      </c>
      <c r="E1035" s="82">
        <v>2412.2857200000003</v>
      </c>
      <c r="F1035" s="82">
        <v>4836.6009049999993</v>
      </c>
      <c r="G1035" s="82">
        <v>874.13108000000011</v>
      </c>
      <c r="H1035" s="82"/>
      <c r="I1035" s="158">
        <v>49.875641331212975</v>
      </c>
      <c r="J1035" s="135" t="s">
        <v>6041</v>
      </c>
      <c r="K1035" s="162"/>
      <c r="L1035" s="82">
        <v>3906.9958500000007</v>
      </c>
      <c r="M1035" s="82">
        <v>2054.50954</v>
      </c>
      <c r="N1035" s="82">
        <v>1852.4863100000005</v>
      </c>
      <c r="O1035" s="135" t="s">
        <v>6041</v>
      </c>
    </row>
    <row r="1036" spans="1:15" ht="15.95" hidden="1" customHeight="1" x14ac:dyDescent="0.2">
      <c r="A1036" s="159">
        <v>1028</v>
      </c>
      <c r="B1036" s="159" t="s">
        <v>2507</v>
      </c>
      <c r="C1036" s="160" t="s">
        <v>2464</v>
      </c>
      <c r="D1036" s="160" t="s">
        <v>7063</v>
      </c>
      <c r="E1036" s="141">
        <v>44.865209999999998</v>
      </c>
      <c r="F1036" s="141">
        <v>2060.8636799999999</v>
      </c>
      <c r="G1036" s="141">
        <v>619.34218999999996</v>
      </c>
      <c r="H1036" s="141"/>
      <c r="I1036" s="161">
        <v>2.1770100776389056</v>
      </c>
      <c r="J1036" s="142" t="s">
        <v>6041</v>
      </c>
      <c r="K1036" s="162"/>
      <c r="L1036" s="141">
        <v>1322.3590999999999</v>
      </c>
      <c r="M1036" s="141">
        <v>872.87811999999997</v>
      </c>
      <c r="N1036" s="141">
        <v>449.48097999999987</v>
      </c>
      <c r="O1036" s="142" t="s">
        <v>6041</v>
      </c>
    </row>
    <row r="1037" spans="1:15" ht="15.95" hidden="1" customHeight="1" x14ac:dyDescent="0.2">
      <c r="A1037" s="156">
        <v>1029</v>
      </c>
      <c r="B1037" s="156" t="s">
        <v>2509</v>
      </c>
      <c r="C1037" s="157" t="s">
        <v>2464</v>
      </c>
      <c r="D1037" s="157" t="s">
        <v>7064</v>
      </c>
      <c r="E1037" s="82">
        <v>474.86610999999999</v>
      </c>
      <c r="F1037" s="82">
        <v>6937.4437399999988</v>
      </c>
      <c r="G1037" s="82">
        <v>2336.7668100000001</v>
      </c>
      <c r="H1037" s="82"/>
      <c r="I1037" s="158">
        <v>6.8449724105438312</v>
      </c>
      <c r="J1037" s="135" t="s">
        <v>6041</v>
      </c>
      <c r="K1037" s="162"/>
      <c r="L1037" s="82">
        <v>5666.2069899999997</v>
      </c>
      <c r="M1037" s="82">
        <v>4756.5902400000004</v>
      </c>
      <c r="N1037" s="82">
        <v>909.61674999999912</v>
      </c>
      <c r="O1037" s="135" t="s">
        <v>6041</v>
      </c>
    </row>
    <row r="1038" spans="1:15" ht="15.95" hidden="1" customHeight="1" x14ac:dyDescent="0.2">
      <c r="A1038" s="159">
        <v>1030</v>
      </c>
      <c r="B1038" s="159" t="s">
        <v>2511</v>
      </c>
      <c r="C1038" s="160" t="s">
        <v>2464</v>
      </c>
      <c r="D1038" s="160" t="s">
        <v>7065</v>
      </c>
      <c r="E1038" s="141">
        <v>2184.4930799999997</v>
      </c>
      <c r="F1038" s="141">
        <v>5147.2327699999996</v>
      </c>
      <c r="G1038" s="141">
        <v>2478.6478700000002</v>
      </c>
      <c r="H1038" s="141"/>
      <c r="I1038" s="161">
        <v>42.440145561942401</v>
      </c>
      <c r="J1038" s="142" t="s">
        <v>6041</v>
      </c>
      <c r="K1038" s="162"/>
      <c r="L1038" s="141">
        <v>3824.1716299999998</v>
      </c>
      <c r="M1038" s="141">
        <v>2461.41473</v>
      </c>
      <c r="N1038" s="141">
        <v>1362.7568999999999</v>
      </c>
      <c r="O1038" s="142" t="s">
        <v>6041</v>
      </c>
    </row>
    <row r="1039" spans="1:15" ht="15.95" hidden="1" customHeight="1" x14ac:dyDescent="0.2">
      <c r="A1039" s="156">
        <v>1031</v>
      </c>
      <c r="B1039" s="156" t="s">
        <v>2513</v>
      </c>
      <c r="C1039" s="157" t="s">
        <v>2464</v>
      </c>
      <c r="D1039" s="157" t="s">
        <v>7066</v>
      </c>
      <c r="E1039" s="82">
        <v>570.10269999999991</v>
      </c>
      <c r="F1039" s="82">
        <v>3697.5911124999998</v>
      </c>
      <c r="G1039" s="82">
        <v>1066.7393999999999</v>
      </c>
      <c r="H1039" s="82"/>
      <c r="I1039" s="158">
        <v>15.418219123058863</v>
      </c>
      <c r="J1039" s="135" t="s">
        <v>6041</v>
      </c>
      <c r="K1039" s="162"/>
      <c r="L1039" s="82">
        <v>2612.85376</v>
      </c>
      <c r="M1039" s="82">
        <v>1666.7476099999999</v>
      </c>
      <c r="N1039" s="82">
        <v>946.10614999999996</v>
      </c>
      <c r="O1039" s="135" t="s">
        <v>6041</v>
      </c>
    </row>
    <row r="1040" spans="1:15" ht="15.95" hidden="1" customHeight="1" x14ac:dyDescent="0.2">
      <c r="A1040" s="159">
        <v>1032</v>
      </c>
      <c r="B1040" s="159" t="s">
        <v>2515</v>
      </c>
      <c r="C1040" s="160" t="s">
        <v>2464</v>
      </c>
      <c r="D1040" s="160" t="s">
        <v>7067</v>
      </c>
      <c r="E1040" s="141">
        <v>85.708029999999994</v>
      </c>
      <c r="F1040" s="141">
        <v>1863.0721524999999</v>
      </c>
      <c r="G1040" s="141">
        <v>280.69751000000002</v>
      </c>
      <c r="H1040" s="141"/>
      <c r="I1040" s="161">
        <v>4.6003602106870094</v>
      </c>
      <c r="J1040" s="142" t="s">
        <v>6041</v>
      </c>
      <c r="K1040" s="162"/>
      <c r="L1040" s="141">
        <v>1260.4069</v>
      </c>
      <c r="M1040" s="141">
        <v>1005.1238099999999</v>
      </c>
      <c r="N1040" s="141">
        <v>255.28308999999996</v>
      </c>
      <c r="O1040" s="142" t="s">
        <v>6041</v>
      </c>
    </row>
    <row r="1041" spans="1:15" ht="15.95" hidden="1" customHeight="1" x14ac:dyDescent="0.2">
      <c r="A1041" s="156">
        <v>1033</v>
      </c>
      <c r="B1041" s="156" t="s">
        <v>2517</v>
      </c>
      <c r="C1041" s="157" t="s">
        <v>2464</v>
      </c>
      <c r="D1041" s="157" t="s">
        <v>7068</v>
      </c>
      <c r="E1041" s="82">
        <v>3310.6203000000005</v>
      </c>
      <c r="F1041" s="82">
        <v>25441.675652500002</v>
      </c>
      <c r="G1041" s="82">
        <v>1376.7119499999999</v>
      </c>
      <c r="H1041" s="82"/>
      <c r="I1041" s="158">
        <v>13.012587477408097</v>
      </c>
      <c r="J1041" s="135" t="s">
        <v>6041</v>
      </c>
      <c r="K1041" s="162"/>
      <c r="L1041" s="82">
        <v>9878.6048200000005</v>
      </c>
      <c r="M1041" s="82">
        <v>7361.4995600000002</v>
      </c>
      <c r="N1041" s="82">
        <v>2517.1052599999998</v>
      </c>
      <c r="O1041" s="135" t="s">
        <v>6041</v>
      </c>
    </row>
    <row r="1042" spans="1:15" ht="15.95" hidden="1" customHeight="1" x14ac:dyDescent="0.2">
      <c r="A1042" s="159">
        <v>1034</v>
      </c>
      <c r="B1042" s="159" t="s">
        <v>2519</v>
      </c>
      <c r="C1042" s="160" t="s">
        <v>2464</v>
      </c>
      <c r="D1042" s="160" t="s">
        <v>6231</v>
      </c>
      <c r="E1042" s="141">
        <v>338.87988999999999</v>
      </c>
      <c r="F1042" s="141">
        <v>1074.35734</v>
      </c>
      <c r="G1042" s="141">
        <v>191.34069</v>
      </c>
      <c r="H1042" s="141"/>
      <c r="I1042" s="161">
        <v>31.5425675781207</v>
      </c>
      <c r="J1042" s="142" t="s">
        <v>6041</v>
      </c>
      <c r="K1042" s="162"/>
      <c r="L1042" s="141">
        <v>654.71982000000003</v>
      </c>
      <c r="M1042" s="141">
        <v>489.44027</v>
      </c>
      <c r="N1042" s="141">
        <v>165.27955000000006</v>
      </c>
      <c r="O1042" s="142" t="s">
        <v>6041</v>
      </c>
    </row>
    <row r="1043" spans="1:15" ht="15.95" hidden="1" customHeight="1" x14ac:dyDescent="0.2">
      <c r="A1043" s="156">
        <v>1035</v>
      </c>
      <c r="B1043" s="156" t="s">
        <v>2520</v>
      </c>
      <c r="C1043" s="157" t="s">
        <v>2464</v>
      </c>
      <c r="D1043" s="157" t="s">
        <v>7069</v>
      </c>
      <c r="E1043" s="82">
        <v>1072.70571</v>
      </c>
      <c r="F1043" s="82">
        <v>2274.1083225000002</v>
      </c>
      <c r="G1043" s="82">
        <v>655.70252000000005</v>
      </c>
      <c r="H1043" s="82"/>
      <c r="I1043" s="158">
        <v>47.170387592651707</v>
      </c>
      <c r="J1043" s="135" t="s">
        <v>6041</v>
      </c>
      <c r="K1043" s="162"/>
      <c r="L1043" s="82">
        <v>1177.2293500000001</v>
      </c>
      <c r="M1043" s="82">
        <v>1152.43805</v>
      </c>
      <c r="N1043" s="82">
        <v>24.791300000000046</v>
      </c>
      <c r="O1043" s="135" t="s">
        <v>6041</v>
      </c>
    </row>
    <row r="1044" spans="1:15" ht="15.95" hidden="1" customHeight="1" x14ac:dyDescent="0.2">
      <c r="A1044" s="159">
        <v>1036</v>
      </c>
      <c r="B1044" s="159" t="s">
        <v>2522</v>
      </c>
      <c r="C1044" s="160" t="s">
        <v>2464</v>
      </c>
      <c r="D1044" s="160" t="s">
        <v>7070</v>
      </c>
      <c r="E1044" s="141">
        <v>74.371589999999998</v>
      </c>
      <c r="F1044" s="141">
        <v>1419.364425</v>
      </c>
      <c r="G1044" s="141">
        <v>184.67033000000001</v>
      </c>
      <c r="H1044" s="141"/>
      <c r="I1044" s="161">
        <v>5.2397811788188218</v>
      </c>
      <c r="J1044" s="142" t="s">
        <v>6041</v>
      </c>
      <c r="K1044" s="162"/>
      <c r="L1044" s="141">
        <v>1032.61896</v>
      </c>
      <c r="M1044" s="141">
        <v>858.07586000000003</v>
      </c>
      <c r="N1044" s="141">
        <v>174.54309999999998</v>
      </c>
      <c r="O1044" s="142" t="s">
        <v>6041</v>
      </c>
    </row>
    <row r="1045" spans="1:15" ht="15.95" customHeight="1" x14ac:dyDescent="0.2">
      <c r="A1045" s="156">
        <v>1037</v>
      </c>
      <c r="B1045" s="156" t="s">
        <v>2524</v>
      </c>
      <c r="C1045" s="157" t="s">
        <v>2464</v>
      </c>
      <c r="D1045" s="157" t="s">
        <v>6279</v>
      </c>
      <c r="E1045" s="82">
        <v>451.67755</v>
      </c>
      <c r="F1045" s="82">
        <v>1296.2865499999998</v>
      </c>
      <c r="G1045" s="82">
        <v>351.70107999999993</v>
      </c>
      <c r="H1045" s="82"/>
      <c r="I1045" s="158">
        <v>34.843958691077994</v>
      </c>
      <c r="J1045" s="135" t="s">
        <v>6041</v>
      </c>
      <c r="K1045" s="162"/>
      <c r="L1045" s="82">
        <v>865.07188000000008</v>
      </c>
      <c r="M1045" s="82">
        <v>897.01560000000006</v>
      </c>
      <c r="N1045" s="82">
        <v>-31.943719999999971</v>
      </c>
      <c r="O1045" s="135" t="s">
        <v>6042</v>
      </c>
    </row>
    <row r="1046" spans="1:15" ht="15.95" hidden="1" customHeight="1" x14ac:dyDescent="0.2">
      <c r="A1046" s="159">
        <v>1038</v>
      </c>
      <c r="B1046" s="159" t="s">
        <v>2525</v>
      </c>
      <c r="C1046" s="160" t="s">
        <v>2464</v>
      </c>
      <c r="D1046" s="160" t="s">
        <v>7071</v>
      </c>
      <c r="E1046" s="141">
        <v>945.0239499999999</v>
      </c>
      <c r="F1046" s="141">
        <v>4321.1187725</v>
      </c>
      <c r="G1046" s="141">
        <v>947.39800000000002</v>
      </c>
      <c r="H1046" s="141"/>
      <c r="I1046" s="161">
        <v>21.86989064068824</v>
      </c>
      <c r="J1046" s="142" t="s">
        <v>6041</v>
      </c>
      <c r="K1046" s="162"/>
      <c r="L1046" s="141">
        <v>2961.9368100000002</v>
      </c>
      <c r="M1046" s="141">
        <v>1811.4654399999999</v>
      </c>
      <c r="N1046" s="141">
        <v>1150.4713700000002</v>
      </c>
      <c r="O1046" s="142" t="s">
        <v>6041</v>
      </c>
    </row>
    <row r="1047" spans="1:15" ht="15.95" hidden="1" customHeight="1" x14ac:dyDescent="0.2">
      <c r="A1047" s="156">
        <v>1039</v>
      </c>
      <c r="B1047" s="156" t="s">
        <v>2527</v>
      </c>
      <c r="C1047" s="157" t="s">
        <v>2464</v>
      </c>
      <c r="D1047" s="157" t="s">
        <v>7072</v>
      </c>
      <c r="E1047" s="82">
        <v>136.91170000000002</v>
      </c>
      <c r="F1047" s="82">
        <v>926.78026250000005</v>
      </c>
      <c r="G1047" s="82">
        <v>44.622479999999996</v>
      </c>
      <c r="H1047" s="82"/>
      <c r="I1047" s="158">
        <v>14.77283295078805</v>
      </c>
      <c r="J1047" s="135" t="s">
        <v>6041</v>
      </c>
      <c r="K1047" s="162"/>
      <c r="L1047" s="82">
        <v>550.69709</v>
      </c>
      <c r="M1047" s="82">
        <v>464.68536999999998</v>
      </c>
      <c r="N1047" s="82">
        <v>86.011719999999968</v>
      </c>
      <c r="O1047" s="135" t="s">
        <v>6041</v>
      </c>
    </row>
    <row r="1048" spans="1:15" ht="15.95" hidden="1" customHeight="1" x14ac:dyDescent="0.2">
      <c r="A1048" s="159">
        <v>1040</v>
      </c>
      <c r="B1048" s="159" t="s">
        <v>2529</v>
      </c>
      <c r="C1048" s="160" t="s">
        <v>2464</v>
      </c>
      <c r="D1048" s="160" t="s">
        <v>7073</v>
      </c>
      <c r="E1048" s="141">
        <v>132.02310999999997</v>
      </c>
      <c r="F1048" s="141">
        <v>966.44979999999987</v>
      </c>
      <c r="G1048" s="141">
        <v>93.188360000000003</v>
      </c>
      <c r="H1048" s="141"/>
      <c r="I1048" s="161">
        <v>13.660627794635586</v>
      </c>
      <c r="J1048" s="142" t="s">
        <v>6041</v>
      </c>
      <c r="K1048" s="162"/>
      <c r="L1048" s="141">
        <v>592.34451999999999</v>
      </c>
      <c r="M1048" s="141">
        <v>525.76626999999996</v>
      </c>
      <c r="N1048" s="141">
        <v>66.578249999999997</v>
      </c>
      <c r="O1048" s="142" t="s">
        <v>6041</v>
      </c>
    </row>
    <row r="1049" spans="1:15" ht="15.95" hidden="1" customHeight="1" x14ac:dyDescent="0.2">
      <c r="A1049" s="156">
        <v>1041</v>
      </c>
      <c r="B1049" s="156" t="s">
        <v>2531</v>
      </c>
      <c r="C1049" s="157" t="s">
        <v>2464</v>
      </c>
      <c r="D1049" s="157" t="s">
        <v>6102</v>
      </c>
      <c r="E1049" s="82">
        <v>179.06397000000004</v>
      </c>
      <c r="F1049" s="82">
        <v>1385.2285424999998</v>
      </c>
      <c r="G1049" s="82">
        <v>287.86698999999999</v>
      </c>
      <c r="H1049" s="82"/>
      <c r="I1049" s="158">
        <v>12.926673433744964</v>
      </c>
      <c r="J1049" s="135" t="s">
        <v>6041</v>
      </c>
      <c r="K1049" s="162"/>
      <c r="L1049" s="82">
        <v>1020.0437099999999</v>
      </c>
      <c r="M1049" s="82">
        <v>626.57378000000006</v>
      </c>
      <c r="N1049" s="82">
        <v>393.46992999999992</v>
      </c>
      <c r="O1049" s="135" t="s">
        <v>6041</v>
      </c>
    </row>
    <row r="1050" spans="1:15" ht="15.95" hidden="1" customHeight="1" x14ac:dyDescent="0.2">
      <c r="A1050" s="159">
        <v>1042</v>
      </c>
      <c r="B1050" s="159" t="s">
        <v>2532</v>
      </c>
      <c r="C1050" s="160" t="s">
        <v>2464</v>
      </c>
      <c r="D1050" s="160" t="s">
        <v>7074</v>
      </c>
      <c r="E1050" s="141">
        <v>119.91213999999999</v>
      </c>
      <c r="F1050" s="141">
        <v>2796.5201024999997</v>
      </c>
      <c r="G1050" s="141">
        <v>480.11608000000001</v>
      </c>
      <c r="H1050" s="141"/>
      <c r="I1050" s="161">
        <v>4.2879055256138647</v>
      </c>
      <c r="J1050" s="142" t="s">
        <v>6041</v>
      </c>
      <c r="K1050" s="162"/>
      <c r="L1050" s="141">
        <v>2154.02952</v>
      </c>
      <c r="M1050" s="141">
        <v>1084.2641599999999</v>
      </c>
      <c r="N1050" s="141">
        <v>1069.7653600000001</v>
      </c>
      <c r="O1050" s="142" t="s">
        <v>6041</v>
      </c>
    </row>
    <row r="1051" spans="1:15" ht="15.95" hidden="1" customHeight="1" x14ac:dyDescent="0.2">
      <c r="A1051" s="156">
        <v>1043</v>
      </c>
      <c r="B1051" s="156" t="s">
        <v>2534</v>
      </c>
      <c r="C1051" s="157" t="s">
        <v>2464</v>
      </c>
      <c r="D1051" s="157" t="s">
        <v>7075</v>
      </c>
      <c r="E1051" s="82">
        <v>649.06325000000004</v>
      </c>
      <c r="F1051" s="82">
        <v>3143.8033974999998</v>
      </c>
      <c r="G1051" s="82">
        <v>138.58605</v>
      </c>
      <c r="H1051" s="82"/>
      <c r="I1051" s="158">
        <v>20.645796442492077</v>
      </c>
      <c r="J1051" s="135" t="s">
        <v>6041</v>
      </c>
      <c r="K1051" s="162"/>
      <c r="L1051" s="82">
        <v>658.77340000000004</v>
      </c>
      <c r="M1051" s="82">
        <v>517.40399000000002</v>
      </c>
      <c r="N1051" s="82">
        <v>141.36941000000004</v>
      </c>
      <c r="O1051" s="135" t="s">
        <v>6041</v>
      </c>
    </row>
    <row r="1052" spans="1:15" ht="15.95" hidden="1" customHeight="1" x14ac:dyDescent="0.2">
      <c r="A1052" s="159">
        <v>1044</v>
      </c>
      <c r="B1052" s="159" t="s">
        <v>2536</v>
      </c>
      <c r="C1052" s="160" t="s">
        <v>2464</v>
      </c>
      <c r="D1052" s="160" t="s">
        <v>7076</v>
      </c>
      <c r="E1052" s="141">
        <v>139.70492000000002</v>
      </c>
      <c r="F1052" s="141">
        <v>1211.0730250000001</v>
      </c>
      <c r="G1052" s="141">
        <v>255.2492</v>
      </c>
      <c r="H1052" s="141"/>
      <c r="I1052" s="161">
        <v>11.535631387710909</v>
      </c>
      <c r="J1052" s="142" t="s">
        <v>6041</v>
      </c>
      <c r="K1052" s="162"/>
      <c r="L1052" s="141">
        <v>631.66106000000002</v>
      </c>
      <c r="M1052" s="141">
        <v>602.59321</v>
      </c>
      <c r="N1052" s="141">
        <v>29.067850000000092</v>
      </c>
      <c r="O1052" s="142" t="s">
        <v>6041</v>
      </c>
    </row>
    <row r="1053" spans="1:15" ht="15.95" hidden="1" customHeight="1" x14ac:dyDescent="0.2">
      <c r="A1053" s="156">
        <v>1045</v>
      </c>
      <c r="B1053" s="156" t="s">
        <v>2538</v>
      </c>
      <c r="C1053" s="157" t="s">
        <v>2464</v>
      </c>
      <c r="D1053" s="157" t="s">
        <v>7077</v>
      </c>
      <c r="E1053" s="82">
        <v>135.82705999999999</v>
      </c>
      <c r="F1053" s="82">
        <v>3196.3153674999999</v>
      </c>
      <c r="G1053" s="82">
        <v>479.71131000000008</v>
      </c>
      <c r="H1053" s="82"/>
      <c r="I1053" s="158">
        <v>4.2494886887909695</v>
      </c>
      <c r="J1053" s="135" t="s">
        <v>6041</v>
      </c>
      <c r="K1053" s="162"/>
      <c r="L1053" s="82">
        <v>1646.9287899999995</v>
      </c>
      <c r="M1053" s="82">
        <v>1614.501</v>
      </c>
      <c r="N1053" s="82">
        <v>32.427789999999568</v>
      </c>
      <c r="O1053" s="135" t="s">
        <v>6041</v>
      </c>
    </row>
    <row r="1054" spans="1:15" ht="15.95" hidden="1" customHeight="1" x14ac:dyDescent="0.2">
      <c r="A1054" s="159">
        <v>1046</v>
      </c>
      <c r="B1054" s="159" t="s">
        <v>2540</v>
      </c>
      <c r="C1054" s="160" t="s">
        <v>2464</v>
      </c>
      <c r="D1054" s="160" t="s">
        <v>7078</v>
      </c>
      <c r="E1054" s="141">
        <v>231.78869999999998</v>
      </c>
      <c r="F1054" s="141">
        <v>2863.0379399999993</v>
      </c>
      <c r="G1054" s="141">
        <v>326.12117999999998</v>
      </c>
      <c r="H1054" s="141"/>
      <c r="I1054" s="161">
        <v>8.095900398721227</v>
      </c>
      <c r="J1054" s="142" t="s">
        <v>6041</v>
      </c>
      <c r="K1054" s="162"/>
      <c r="L1054" s="141">
        <v>1560.26145</v>
      </c>
      <c r="M1054" s="141">
        <v>1155.5924</v>
      </c>
      <c r="N1054" s="141">
        <v>404.66905000000003</v>
      </c>
      <c r="O1054" s="142" t="s">
        <v>6041</v>
      </c>
    </row>
    <row r="1055" spans="1:15" ht="15.95" hidden="1" customHeight="1" x14ac:dyDescent="0.2">
      <c r="A1055" s="156">
        <v>1047</v>
      </c>
      <c r="B1055" s="156" t="s">
        <v>2542</v>
      </c>
      <c r="C1055" s="157" t="s">
        <v>2464</v>
      </c>
      <c r="D1055" s="157" t="s">
        <v>7079</v>
      </c>
      <c r="E1055" s="82">
        <v>62.424119999999995</v>
      </c>
      <c r="F1055" s="82">
        <v>1486.4949924999999</v>
      </c>
      <c r="G1055" s="82">
        <v>138.57617999999999</v>
      </c>
      <c r="H1055" s="82"/>
      <c r="I1055" s="158">
        <v>4.1994167699828289</v>
      </c>
      <c r="J1055" s="135" t="s">
        <v>6041</v>
      </c>
      <c r="K1055" s="162"/>
      <c r="L1055" s="82">
        <v>599.12558999999999</v>
      </c>
      <c r="M1055" s="82">
        <v>578.45656000000008</v>
      </c>
      <c r="N1055" s="82">
        <v>20.669029999999911</v>
      </c>
      <c r="O1055" s="135" t="s">
        <v>6041</v>
      </c>
    </row>
    <row r="1056" spans="1:15" ht="15.95" hidden="1" customHeight="1" x14ac:dyDescent="0.2">
      <c r="A1056" s="159">
        <v>1048</v>
      </c>
      <c r="B1056" s="159" t="s">
        <v>2544</v>
      </c>
      <c r="C1056" s="160" t="s">
        <v>2464</v>
      </c>
      <c r="D1056" s="160" t="s">
        <v>7080</v>
      </c>
      <c r="E1056" s="141">
        <v>3063.49496</v>
      </c>
      <c r="F1056" s="141">
        <v>43188.827872500005</v>
      </c>
      <c r="G1056" s="141">
        <v>4310.4313499999998</v>
      </c>
      <c r="H1056" s="141"/>
      <c r="I1056" s="161">
        <v>7.0932579347693894</v>
      </c>
      <c r="J1056" s="142" t="s">
        <v>6041</v>
      </c>
      <c r="K1056" s="162"/>
      <c r="L1056" s="141">
        <v>27395.838560000004</v>
      </c>
      <c r="M1056" s="141">
        <v>23133.374700000004</v>
      </c>
      <c r="N1056" s="141">
        <v>4262.4638599999998</v>
      </c>
      <c r="O1056" s="142" t="s">
        <v>6041</v>
      </c>
    </row>
    <row r="1057" spans="1:15" ht="15.95" hidden="1" customHeight="1" x14ac:dyDescent="0.2">
      <c r="A1057" s="156">
        <v>1049</v>
      </c>
      <c r="B1057" s="156" t="s">
        <v>2546</v>
      </c>
      <c r="C1057" s="157" t="s">
        <v>2464</v>
      </c>
      <c r="D1057" s="157" t="s">
        <v>7081</v>
      </c>
      <c r="E1057" s="82">
        <v>2357.3992399999997</v>
      </c>
      <c r="F1057" s="82">
        <v>32104.335224999999</v>
      </c>
      <c r="G1057" s="82">
        <v>13324.613300000001</v>
      </c>
      <c r="H1057" s="82"/>
      <c r="I1057" s="158">
        <v>7.3429311757381193</v>
      </c>
      <c r="J1057" s="135" t="s">
        <v>6041</v>
      </c>
      <c r="K1057" s="162"/>
      <c r="L1057" s="82">
        <v>23929.549729999995</v>
      </c>
      <c r="M1057" s="82">
        <v>16789.518039999999</v>
      </c>
      <c r="N1057" s="82">
        <v>7140.031689999998</v>
      </c>
      <c r="O1057" s="135" t="s">
        <v>6041</v>
      </c>
    </row>
    <row r="1058" spans="1:15" ht="15.95" customHeight="1" x14ac:dyDescent="0.2">
      <c r="A1058" s="159">
        <v>1050</v>
      </c>
      <c r="B1058" s="159" t="s">
        <v>2548</v>
      </c>
      <c r="C1058" s="160" t="s">
        <v>2464</v>
      </c>
      <c r="D1058" s="160" t="s">
        <v>7082</v>
      </c>
      <c r="E1058" s="141">
        <v>6935.0165299999999</v>
      </c>
      <c r="F1058" s="141">
        <v>32224.824820000002</v>
      </c>
      <c r="G1058" s="141">
        <v>10377.952509999999</v>
      </c>
      <c r="H1058" s="141"/>
      <c r="I1058" s="161">
        <v>21.520726858058371</v>
      </c>
      <c r="J1058" s="142" t="s">
        <v>6041</v>
      </c>
      <c r="K1058" s="162"/>
      <c r="L1058" s="141">
        <v>21113.792610000004</v>
      </c>
      <c r="M1058" s="141">
        <v>23226.356319999999</v>
      </c>
      <c r="N1058" s="141">
        <v>-2112.5637099999972</v>
      </c>
      <c r="O1058" s="142" t="s">
        <v>6042</v>
      </c>
    </row>
    <row r="1059" spans="1:15" ht="15.95" hidden="1" customHeight="1" x14ac:dyDescent="0.2">
      <c r="A1059" s="156">
        <v>1051</v>
      </c>
      <c r="B1059" s="156" t="s">
        <v>2550</v>
      </c>
      <c r="C1059" s="157" t="s">
        <v>2464</v>
      </c>
      <c r="D1059" s="157" t="s">
        <v>7083</v>
      </c>
      <c r="E1059" s="82">
        <v>739.9700600000001</v>
      </c>
      <c r="F1059" s="82">
        <v>4566.864885</v>
      </c>
      <c r="G1059" s="82">
        <v>936.95042000000001</v>
      </c>
      <c r="H1059" s="82"/>
      <c r="I1059" s="158">
        <v>16.203020641807321</v>
      </c>
      <c r="J1059" s="135" t="s">
        <v>6041</v>
      </c>
      <c r="K1059" s="162"/>
      <c r="L1059" s="82">
        <v>2816.0842399999997</v>
      </c>
      <c r="M1059" s="82">
        <v>2790.5864799999995</v>
      </c>
      <c r="N1059" s="82">
        <v>25.497760000000241</v>
      </c>
      <c r="O1059" s="135" t="s">
        <v>6041</v>
      </c>
    </row>
    <row r="1060" spans="1:15" ht="15.95" hidden="1" customHeight="1" x14ac:dyDescent="0.2">
      <c r="A1060" s="159">
        <v>1052</v>
      </c>
      <c r="B1060" s="159" t="s">
        <v>2552</v>
      </c>
      <c r="C1060" s="160" t="s">
        <v>2464</v>
      </c>
      <c r="D1060" s="160" t="s">
        <v>7084</v>
      </c>
      <c r="E1060" s="141">
        <v>2211.0944599999998</v>
      </c>
      <c r="F1060" s="141">
        <v>16067.077085000001</v>
      </c>
      <c r="G1060" s="141">
        <v>5292.9075800000001</v>
      </c>
      <c r="H1060" s="141"/>
      <c r="I1060" s="161">
        <v>13.761647176412984</v>
      </c>
      <c r="J1060" s="142" t="s">
        <v>6041</v>
      </c>
      <c r="K1060" s="162"/>
      <c r="L1060" s="141">
        <v>12526.929540000001</v>
      </c>
      <c r="M1060" s="141">
        <v>8718.7932699999983</v>
      </c>
      <c r="N1060" s="141">
        <v>3808.1362700000032</v>
      </c>
      <c r="O1060" s="142" t="s">
        <v>6041</v>
      </c>
    </row>
    <row r="1061" spans="1:15" ht="15.95" hidden="1" customHeight="1" x14ac:dyDescent="0.2">
      <c r="A1061" s="156">
        <v>1053</v>
      </c>
      <c r="B1061" s="156" t="s">
        <v>2554</v>
      </c>
      <c r="C1061" s="157" t="s">
        <v>2464</v>
      </c>
      <c r="D1061" s="157" t="s">
        <v>7085</v>
      </c>
      <c r="E1061" s="82">
        <v>352.85417000000001</v>
      </c>
      <c r="F1061" s="82">
        <v>2988.3782700000002</v>
      </c>
      <c r="G1061" s="82">
        <v>1332.1311499999999</v>
      </c>
      <c r="H1061" s="82"/>
      <c r="I1061" s="158">
        <v>11.807547041225138</v>
      </c>
      <c r="J1061" s="135" t="s">
        <v>6041</v>
      </c>
      <c r="K1061" s="162"/>
      <c r="L1061" s="82">
        <v>1717.1792599999999</v>
      </c>
      <c r="M1061" s="82">
        <v>1293.3049699999999</v>
      </c>
      <c r="N1061" s="82">
        <v>423.8742899999998</v>
      </c>
      <c r="O1061" s="135" t="s">
        <v>6041</v>
      </c>
    </row>
    <row r="1062" spans="1:15" ht="15.95" hidden="1" customHeight="1" x14ac:dyDescent="0.2">
      <c r="A1062" s="159">
        <v>1054</v>
      </c>
      <c r="B1062" s="159" t="s">
        <v>2556</v>
      </c>
      <c r="C1062" s="160" t="s">
        <v>2464</v>
      </c>
      <c r="D1062" s="160" t="s">
        <v>7086</v>
      </c>
      <c r="E1062" s="141">
        <v>792.7913299999999</v>
      </c>
      <c r="F1062" s="141">
        <v>42249.884135</v>
      </c>
      <c r="G1062" s="141">
        <v>2133.8310899999997</v>
      </c>
      <c r="H1062" s="141"/>
      <c r="I1062" s="161">
        <v>1.8764343293032795</v>
      </c>
      <c r="J1062" s="142" t="s">
        <v>6041</v>
      </c>
      <c r="K1062" s="162"/>
      <c r="L1062" s="141">
        <v>13052.430649999998</v>
      </c>
      <c r="M1062" s="141">
        <v>9746.745799999997</v>
      </c>
      <c r="N1062" s="141">
        <v>3305.6848500000015</v>
      </c>
      <c r="O1062" s="142" t="s">
        <v>6041</v>
      </c>
    </row>
    <row r="1063" spans="1:15" ht="15.95" hidden="1" customHeight="1" x14ac:dyDescent="0.2">
      <c r="A1063" s="156">
        <v>1055</v>
      </c>
      <c r="B1063" s="156" t="s">
        <v>2558</v>
      </c>
      <c r="C1063" s="157" t="s">
        <v>2464</v>
      </c>
      <c r="D1063" s="157" t="s">
        <v>7087</v>
      </c>
      <c r="E1063" s="82">
        <v>1528.5808599999998</v>
      </c>
      <c r="F1063" s="82">
        <v>3157.9008874999995</v>
      </c>
      <c r="G1063" s="82">
        <v>1066.0218500000001</v>
      </c>
      <c r="H1063" s="82"/>
      <c r="I1063" s="158">
        <v>48.404966287910455</v>
      </c>
      <c r="J1063" s="135" t="s">
        <v>6041</v>
      </c>
      <c r="K1063" s="162"/>
      <c r="L1063" s="82">
        <v>1996.7455199999999</v>
      </c>
      <c r="M1063" s="82">
        <v>1443.7803700000002</v>
      </c>
      <c r="N1063" s="82">
        <v>552.96514999999988</v>
      </c>
      <c r="O1063" s="135" t="s">
        <v>6041</v>
      </c>
    </row>
    <row r="1064" spans="1:15" ht="15.95" hidden="1" customHeight="1" x14ac:dyDescent="0.2">
      <c r="A1064" s="159">
        <v>1056</v>
      </c>
      <c r="B1064" s="159" t="s">
        <v>2560</v>
      </c>
      <c r="C1064" s="160" t="s">
        <v>2464</v>
      </c>
      <c r="D1064" s="160" t="s">
        <v>7088</v>
      </c>
      <c r="E1064" s="141">
        <v>51.419330000000002</v>
      </c>
      <c r="F1064" s="141">
        <v>2901.9687400000003</v>
      </c>
      <c r="G1064" s="141">
        <v>879.5457100000001</v>
      </c>
      <c r="H1064" s="141"/>
      <c r="I1064" s="161">
        <v>1.7718774599894553</v>
      </c>
      <c r="J1064" s="142" t="s">
        <v>6041</v>
      </c>
      <c r="K1064" s="162"/>
      <c r="L1064" s="141">
        <v>1499.8365200000001</v>
      </c>
      <c r="M1064" s="141">
        <v>1361.8790800000002</v>
      </c>
      <c r="N1064" s="141">
        <v>137.95743999999993</v>
      </c>
      <c r="O1064" s="142" t="s">
        <v>6041</v>
      </c>
    </row>
    <row r="1065" spans="1:15" ht="15.95" hidden="1" customHeight="1" x14ac:dyDescent="0.2">
      <c r="A1065" s="156">
        <v>1057</v>
      </c>
      <c r="B1065" s="156" t="s">
        <v>2562</v>
      </c>
      <c r="C1065" s="157" t="s">
        <v>2464</v>
      </c>
      <c r="D1065" s="157" t="s">
        <v>7089</v>
      </c>
      <c r="E1065" s="82">
        <v>220.64973000000001</v>
      </c>
      <c r="F1065" s="82">
        <v>1145.6406300000001</v>
      </c>
      <c r="G1065" s="82">
        <v>286.56979000000001</v>
      </c>
      <c r="H1065" s="82"/>
      <c r="I1065" s="158">
        <v>19.259942797245238</v>
      </c>
      <c r="J1065" s="135" t="s">
        <v>6041</v>
      </c>
      <c r="K1065" s="162"/>
      <c r="L1065" s="82">
        <v>855.54556000000002</v>
      </c>
      <c r="M1065" s="82">
        <v>525.12192000000005</v>
      </c>
      <c r="N1065" s="82">
        <v>330.42364000000003</v>
      </c>
      <c r="O1065" s="135" t="s">
        <v>6041</v>
      </c>
    </row>
    <row r="1066" spans="1:15" ht="15.95" hidden="1" customHeight="1" x14ac:dyDescent="0.2">
      <c r="A1066" s="159">
        <v>1058</v>
      </c>
      <c r="B1066" s="159" t="s">
        <v>2564</v>
      </c>
      <c r="C1066" s="160" t="s">
        <v>2464</v>
      </c>
      <c r="D1066" s="160" t="s">
        <v>7090</v>
      </c>
      <c r="E1066" s="141">
        <v>44.7727</v>
      </c>
      <c r="F1066" s="141">
        <v>1741.3246100000001</v>
      </c>
      <c r="G1066" s="141">
        <v>587.07871000000011</v>
      </c>
      <c r="H1066" s="141"/>
      <c r="I1066" s="161">
        <v>2.5711863108625104</v>
      </c>
      <c r="J1066" s="142" t="s">
        <v>6041</v>
      </c>
      <c r="K1066" s="162"/>
      <c r="L1066" s="141">
        <v>1400.3765499999997</v>
      </c>
      <c r="M1066" s="141">
        <v>530.69574</v>
      </c>
      <c r="N1066" s="141">
        <v>869.68080999999984</v>
      </c>
      <c r="O1066" s="142" t="s">
        <v>6041</v>
      </c>
    </row>
    <row r="1067" spans="1:15" ht="15.95" customHeight="1" x14ac:dyDescent="0.2">
      <c r="A1067" s="156">
        <v>1059</v>
      </c>
      <c r="B1067" s="156" t="s">
        <v>2566</v>
      </c>
      <c r="C1067" s="157" t="s">
        <v>2464</v>
      </c>
      <c r="D1067" s="157" t="s">
        <v>7091</v>
      </c>
      <c r="E1067" s="82">
        <v>153.64848000000001</v>
      </c>
      <c r="F1067" s="82">
        <v>1338.8154574999999</v>
      </c>
      <c r="G1067" s="82">
        <v>450.18152000000003</v>
      </c>
      <c r="H1067" s="82"/>
      <c r="I1067" s="158">
        <v>11.476449509098982</v>
      </c>
      <c r="J1067" s="135" t="s">
        <v>6041</v>
      </c>
      <c r="K1067" s="162"/>
      <c r="L1067" s="82">
        <v>463.72344999999996</v>
      </c>
      <c r="M1067" s="82">
        <v>489.24407999999994</v>
      </c>
      <c r="N1067" s="82">
        <v>-25.520630000000004</v>
      </c>
      <c r="O1067" s="135" t="s">
        <v>6042</v>
      </c>
    </row>
    <row r="1068" spans="1:15" ht="15.95" hidden="1" customHeight="1" x14ac:dyDescent="0.2">
      <c r="A1068" s="159">
        <v>1060</v>
      </c>
      <c r="B1068" s="159" t="s">
        <v>2568</v>
      </c>
      <c r="C1068" s="160" t="s">
        <v>2464</v>
      </c>
      <c r="D1068" s="160" t="s">
        <v>7092</v>
      </c>
      <c r="E1068" s="141">
        <v>823.36446000000001</v>
      </c>
      <c r="F1068" s="141">
        <v>1191.6448375</v>
      </c>
      <c r="G1068" s="141">
        <v>345.31652999999994</v>
      </c>
      <c r="H1068" s="141"/>
      <c r="I1068" s="161">
        <v>69.094786809748584</v>
      </c>
      <c r="J1068" s="142" t="s">
        <v>6041</v>
      </c>
      <c r="K1068" s="162"/>
      <c r="L1068" s="141">
        <v>804.90021000000013</v>
      </c>
      <c r="M1068" s="141">
        <v>685.38811999999996</v>
      </c>
      <c r="N1068" s="141">
        <v>119.51209000000009</v>
      </c>
      <c r="O1068" s="142" t="s">
        <v>6041</v>
      </c>
    </row>
    <row r="1069" spans="1:15" ht="15.95" hidden="1" customHeight="1" x14ac:dyDescent="0.2">
      <c r="A1069" s="156">
        <v>1061</v>
      </c>
      <c r="B1069" s="156" t="s">
        <v>2570</v>
      </c>
      <c r="C1069" s="157" t="s">
        <v>2464</v>
      </c>
      <c r="D1069" s="157" t="s">
        <v>7093</v>
      </c>
      <c r="E1069" s="82">
        <v>639.65200000000004</v>
      </c>
      <c r="F1069" s="82">
        <v>1151.527525</v>
      </c>
      <c r="G1069" s="82">
        <v>296.74038999999999</v>
      </c>
      <c r="H1069" s="82"/>
      <c r="I1069" s="158">
        <v>55.548129429211869</v>
      </c>
      <c r="J1069" s="135" t="s">
        <v>6041</v>
      </c>
      <c r="K1069" s="162"/>
      <c r="L1069" s="82">
        <v>738.11367999999993</v>
      </c>
      <c r="M1069" s="82">
        <v>376.08823999999998</v>
      </c>
      <c r="N1069" s="82">
        <v>362.02543999999995</v>
      </c>
      <c r="O1069" s="135" t="s">
        <v>6041</v>
      </c>
    </row>
    <row r="1070" spans="1:15" ht="15.95" hidden="1" customHeight="1" x14ac:dyDescent="0.2">
      <c r="A1070" s="159">
        <v>1062</v>
      </c>
      <c r="B1070" s="159" t="s">
        <v>2572</v>
      </c>
      <c r="C1070" s="160" t="s">
        <v>2464</v>
      </c>
      <c r="D1070" s="160" t="s">
        <v>7094</v>
      </c>
      <c r="E1070" s="141">
        <v>188.74682999999999</v>
      </c>
      <c r="F1070" s="141">
        <v>1045.3749874999999</v>
      </c>
      <c r="G1070" s="141">
        <v>149.93540999999999</v>
      </c>
      <c r="H1070" s="141"/>
      <c r="I1070" s="161">
        <v>18.055418606426148</v>
      </c>
      <c r="J1070" s="142" t="s">
        <v>6041</v>
      </c>
      <c r="K1070" s="162"/>
      <c r="L1070" s="141">
        <v>530.05590999999993</v>
      </c>
      <c r="M1070" s="141">
        <v>428.91409999999996</v>
      </c>
      <c r="N1070" s="141">
        <v>101.14180999999994</v>
      </c>
      <c r="O1070" s="142" t="s">
        <v>6041</v>
      </c>
    </row>
    <row r="1071" spans="1:15" ht="15.95" hidden="1" customHeight="1" x14ac:dyDescent="0.2">
      <c r="A1071" s="156">
        <v>1063</v>
      </c>
      <c r="B1071" s="156" t="s">
        <v>2574</v>
      </c>
      <c r="C1071" s="157" t="s">
        <v>2464</v>
      </c>
      <c r="D1071" s="157" t="s">
        <v>7095</v>
      </c>
      <c r="E1071" s="82">
        <v>149.84895</v>
      </c>
      <c r="F1071" s="82">
        <v>1306.4796449999999</v>
      </c>
      <c r="G1071" s="82">
        <v>432.09168000000005</v>
      </c>
      <c r="H1071" s="82"/>
      <c r="I1071" s="158">
        <v>11.469673528667952</v>
      </c>
      <c r="J1071" s="135" t="s">
        <v>6041</v>
      </c>
      <c r="K1071" s="162"/>
      <c r="L1071" s="82">
        <v>636.62742999999989</v>
      </c>
      <c r="M1071" s="82">
        <v>545.91188999999997</v>
      </c>
      <c r="N1071" s="82">
        <v>90.715539999999919</v>
      </c>
      <c r="O1071" s="135" t="s">
        <v>6041</v>
      </c>
    </row>
    <row r="1072" spans="1:15" ht="15.95" customHeight="1" x14ac:dyDescent="0.2">
      <c r="A1072" s="159">
        <v>1064</v>
      </c>
      <c r="B1072" s="159" t="s">
        <v>2576</v>
      </c>
      <c r="C1072" s="160" t="s">
        <v>2464</v>
      </c>
      <c r="D1072" s="160" t="s">
        <v>7096</v>
      </c>
      <c r="E1072" s="141">
        <v>194.65076000000002</v>
      </c>
      <c r="F1072" s="141">
        <v>1272.1193849999997</v>
      </c>
      <c r="G1072" s="141">
        <v>216.35</v>
      </c>
      <c r="H1072" s="141"/>
      <c r="I1072" s="161">
        <v>15.301296583889416</v>
      </c>
      <c r="J1072" s="142" t="s">
        <v>6041</v>
      </c>
      <c r="K1072" s="162"/>
      <c r="L1072" s="141">
        <v>455.55523999999997</v>
      </c>
      <c r="M1072" s="141">
        <v>465.71761000000004</v>
      </c>
      <c r="N1072" s="141">
        <v>-10.162370000000054</v>
      </c>
      <c r="O1072" s="142" t="s">
        <v>6042</v>
      </c>
    </row>
    <row r="1073" spans="1:15" ht="15.95" hidden="1" customHeight="1" x14ac:dyDescent="0.2">
      <c r="A1073" s="156">
        <v>1065</v>
      </c>
      <c r="B1073" s="156" t="s">
        <v>2578</v>
      </c>
      <c r="C1073" s="157" t="s">
        <v>2464</v>
      </c>
      <c r="D1073" s="157" t="s">
        <v>7097</v>
      </c>
      <c r="E1073" s="82">
        <v>96.643079999999998</v>
      </c>
      <c r="F1073" s="82">
        <v>1056.7940575</v>
      </c>
      <c r="G1073" s="82">
        <v>164.85861000000003</v>
      </c>
      <c r="H1073" s="82"/>
      <c r="I1073" s="158">
        <v>9.1449303025627575</v>
      </c>
      <c r="J1073" s="135" t="s">
        <v>6041</v>
      </c>
      <c r="K1073" s="162"/>
      <c r="L1073" s="82">
        <v>696.41491000000008</v>
      </c>
      <c r="M1073" s="82">
        <v>511.42759999999998</v>
      </c>
      <c r="N1073" s="82">
        <v>184.98731000000006</v>
      </c>
      <c r="O1073" s="135" t="s">
        <v>6041</v>
      </c>
    </row>
    <row r="1074" spans="1:15" ht="15.95" hidden="1" customHeight="1" x14ac:dyDescent="0.2">
      <c r="A1074" s="159">
        <v>1066</v>
      </c>
      <c r="B1074" s="159" t="s">
        <v>2580</v>
      </c>
      <c r="C1074" s="160" t="s">
        <v>2464</v>
      </c>
      <c r="D1074" s="160" t="s">
        <v>7098</v>
      </c>
      <c r="E1074" s="141">
        <v>158.48812000000001</v>
      </c>
      <c r="F1074" s="141">
        <v>1019.1682999999999</v>
      </c>
      <c r="G1074" s="141">
        <v>219.36221000000003</v>
      </c>
      <c r="H1074" s="141"/>
      <c r="I1074" s="161">
        <v>15.550730924421414</v>
      </c>
      <c r="J1074" s="142" t="s">
        <v>6041</v>
      </c>
      <c r="K1074" s="162"/>
      <c r="L1074" s="141">
        <v>519.46090000000004</v>
      </c>
      <c r="M1074" s="141">
        <v>441.92660000000001</v>
      </c>
      <c r="N1074" s="141">
        <v>77.534299999999988</v>
      </c>
      <c r="O1074" s="142" t="s">
        <v>6041</v>
      </c>
    </row>
    <row r="1075" spans="1:15" ht="15.95" hidden="1" customHeight="1" x14ac:dyDescent="0.2">
      <c r="A1075" s="156">
        <v>1067</v>
      </c>
      <c r="B1075" s="156" t="s">
        <v>2582</v>
      </c>
      <c r="C1075" s="157" t="s">
        <v>2464</v>
      </c>
      <c r="D1075" s="157" t="s">
        <v>7099</v>
      </c>
      <c r="E1075" s="82">
        <v>476.31142</v>
      </c>
      <c r="F1075" s="82">
        <v>1613.3244974999998</v>
      </c>
      <c r="G1075" s="82">
        <v>216.20361000000003</v>
      </c>
      <c r="H1075" s="82"/>
      <c r="I1075" s="158">
        <v>29.523596817508814</v>
      </c>
      <c r="J1075" s="135" t="s">
        <v>6041</v>
      </c>
      <c r="K1075" s="162"/>
      <c r="L1075" s="82">
        <v>989.96722</v>
      </c>
      <c r="M1075" s="82">
        <v>878.68788999999992</v>
      </c>
      <c r="N1075" s="82">
        <v>111.27933000000007</v>
      </c>
      <c r="O1075" s="135" t="s">
        <v>6041</v>
      </c>
    </row>
    <row r="1076" spans="1:15" ht="15.95" hidden="1" customHeight="1" x14ac:dyDescent="0.2">
      <c r="A1076" s="159">
        <v>1068</v>
      </c>
      <c r="B1076" s="159" t="s">
        <v>2584</v>
      </c>
      <c r="C1076" s="160" t="s">
        <v>2464</v>
      </c>
      <c r="D1076" s="160" t="s">
        <v>7100</v>
      </c>
      <c r="E1076" s="141">
        <v>648.48698000000002</v>
      </c>
      <c r="F1076" s="141">
        <v>1546.5600399999996</v>
      </c>
      <c r="G1076" s="141">
        <v>658.08546999999999</v>
      </c>
      <c r="H1076" s="141"/>
      <c r="I1076" s="161">
        <v>41.930928203731433</v>
      </c>
      <c r="J1076" s="142" t="s">
        <v>6041</v>
      </c>
      <c r="K1076" s="162"/>
      <c r="L1076" s="141">
        <v>1210.2077999999999</v>
      </c>
      <c r="M1076" s="141">
        <v>439.06736000000001</v>
      </c>
      <c r="N1076" s="141">
        <v>771.14043999999978</v>
      </c>
      <c r="O1076" s="142" t="s">
        <v>6041</v>
      </c>
    </row>
    <row r="1077" spans="1:15" ht="15.95" hidden="1" customHeight="1" x14ac:dyDescent="0.2">
      <c r="A1077" s="156">
        <v>1069</v>
      </c>
      <c r="B1077" s="156" t="s">
        <v>2586</v>
      </c>
      <c r="C1077" s="157" t="s">
        <v>2464</v>
      </c>
      <c r="D1077" s="157" t="s">
        <v>7101</v>
      </c>
      <c r="E1077" s="82">
        <v>344.09171000000009</v>
      </c>
      <c r="F1077" s="82">
        <v>1483.76079</v>
      </c>
      <c r="G1077" s="82">
        <v>356.74008999999995</v>
      </c>
      <c r="H1077" s="82"/>
      <c r="I1077" s="158">
        <v>23.190511052660991</v>
      </c>
      <c r="J1077" s="135" t="s">
        <v>6041</v>
      </c>
      <c r="K1077" s="162"/>
      <c r="L1077" s="82">
        <v>730.17044000000021</v>
      </c>
      <c r="M1077" s="82">
        <v>594.54309000000001</v>
      </c>
      <c r="N1077" s="82">
        <v>135.62735000000021</v>
      </c>
      <c r="O1077" s="135" t="s">
        <v>6041</v>
      </c>
    </row>
    <row r="1078" spans="1:15" ht="15.95" hidden="1" customHeight="1" x14ac:dyDescent="0.2">
      <c r="A1078" s="159">
        <v>1070</v>
      </c>
      <c r="B1078" s="159" t="s">
        <v>2588</v>
      </c>
      <c r="C1078" s="160" t="s">
        <v>2464</v>
      </c>
      <c r="D1078" s="160" t="s">
        <v>7102</v>
      </c>
      <c r="E1078" s="141">
        <v>422.83567000000005</v>
      </c>
      <c r="F1078" s="141">
        <v>1181.7865875</v>
      </c>
      <c r="G1078" s="141">
        <v>248.77842999999999</v>
      </c>
      <c r="H1078" s="141"/>
      <c r="I1078" s="161">
        <v>35.779359359161802</v>
      </c>
      <c r="J1078" s="142" t="s">
        <v>6041</v>
      </c>
      <c r="K1078" s="162"/>
      <c r="L1078" s="141">
        <v>484.44382999999999</v>
      </c>
      <c r="M1078" s="141">
        <v>477.62518</v>
      </c>
      <c r="N1078" s="141">
        <v>6.818650000000023</v>
      </c>
      <c r="O1078" s="142" t="s">
        <v>6041</v>
      </c>
    </row>
    <row r="1079" spans="1:15" ht="15.95" hidden="1" customHeight="1" x14ac:dyDescent="0.2">
      <c r="A1079" s="156">
        <v>1071</v>
      </c>
      <c r="B1079" s="156" t="s">
        <v>2590</v>
      </c>
      <c r="C1079" s="157" t="s">
        <v>2464</v>
      </c>
      <c r="D1079" s="157" t="s">
        <v>6987</v>
      </c>
      <c r="E1079" s="82">
        <v>317.93253000000004</v>
      </c>
      <c r="F1079" s="82">
        <v>1219.9669724999999</v>
      </c>
      <c r="G1079" s="82">
        <v>258.31234000000001</v>
      </c>
      <c r="H1079" s="82"/>
      <c r="I1079" s="158">
        <v>26.060748951955748</v>
      </c>
      <c r="J1079" s="135" t="s">
        <v>6041</v>
      </c>
      <c r="K1079" s="162"/>
      <c r="L1079" s="82">
        <v>898.45856000000003</v>
      </c>
      <c r="M1079" s="82">
        <v>658.16666999999995</v>
      </c>
      <c r="N1079" s="82">
        <v>240.29189000000014</v>
      </c>
      <c r="O1079" s="135" t="s">
        <v>6041</v>
      </c>
    </row>
    <row r="1080" spans="1:15" ht="15.95" hidden="1" customHeight="1" x14ac:dyDescent="0.2">
      <c r="A1080" s="159">
        <v>1072</v>
      </c>
      <c r="B1080" s="159" t="s">
        <v>2591</v>
      </c>
      <c r="C1080" s="160" t="s">
        <v>2464</v>
      </c>
      <c r="D1080" s="160" t="s">
        <v>7103</v>
      </c>
      <c r="E1080" s="141">
        <v>735.56018000000006</v>
      </c>
      <c r="F1080" s="141">
        <v>3852.17767</v>
      </c>
      <c r="G1080" s="141">
        <v>2930.5893300000002</v>
      </c>
      <c r="H1080" s="141"/>
      <c r="I1080" s="161">
        <v>19.09465873623633</v>
      </c>
      <c r="J1080" s="142" t="s">
        <v>6041</v>
      </c>
      <c r="K1080" s="162"/>
      <c r="L1080" s="141">
        <v>3502.4905999999996</v>
      </c>
      <c r="M1080" s="141">
        <v>1261.8865099999998</v>
      </c>
      <c r="N1080" s="141">
        <v>2240.6040899999998</v>
      </c>
      <c r="O1080" s="142" t="s">
        <v>6041</v>
      </c>
    </row>
    <row r="1081" spans="1:15" ht="15.95" hidden="1" customHeight="1" x14ac:dyDescent="0.2">
      <c r="A1081" s="156">
        <v>1073</v>
      </c>
      <c r="B1081" s="156" t="s">
        <v>2593</v>
      </c>
      <c r="C1081" s="157" t="s">
        <v>2464</v>
      </c>
      <c r="D1081" s="157" t="s">
        <v>7104</v>
      </c>
      <c r="E1081" s="82">
        <v>44.461839999999995</v>
      </c>
      <c r="F1081" s="82">
        <v>1087.1772225</v>
      </c>
      <c r="G1081" s="82">
        <v>165.33243999999999</v>
      </c>
      <c r="H1081" s="82"/>
      <c r="I1081" s="158">
        <v>4.0896588964362701</v>
      </c>
      <c r="J1081" s="135" t="s">
        <v>6041</v>
      </c>
      <c r="K1081" s="162"/>
      <c r="L1081" s="82">
        <v>731.58570999999995</v>
      </c>
      <c r="M1081" s="82">
        <v>468.75380999999993</v>
      </c>
      <c r="N1081" s="82">
        <v>262.83190000000002</v>
      </c>
      <c r="O1081" s="135" t="s">
        <v>6041</v>
      </c>
    </row>
    <row r="1082" spans="1:15" ht="15.95" hidden="1" customHeight="1" x14ac:dyDescent="0.2">
      <c r="A1082" s="159">
        <v>1074</v>
      </c>
      <c r="B1082" s="159" t="s">
        <v>2595</v>
      </c>
      <c r="C1082" s="160" t="s">
        <v>2464</v>
      </c>
      <c r="D1082" s="160" t="s">
        <v>7105</v>
      </c>
      <c r="E1082" s="141">
        <v>159.79947999999999</v>
      </c>
      <c r="F1082" s="141">
        <v>1299.2952050000001</v>
      </c>
      <c r="G1082" s="141">
        <v>244.38532000000001</v>
      </c>
      <c r="H1082" s="141"/>
      <c r="I1082" s="161">
        <v>12.298935560221665</v>
      </c>
      <c r="J1082" s="142" t="s">
        <v>6041</v>
      </c>
      <c r="K1082" s="162"/>
      <c r="L1082" s="141">
        <v>898.88235000000009</v>
      </c>
      <c r="M1082" s="141">
        <v>541.2124399999999</v>
      </c>
      <c r="N1082" s="141">
        <v>357.66991000000013</v>
      </c>
      <c r="O1082" s="142" t="s">
        <v>6041</v>
      </c>
    </row>
    <row r="1083" spans="1:15" ht="15.95" hidden="1" customHeight="1" x14ac:dyDescent="0.2">
      <c r="A1083" s="156">
        <v>1075</v>
      </c>
      <c r="B1083" s="156" t="s">
        <v>2597</v>
      </c>
      <c r="C1083" s="157" t="s">
        <v>2464</v>
      </c>
      <c r="D1083" s="157" t="s">
        <v>7106</v>
      </c>
      <c r="E1083" s="82">
        <v>174.24720000000002</v>
      </c>
      <c r="F1083" s="82">
        <v>1102.3539800000001</v>
      </c>
      <c r="G1083" s="82">
        <v>281.27830999999998</v>
      </c>
      <c r="H1083" s="82"/>
      <c r="I1083" s="158">
        <v>15.806828220459639</v>
      </c>
      <c r="J1083" s="135" t="s">
        <v>6041</v>
      </c>
      <c r="K1083" s="162"/>
      <c r="L1083" s="82">
        <v>632.76803000000018</v>
      </c>
      <c r="M1083" s="82">
        <v>620.55070999999998</v>
      </c>
      <c r="N1083" s="82">
        <v>12.217320000000182</v>
      </c>
      <c r="O1083" s="135" t="s">
        <v>6041</v>
      </c>
    </row>
    <row r="1084" spans="1:15" ht="15.95" hidden="1" customHeight="1" x14ac:dyDescent="0.2">
      <c r="A1084" s="159">
        <v>1076</v>
      </c>
      <c r="B1084" s="159" t="s">
        <v>2599</v>
      </c>
      <c r="C1084" s="160" t="s">
        <v>2464</v>
      </c>
      <c r="D1084" s="160" t="s">
        <v>6662</v>
      </c>
      <c r="E1084" s="141">
        <v>617.8174600000001</v>
      </c>
      <c r="F1084" s="141">
        <v>1005.3232349999998</v>
      </c>
      <c r="G1084" s="141">
        <v>230.50411</v>
      </c>
      <c r="H1084" s="141"/>
      <c r="I1084" s="161">
        <v>61.454608676183653</v>
      </c>
      <c r="J1084" s="142" t="s">
        <v>6041</v>
      </c>
      <c r="K1084" s="162"/>
      <c r="L1084" s="141">
        <v>626.32970999999998</v>
      </c>
      <c r="M1084" s="141">
        <v>553.28791999999987</v>
      </c>
      <c r="N1084" s="141">
        <v>73.041790000000034</v>
      </c>
      <c r="O1084" s="142" t="s">
        <v>6041</v>
      </c>
    </row>
    <row r="1085" spans="1:15" ht="15.95" hidden="1" customHeight="1" x14ac:dyDescent="0.2">
      <c r="A1085" s="156">
        <v>1077</v>
      </c>
      <c r="B1085" s="156" t="s">
        <v>2600</v>
      </c>
      <c r="C1085" s="157" t="s">
        <v>2464</v>
      </c>
      <c r="D1085" s="157" t="s">
        <v>7107</v>
      </c>
      <c r="E1085" s="82">
        <v>268.81791999999996</v>
      </c>
      <c r="F1085" s="82">
        <v>1237.8302200000003</v>
      </c>
      <c r="G1085" s="82">
        <v>302.85095000000001</v>
      </c>
      <c r="H1085" s="82"/>
      <c r="I1085" s="158">
        <v>21.716865177196912</v>
      </c>
      <c r="J1085" s="135" t="s">
        <v>6041</v>
      </c>
      <c r="K1085" s="162"/>
      <c r="L1085" s="82">
        <v>819.87274000000002</v>
      </c>
      <c r="M1085" s="82">
        <v>810.4470399999999</v>
      </c>
      <c r="N1085" s="82">
        <v>9.4257000000000701</v>
      </c>
      <c r="O1085" s="135" t="s">
        <v>6041</v>
      </c>
    </row>
    <row r="1086" spans="1:15" ht="15.95" hidden="1" customHeight="1" x14ac:dyDescent="0.2">
      <c r="A1086" s="159">
        <v>1078</v>
      </c>
      <c r="B1086" s="159" t="s">
        <v>2602</v>
      </c>
      <c r="C1086" s="160" t="s">
        <v>2464</v>
      </c>
      <c r="D1086" s="160" t="s">
        <v>7108</v>
      </c>
      <c r="E1086" s="141">
        <v>86.48639</v>
      </c>
      <c r="F1086" s="141">
        <v>1074.8117450000002</v>
      </c>
      <c r="G1086" s="141">
        <v>288.51350999999994</v>
      </c>
      <c r="H1086" s="141"/>
      <c r="I1086" s="161">
        <v>8.0466547190550095</v>
      </c>
      <c r="J1086" s="142" t="s">
        <v>6041</v>
      </c>
      <c r="K1086" s="162"/>
      <c r="L1086" s="141">
        <v>624.29196000000002</v>
      </c>
      <c r="M1086" s="141">
        <v>473.64444999999995</v>
      </c>
      <c r="N1086" s="141">
        <v>150.64751000000001</v>
      </c>
      <c r="O1086" s="142" t="s">
        <v>6041</v>
      </c>
    </row>
    <row r="1087" spans="1:15" ht="15.95" hidden="1" customHeight="1" x14ac:dyDescent="0.2">
      <c r="A1087" s="156">
        <v>1079</v>
      </c>
      <c r="B1087" s="156" t="s">
        <v>2604</v>
      </c>
      <c r="C1087" s="157" t="s">
        <v>2464</v>
      </c>
      <c r="D1087" s="157" t="s">
        <v>7109</v>
      </c>
      <c r="E1087" s="82">
        <v>230.21836999999999</v>
      </c>
      <c r="F1087" s="82">
        <v>1674.5667975000001</v>
      </c>
      <c r="G1087" s="82">
        <v>281.38504</v>
      </c>
      <c r="H1087" s="82"/>
      <c r="I1087" s="158">
        <v>13.747935904599229</v>
      </c>
      <c r="J1087" s="135" t="s">
        <v>6041</v>
      </c>
      <c r="K1087" s="162"/>
      <c r="L1087" s="82">
        <v>901.2691299999999</v>
      </c>
      <c r="M1087" s="82">
        <v>617.17975000000001</v>
      </c>
      <c r="N1087" s="82">
        <v>284.08937999999989</v>
      </c>
      <c r="O1087" s="135" t="s">
        <v>6041</v>
      </c>
    </row>
    <row r="1088" spans="1:15" ht="15.95" hidden="1" customHeight="1" x14ac:dyDescent="0.2">
      <c r="A1088" s="159">
        <v>1080</v>
      </c>
      <c r="B1088" s="159" t="s">
        <v>2606</v>
      </c>
      <c r="C1088" s="160" t="s">
        <v>2464</v>
      </c>
      <c r="D1088" s="160" t="s">
        <v>7110</v>
      </c>
      <c r="E1088" s="141">
        <v>381.11257999999998</v>
      </c>
      <c r="F1088" s="141">
        <v>1202.7576450000001</v>
      </c>
      <c r="G1088" s="141">
        <v>234.89652999999996</v>
      </c>
      <c r="H1088" s="141"/>
      <c r="I1088" s="161">
        <v>31.686564752618963</v>
      </c>
      <c r="J1088" s="142" t="s">
        <v>6041</v>
      </c>
      <c r="K1088" s="162"/>
      <c r="L1088" s="141">
        <v>520.86212999999998</v>
      </c>
      <c r="M1088" s="141">
        <v>441.93910999999997</v>
      </c>
      <c r="N1088" s="141">
        <v>78.923020000000022</v>
      </c>
      <c r="O1088" s="142" t="s">
        <v>6041</v>
      </c>
    </row>
    <row r="1089" spans="1:15" ht="15.95" hidden="1" customHeight="1" x14ac:dyDescent="0.2">
      <c r="A1089" s="156">
        <v>1081</v>
      </c>
      <c r="B1089" s="156" t="s">
        <v>2608</v>
      </c>
      <c r="C1089" s="157" t="s">
        <v>2464</v>
      </c>
      <c r="D1089" s="157" t="s">
        <v>7111</v>
      </c>
      <c r="E1089" s="82">
        <v>148.18655999999996</v>
      </c>
      <c r="F1089" s="82">
        <v>1266.5319800000002</v>
      </c>
      <c r="G1089" s="82">
        <v>341.15962000000002</v>
      </c>
      <c r="H1089" s="82"/>
      <c r="I1089" s="158">
        <v>11.700183046305703</v>
      </c>
      <c r="J1089" s="135" t="s">
        <v>6041</v>
      </c>
      <c r="K1089" s="162"/>
      <c r="L1089" s="82">
        <v>656.13382000000001</v>
      </c>
      <c r="M1089" s="82">
        <v>519.06302000000005</v>
      </c>
      <c r="N1089" s="82">
        <v>137.07080000000005</v>
      </c>
      <c r="O1089" s="135" t="s">
        <v>6041</v>
      </c>
    </row>
    <row r="1090" spans="1:15" ht="15.95" hidden="1" customHeight="1" x14ac:dyDescent="0.2">
      <c r="A1090" s="159">
        <v>1082</v>
      </c>
      <c r="B1090" s="159" t="s">
        <v>2610</v>
      </c>
      <c r="C1090" s="160" t="s">
        <v>2464</v>
      </c>
      <c r="D1090" s="160" t="s">
        <v>7112</v>
      </c>
      <c r="E1090" s="141">
        <v>102.75771999999999</v>
      </c>
      <c r="F1090" s="141">
        <v>1463.5667774999997</v>
      </c>
      <c r="G1090" s="141">
        <v>125.07570000000001</v>
      </c>
      <c r="H1090" s="141"/>
      <c r="I1090" s="161">
        <v>7.0210475927532459</v>
      </c>
      <c r="J1090" s="142" t="s">
        <v>6041</v>
      </c>
      <c r="K1090" s="162"/>
      <c r="L1090" s="141">
        <v>684.72198000000003</v>
      </c>
      <c r="M1090" s="141">
        <v>415.85143000000005</v>
      </c>
      <c r="N1090" s="141">
        <v>268.87054999999992</v>
      </c>
      <c r="O1090" s="142" t="s">
        <v>6041</v>
      </c>
    </row>
    <row r="1091" spans="1:15" ht="15.95" hidden="1" customHeight="1" x14ac:dyDescent="0.2">
      <c r="A1091" s="156">
        <v>1083</v>
      </c>
      <c r="B1091" s="156" t="s">
        <v>2612</v>
      </c>
      <c r="C1091" s="157" t="s">
        <v>2464</v>
      </c>
      <c r="D1091" s="157" t="s">
        <v>7113</v>
      </c>
      <c r="E1091" s="82">
        <v>256.02814999999998</v>
      </c>
      <c r="F1091" s="82">
        <v>1614.59492</v>
      </c>
      <c r="G1091" s="82">
        <v>544.37867000000006</v>
      </c>
      <c r="H1091" s="82"/>
      <c r="I1091" s="158">
        <v>15.857113560099645</v>
      </c>
      <c r="J1091" s="135" t="s">
        <v>6041</v>
      </c>
      <c r="K1091" s="162"/>
      <c r="L1091" s="82">
        <v>1157.17797</v>
      </c>
      <c r="M1091" s="82">
        <v>793.81551000000002</v>
      </c>
      <c r="N1091" s="82">
        <v>363.36245999999994</v>
      </c>
      <c r="O1091" s="135" t="s">
        <v>6041</v>
      </c>
    </row>
    <row r="1092" spans="1:15" ht="15.95" hidden="1" customHeight="1" x14ac:dyDescent="0.2">
      <c r="A1092" s="159">
        <v>1084</v>
      </c>
      <c r="B1092" s="159" t="s">
        <v>2614</v>
      </c>
      <c r="C1092" s="160" t="s">
        <v>2464</v>
      </c>
      <c r="D1092" s="160" t="s">
        <v>7114</v>
      </c>
      <c r="E1092" s="141">
        <v>263.39117000000005</v>
      </c>
      <c r="F1092" s="141">
        <v>2517.4625249999995</v>
      </c>
      <c r="G1092" s="141">
        <v>885.63651000000016</v>
      </c>
      <c r="H1092" s="141"/>
      <c r="I1092" s="161">
        <v>10.462565674140475</v>
      </c>
      <c r="J1092" s="142" t="s">
        <v>6041</v>
      </c>
      <c r="K1092" s="162"/>
      <c r="L1092" s="141">
        <v>1430.1859999999999</v>
      </c>
      <c r="M1092" s="141">
        <v>823.26686999999993</v>
      </c>
      <c r="N1092" s="141">
        <v>606.91913000000011</v>
      </c>
      <c r="O1092" s="142" t="s">
        <v>6041</v>
      </c>
    </row>
    <row r="1093" spans="1:15" ht="15.95" hidden="1" customHeight="1" x14ac:dyDescent="0.2">
      <c r="A1093" s="156">
        <v>1085</v>
      </c>
      <c r="B1093" s="156" t="s">
        <v>2616</v>
      </c>
      <c r="C1093" s="157" t="s">
        <v>2464</v>
      </c>
      <c r="D1093" s="157" t="s">
        <v>7115</v>
      </c>
      <c r="E1093" s="82">
        <v>169.53686999999999</v>
      </c>
      <c r="F1093" s="82">
        <v>1076.2312599999998</v>
      </c>
      <c r="G1093" s="82">
        <v>277.72158000000002</v>
      </c>
      <c r="H1093" s="82"/>
      <c r="I1093" s="158">
        <v>15.75282899699457</v>
      </c>
      <c r="J1093" s="135" t="s">
        <v>6041</v>
      </c>
      <c r="K1093" s="162"/>
      <c r="L1093" s="82">
        <v>754.90422999999998</v>
      </c>
      <c r="M1093" s="82">
        <v>500.24065000000002</v>
      </c>
      <c r="N1093" s="82">
        <v>254.66357999999997</v>
      </c>
      <c r="O1093" s="135" t="s">
        <v>6041</v>
      </c>
    </row>
    <row r="1094" spans="1:15" ht="15.95" hidden="1" customHeight="1" x14ac:dyDescent="0.2">
      <c r="A1094" s="159">
        <v>1086</v>
      </c>
      <c r="B1094" s="159" t="s">
        <v>2618</v>
      </c>
      <c r="C1094" s="160" t="s">
        <v>2464</v>
      </c>
      <c r="D1094" s="160" t="s">
        <v>6866</v>
      </c>
      <c r="E1094" s="141">
        <v>214.77926000000002</v>
      </c>
      <c r="F1094" s="141">
        <v>1084.092605</v>
      </c>
      <c r="G1094" s="141">
        <v>134.77787000000001</v>
      </c>
      <c r="H1094" s="141"/>
      <c r="I1094" s="161">
        <v>19.811892361354129</v>
      </c>
      <c r="J1094" s="142" t="s">
        <v>6041</v>
      </c>
      <c r="K1094" s="162"/>
      <c r="L1094" s="141">
        <v>767.03539999999987</v>
      </c>
      <c r="M1094" s="141">
        <v>687.65264999999988</v>
      </c>
      <c r="N1094" s="141">
        <v>79.382750000000001</v>
      </c>
      <c r="O1094" s="142" t="s">
        <v>6041</v>
      </c>
    </row>
    <row r="1095" spans="1:15" ht="15.95" hidden="1" customHeight="1" x14ac:dyDescent="0.2">
      <c r="A1095" s="156">
        <v>1087</v>
      </c>
      <c r="B1095" s="156" t="s">
        <v>2619</v>
      </c>
      <c r="C1095" s="157" t="s">
        <v>2464</v>
      </c>
      <c r="D1095" s="157" t="s">
        <v>7116</v>
      </c>
      <c r="E1095" s="82">
        <v>927.82170999999994</v>
      </c>
      <c r="F1095" s="82">
        <v>4523.6472324999995</v>
      </c>
      <c r="G1095" s="82">
        <v>1327.8292200000001</v>
      </c>
      <c r="H1095" s="82"/>
      <c r="I1095" s="158">
        <v>20.510478874968285</v>
      </c>
      <c r="J1095" s="135" t="s">
        <v>6041</v>
      </c>
      <c r="K1095" s="162"/>
      <c r="L1095" s="82">
        <v>2283.0846499999998</v>
      </c>
      <c r="M1095" s="82">
        <v>1760.48867</v>
      </c>
      <c r="N1095" s="82">
        <v>522.59597999999994</v>
      </c>
      <c r="O1095" s="135" t="s">
        <v>6041</v>
      </c>
    </row>
    <row r="1096" spans="1:15" ht="15.95" hidden="1" customHeight="1" x14ac:dyDescent="0.2">
      <c r="A1096" s="159">
        <v>1088</v>
      </c>
      <c r="B1096" s="159" t="s">
        <v>2621</v>
      </c>
      <c r="C1096" s="160" t="s">
        <v>2464</v>
      </c>
      <c r="D1096" s="160" t="s">
        <v>7117</v>
      </c>
      <c r="E1096" s="141">
        <v>1497.7106600000002</v>
      </c>
      <c r="F1096" s="141">
        <v>11502.566934999999</v>
      </c>
      <c r="G1096" s="141">
        <v>1052.1147599999999</v>
      </c>
      <c r="H1096" s="141"/>
      <c r="I1096" s="161">
        <v>13.020664591333675</v>
      </c>
      <c r="J1096" s="142" t="s">
        <v>6041</v>
      </c>
      <c r="K1096" s="162"/>
      <c r="L1096" s="141">
        <v>5380.6697000000004</v>
      </c>
      <c r="M1096" s="141">
        <v>3307.2649700000002</v>
      </c>
      <c r="N1096" s="141">
        <v>2073.4047300000002</v>
      </c>
      <c r="O1096" s="142" t="s">
        <v>6041</v>
      </c>
    </row>
    <row r="1097" spans="1:15" ht="15.95" hidden="1" customHeight="1" x14ac:dyDescent="0.2">
      <c r="A1097" s="156">
        <v>1089</v>
      </c>
      <c r="B1097" s="156" t="s">
        <v>2623</v>
      </c>
      <c r="C1097" s="157" t="s">
        <v>2464</v>
      </c>
      <c r="D1097" s="157" t="s">
        <v>7118</v>
      </c>
      <c r="E1097" s="82">
        <v>948.63003000000003</v>
      </c>
      <c r="F1097" s="82">
        <v>3486.1661024999994</v>
      </c>
      <c r="G1097" s="82">
        <v>843.39429000000007</v>
      </c>
      <c r="H1097" s="82"/>
      <c r="I1097" s="158">
        <v>27.211268829667024</v>
      </c>
      <c r="J1097" s="135" t="s">
        <v>6041</v>
      </c>
      <c r="K1097" s="162"/>
      <c r="L1097" s="82">
        <v>2153.0188800000001</v>
      </c>
      <c r="M1097" s="82">
        <v>1481.27136</v>
      </c>
      <c r="N1097" s="82">
        <v>671.74752000000001</v>
      </c>
      <c r="O1097" s="135" t="s">
        <v>6041</v>
      </c>
    </row>
    <row r="1098" spans="1:15" ht="15.95" hidden="1" customHeight="1" x14ac:dyDescent="0.2">
      <c r="A1098" s="159">
        <v>1090</v>
      </c>
      <c r="B1098" s="159" t="s">
        <v>2625</v>
      </c>
      <c r="C1098" s="160" t="s">
        <v>2464</v>
      </c>
      <c r="D1098" s="160" t="s">
        <v>7119</v>
      </c>
      <c r="E1098" s="141">
        <v>51.428580000000004</v>
      </c>
      <c r="F1098" s="141">
        <v>1375.703935</v>
      </c>
      <c r="G1098" s="141">
        <v>190.24793</v>
      </c>
      <c r="H1098" s="141"/>
      <c r="I1098" s="161">
        <v>3.7383465069466415</v>
      </c>
      <c r="J1098" s="142" t="s">
        <v>6041</v>
      </c>
      <c r="K1098" s="162"/>
      <c r="L1098" s="141">
        <v>895.96425999999997</v>
      </c>
      <c r="M1098" s="141">
        <v>646.75653</v>
      </c>
      <c r="N1098" s="141">
        <v>249.20772999999997</v>
      </c>
      <c r="O1098" s="142" t="s">
        <v>6041</v>
      </c>
    </row>
    <row r="1099" spans="1:15" ht="15.95" hidden="1" customHeight="1" x14ac:dyDescent="0.2">
      <c r="A1099" s="156">
        <v>1091</v>
      </c>
      <c r="B1099" s="156" t="s">
        <v>2627</v>
      </c>
      <c r="C1099" s="157" t="s">
        <v>2464</v>
      </c>
      <c r="D1099" s="157" t="s">
        <v>7120</v>
      </c>
      <c r="E1099" s="82">
        <v>480.04387000000003</v>
      </c>
      <c r="F1099" s="82">
        <v>4784.9002</v>
      </c>
      <c r="G1099" s="82">
        <v>1049.2166200000001</v>
      </c>
      <c r="H1099" s="82"/>
      <c r="I1099" s="158">
        <v>10.032474031537795</v>
      </c>
      <c r="J1099" s="135" t="s">
        <v>6041</v>
      </c>
      <c r="K1099" s="162"/>
      <c r="L1099" s="82">
        <v>1972.44957</v>
      </c>
      <c r="M1099" s="82">
        <v>1827.2561900000003</v>
      </c>
      <c r="N1099" s="82">
        <v>145.19337999999988</v>
      </c>
      <c r="O1099" s="135" t="s">
        <v>6041</v>
      </c>
    </row>
    <row r="1100" spans="1:15" ht="15.95" hidden="1" customHeight="1" x14ac:dyDescent="0.2">
      <c r="A1100" s="159">
        <v>1092</v>
      </c>
      <c r="B1100" s="159" t="s">
        <v>2629</v>
      </c>
      <c r="C1100" s="160" t="s">
        <v>2464</v>
      </c>
      <c r="D1100" s="160" t="s">
        <v>7121</v>
      </c>
      <c r="E1100" s="141">
        <v>16781.269900000003</v>
      </c>
      <c r="F1100" s="141">
        <v>74399.110845000003</v>
      </c>
      <c r="G1100" s="141">
        <v>8834.9638000000014</v>
      </c>
      <c r="H1100" s="141"/>
      <c r="I1100" s="161">
        <v>22.55573985952789</v>
      </c>
      <c r="J1100" s="142" t="s">
        <v>6041</v>
      </c>
      <c r="K1100" s="162"/>
      <c r="L1100" s="141">
        <v>53449.695100000012</v>
      </c>
      <c r="M1100" s="141">
        <v>35082.640729999999</v>
      </c>
      <c r="N1100" s="141">
        <v>18367.054370000013</v>
      </c>
      <c r="O1100" s="142" t="s">
        <v>6041</v>
      </c>
    </row>
    <row r="1101" spans="1:15" ht="15.95" hidden="1" customHeight="1" x14ac:dyDescent="0.2">
      <c r="A1101" s="156">
        <v>1093</v>
      </c>
      <c r="B1101" s="156" t="s">
        <v>2631</v>
      </c>
      <c r="C1101" s="157" t="s">
        <v>2464</v>
      </c>
      <c r="D1101" s="157" t="s">
        <v>7122</v>
      </c>
      <c r="E1101" s="82">
        <v>2030.9112200000002</v>
      </c>
      <c r="F1101" s="82">
        <v>6515.0536500000007</v>
      </c>
      <c r="G1101" s="82">
        <v>2236.2839100000001</v>
      </c>
      <c r="H1101" s="82"/>
      <c r="I1101" s="158">
        <v>31.17259395093393</v>
      </c>
      <c r="J1101" s="135" t="s">
        <v>6041</v>
      </c>
      <c r="K1101" s="162"/>
      <c r="L1101" s="82">
        <v>4835.9507000000003</v>
      </c>
      <c r="M1101" s="82">
        <v>3986.5192799999995</v>
      </c>
      <c r="N1101" s="82">
        <v>849.43142000000091</v>
      </c>
      <c r="O1101" s="135" t="s">
        <v>6041</v>
      </c>
    </row>
    <row r="1102" spans="1:15" ht="15.95" hidden="1" customHeight="1" x14ac:dyDescent="0.2">
      <c r="A1102" s="159">
        <v>1094</v>
      </c>
      <c r="B1102" s="159" t="s">
        <v>2633</v>
      </c>
      <c r="C1102" s="160" t="s">
        <v>2464</v>
      </c>
      <c r="D1102" s="160" t="s">
        <v>7123</v>
      </c>
      <c r="E1102" s="141">
        <v>421.40089999999998</v>
      </c>
      <c r="F1102" s="141">
        <v>9578.5501724999995</v>
      </c>
      <c r="G1102" s="141">
        <v>2979.5976299999998</v>
      </c>
      <c r="H1102" s="141"/>
      <c r="I1102" s="161">
        <v>4.3994225891287932</v>
      </c>
      <c r="J1102" s="142" t="s">
        <v>6041</v>
      </c>
      <c r="K1102" s="162"/>
      <c r="L1102" s="141">
        <v>6155.9129099999991</v>
      </c>
      <c r="M1102" s="141">
        <v>3442.05647</v>
      </c>
      <c r="N1102" s="141">
        <v>2713.8564399999991</v>
      </c>
      <c r="O1102" s="142" t="s">
        <v>6041</v>
      </c>
    </row>
    <row r="1103" spans="1:15" ht="15.95" hidden="1" customHeight="1" x14ac:dyDescent="0.2">
      <c r="A1103" s="156">
        <v>1095</v>
      </c>
      <c r="B1103" s="156" t="s">
        <v>2635</v>
      </c>
      <c r="C1103" s="157" t="s">
        <v>2464</v>
      </c>
      <c r="D1103" s="157" t="s">
        <v>7124</v>
      </c>
      <c r="E1103" s="82">
        <v>3287.4124199999997</v>
      </c>
      <c r="F1103" s="82">
        <v>34644.325392499995</v>
      </c>
      <c r="G1103" s="82">
        <v>13004.432439999999</v>
      </c>
      <c r="H1103" s="82"/>
      <c r="I1103" s="158">
        <v>9.4890357446869995</v>
      </c>
      <c r="J1103" s="135" t="s">
        <v>6041</v>
      </c>
      <c r="K1103" s="162"/>
      <c r="L1103" s="82">
        <v>26032.636879999995</v>
      </c>
      <c r="M1103" s="82">
        <v>17468.327329999996</v>
      </c>
      <c r="N1103" s="82">
        <v>8564.3095499999963</v>
      </c>
      <c r="O1103" s="135" t="s">
        <v>6041</v>
      </c>
    </row>
    <row r="1104" spans="1:15" ht="15.95" hidden="1" customHeight="1" x14ac:dyDescent="0.2">
      <c r="A1104" s="159">
        <v>1096</v>
      </c>
      <c r="B1104" s="159" t="s">
        <v>2637</v>
      </c>
      <c r="C1104" s="160" t="s">
        <v>2464</v>
      </c>
      <c r="D1104" s="160" t="s">
        <v>7125</v>
      </c>
      <c r="E1104" s="141">
        <v>447.45345999999995</v>
      </c>
      <c r="F1104" s="141">
        <v>6251.0421275000008</v>
      </c>
      <c r="G1104" s="141">
        <v>985.09739000000002</v>
      </c>
      <c r="H1104" s="141"/>
      <c r="I1104" s="161">
        <v>7.1580618219085883</v>
      </c>
      <c r="J1104" s="142" t="s">
        <v>6041</v>
      </c>
      <c r="K1104" s="162"/>
      <c r="L1104" s="141">
        <v>3864.6088799999998</v>
      </c>
      <c r="M1104" s="141">
        <v>3059.0310800000002</v>
      </c>
      <c r="N1104" s="141">
        <v>805.5777999999998</v>
      </c>
      <c r="O1104" s="142" t="s">
        <v>6041</v>
      </c>
    </row>
    <row r="1105" spans="1:15" ht="15.95" hidden="1" customHeight="1" x14ac:dyDescent="0.2">
      <c r="A1105" s="156">
        <v>1097</v>
      </c>
      <c r="B1105" s="156" t="s">
        <v>2639</v>
      </c>
      <c r="C1105" s="157" t="s">
        <v>2464</v>
      </c>
      <c r="D1105" s="157" t="s">
        <v>7126</v>
      </c>
      <c r="E1105" s="82">
        <v>3739.4274300000006</v>
      </c>
      <c r="F1105" s="82">
        <v>42725.654062499998</v>
      </c>
      <c r="G1105" s="82">
        <v>21680.294559999998</v>
      </c>
      <c r="H1105" s="82"/>
      <c r="I1105" s="158">
        <v>8.7521829964964049</v>
      </c>
      <c r="J1105" s="135" t="s">
        <v>6041</v>
      </c>
      <c r="K1105" s="162"/>
      <c r="L1105" s="82">
        <v>34936.685339999996</v>
      </c>
      <c r="M1105" s="82">
        <v>18943.63365</v>
      </c>
      <c r="N1105" s="82">
        <v>15993.051689999998</v>
      </c>
      <c r="O1105" s="135" t="s">
        <v>6041</v>
      </c>
    </row>
    <row r="1106" spans="1:15" ht="15.95" hidden="1" customHeight="1" x14ac:dyDescent="0.2">
      <c r="A1106" s="159">
        <v>1098</v>
      </c>
      <c r="B1106" s="159" t="s">
        <v>2641</v>
      </c>
      <c r="C1106" s="160" t="s">
        <v>2464</v>
      </c>
      <c r="D1106" s="160" t="s">
        <v>7127</v>
      </c>
      <c r="E1106" s="141">
        <v>1677.2697499999999</v>
      </c>
      <c r="F1106" s="141">
        <v>29674.720777500002</v>
      </c>
      <c r="G1106" s="141">
        <v>11963.13451</v>
      </c>
      <c r="H1106" s="141"/>
      <c r="I1106" s="161">
        <v>5.6521837646800748</v>
      </c>
      <c r="J1106" s="142" t="s">
        <v>6041</v>
      </c>
      <c r="K1106" s="162"/>
      <c r="L1106" s="141">
        <v>22042.868129999999</v>
      </c>
      <c r="M1106" s="141">
        <v>15133.276419999998</v>
      </c>
      <c r="N1106" s="141">
        <v>6909.5917100000006</v>
      </c>
      <c r="O1106" s="142" t="s">
        <v>6041</v>
      </c>
    </row>
    <row r="1107" spans="1:15" ht="15.95" hidden="1" customHeight="1" x14ac:dyDescent="0.2">
      <c r="A1107" s="156">
        <v>1099</v>
      </c>
      <c r="B1107" s="156" t="s">
        <v>2643</v>
      </c>
      <c r="C1107" s="157" t="s">
        <v>2464</v>
      </c>
      <c r="D1107" s="157" t="s">
        <v>7128</v>
      </c>
      <c r="E1107" s="82">
        <v>2021.0313799999999</v>
      </c>
      <c r="F1107" s="82">
        <v>34085.505847500004</v>
      </c>
      <c r="G1107" s="82">
        <v>10800.581899999999</v>
      </c>
      <c r="H1107" s="82"/>
      <c r="I1107" s="158">
        <v>5.9292984796593018</v>
      </c>
      <c r="J1107" s="135" t="s">
        <v>6041</v>
      </c>
      <c r="K1107" s="162"/>
      <c r="L1107" s="82">
        <v>24511.698869999997</v>
      </c>
      <c r="M1107" s="82">
        <v>12461.155299999999</v>
      </c>
      <c r="N1107" s="82">
        <v>12050.543569999998</v>
      </c>
      <c r="O1107" s="135" t="s">
        <v>6041</v>
      </c>
    </row>
    <row r="1108" spans="1:15" ht="15.95" hidden="1" customHeight="1" x14ac:dyDescent="0.2">
      <c r="A1108" s="159">
        <v>1100</v>
      </c>
      <c r="B1108" s="159" t="s">
        <v>2645</v>
      </c>
      <c r="C1108" s="160" t="s">
        <v>2464</v>
      </c>
      <c r="D1108" s="160" t="s">
        <v>7129</v>
      </c>
      <c r="E1108" s="141">
        <v>2199.9750400000003</v>
      </c>
      <c r="F1108" s="141">
        <v>28828.993974999994</v>
      </c>
      <c r="G1108" s="141">
        <v>4772.4699800000008</v>
      </c>
      <c r="H1108" s="141"/>
      <c r="I1108" s="161">
        <v>7.6311197050711526</v>
      </c>
      <c r="J1108" s="142" t="s">
        <v>6041</v>
      </c>
      <c r="K1108" s="162"/>
      <c r="L1108" s="141">
        <v>20372.009199999997</v>
      </c>
      <c r="M1108" s="141">
        <v>16247.251789999997</v>
      </c>
      <c r="N1108" s="141">
        <v>4124.7574099999983</v>
      </c>
      <c r="O1108" s="142" t="s">
        <v>6041</v>
      </c>
    </row>
    <row r="1109" spans="1:15" ht="15.95" hidden="1" customHeight="1" x14ac:dyDescent="0.2">
      <c r="A1109" s="156">
        <v>1101</v>
      </c>
      <c r="B1109" s="156" t="s">
        <v>2647</v>
      </c>
      <c r="C1109" s="157" t="s">
        <v>2464</v>
      </c>
      <c r="D1109" s="157" t="s">
        <v>6318</v>
      </c>
      <c r="E1109" s="82">
        <v>752.25882000000001</v>
      </c>
      <c r="F1109" s="82">
        <v>4759.9777299999987</v>
      </c>
      <c r="G1109" s="82">
        <v>967.7310500000001</v>
      </c>
      <c r="H1109" s="82"/>
      <c r="I1109" s="158">
        <v>15.803830662039678</v>
      </c>
      <c r="J1109" s="135" t="s">
        <v>6041</v>
      </c>
      <c r="K1109" s="162"/>
      <c r="L1109" s="82">
        <v>3292.6896399999996</v>
      </c>
      <c r="M1109" s="82">
        <v>2253.8577200000004</v>
      </c>
      <c r="N1109" s="82">
        <v>1038.8319199999994</v>
      </c>
      <c r="O1109" s="135" t="s">
        <v>6041</v>
      </c>
    </row>
    <row r="1110" spans="1:15" ht="15.95" hidden="1" customHeight="1" x14ac:dyDescent="0.2">
      <c r="A1110" s="159">
        <v>1102</v>
      </c>
      <c r="B1110" s="159" t="s">
        <v>2648</v>
      </c>
      <c r="C1110" s="160" t="s">
        <v>2464</v>
      </c>
      <c r="D1110" s="160" t="s">
        <v>7130</v>
      </c>
      <c r="E1110" s="141">
        <v>295.94743</v>
      </c>
      <c r="F1110" s="141">
        <v>1582.5267575000003</v>
      </c>
      <c r="G1110" s="141">
        <v>262.93870000000004</v>
      </c>
      <c r="H1110" s="141"/>
      <c r="I1110" s="161">
        <v>18.700943197164229</v>
      </c>
      <c r="J1110" s="142" t="s">
        <v>6041</v>
      </c>
      <c r="K1110" s="162"/>
      <c r="L1110" s="141">
        <v>776.51416999999992</v>
      </c>
      <c r="M1110" s="141">
        <v>685.73895999999991</v>
      </c>
      <c r="N1110" s="141">
        <v>90.775209999999959</v>
      </c>
      <c r="O1110" s="142" t="s">
        <v>6041</v>
      </c>
    </row>
    <row r="1111" spans="1:15" ht="15.95" hidden="1" customHeight="1" x14ac:dyDescent="0.2">
      <c r="A1111" s="156">
        <v>1103</v>
      </c>
      <c r="B1111" s="156" t="s">
        <v>2650</v>
      </c>
      <c r="C1111" s="157" t="s">
        <v>2464</v>
      </c>
      <c r="D1111" s="157" t="s">
        <v>7131</v>
      </c>
      <c r="E1111" s="82">
        <v>1598.83906</v>
      </c>
      <c r="F1111" s="82">
        <v>6248.0693424999999</v>
      </c>
      <c r="G1111" s="82">
        <v>1771.2011</v>
      </c>
      <c r="H1111" s="82"/>
      <c r="I1111" s="158">
        <v>25.589329636989376</v>
      </c>
      <c r="J1111" s="135" t="s">
        <v>6041</v>
      </c>
      <c r="K1111" s="162"/>
      <c r="L1111" s="82">
        <v>4306.9647100000011</v>
      </c>
      <c r="M1111" s="82">
        <v>2320.0849500000004</v>
      </c>
      <c r="N1111" s="82">
        <v>1986.8797600000007</v>
      </c>
      <c r="O1111" s="135" t="s">
        <v>6041</v>
      </c>
    </row>
    <row r="1112" spans="1:15" ht="15.95" hidden="1" customHeight="1" x14ac:dyDescent="0.2">
      <c r="A1112" s="159">
        <v>1104</v>
      </c>
      <c r="B1112" s="159" t="s">
        <v>2652</v>
      </c>
      <c r="C1112" s="160" t="s">
        <v>2464</v>
      </c>
      <c r="D1112" s="160" t="s">
        <v>7132</v>
      </c>
      <c r="E1112" s="141">
        <v>2426.2673199999999</v>
      </c>
      <c r="F1112" s="141">
        <v>3414.4037699999994</v>
      </c>
      <c r="G1112" s="141">
        <v>564.82529</v>
      </c>
      <c r="H1112" s="141"/>
      <c r="I1112" s="161">
        <v>71.059765728878631</v>
      </c>
      <c r="J1112" s="142" t="s">
        <v>6041</v>
      </c>
      <c r="K1112" s="162"/>
      <c r="L1112" s="141">
        <v>2443.6156100000003</v>
      </c>
      <c r="M1112" s="141">
        <v>1188.38275</v>
      </c>
      <c r="N1112" s="141">
        <v>1255.2328600000003</v>
      </c>
      <c r="O1112" s="142" t="s">
        <v>6041</v>
      </c>
    </row>
    <row r="1113" spans="1:15" ht="15.95" hidden="1" customHeight="1" x14ac:dyDescent="0.2">
      <c r="A1113" s="156">
        <v>1105</v>
      </c>
      <c r="B1113" s="156" t="s">
        <v>2654</v>
      </c>
      <c r="C1113" s="157" t="s">
        <v>2464</v>
      </c>
      <c r="D1113" s="157" t="s">
        <v>6863</v>
      </c>
      <c r="E1113" s="82">
        <v>165.18612999999999</v>
      </c>
      <c r="F1113" s="82">
        <v>3414.9208875000004</v>
      </c>
      <c r="G1113" s="82">
        <v>901.05570000000012</v>
      </c>
      <c r="H1113" s="82"/>
      <c r="I1113" s="158">
        <v>4.8371876082004839</v>
      </c>
      <c r="J1113" s="135" t="s">
        <v>6041</v>
      </c>
      <c r="K1113" s="162"/>
      <c r="L1113" s="82">
        <v>2239.4264000000003</v>
      </c>
      <c r="M1113" s="82">
        <v>1047.27484</v>
      </c>
      <c r="N1113" s="82">
        <v>1192.1515600000005</v>
      </c>
      <c r="O1113" s="135" t="s">
        <v>6041</v>
      </c>
    </row>
    <row r="1114" spans="1:15" ht="15.95" hidden="1" customHeight="1" x14ac:dyDescent="0.2">
      <c r="A1114" s="159">
        <v>1106</v>
      </c>
      <c r="B1114" s="159" t="s">
        <v>2655</v>
      </c>
      <c r="C1114" s="160" t="s">
        <v>2464</v>
      </c>
      <c r="D1114" s="160" t="s">
        <v>7133</v>
      </c>
      <c r="E1114" s="141">
        <v>349.61104</v>
      </c>
      <c r="F1114" s="141">
        <v>3384.7005425000007</v>
      </c>
      <c r="G1114" s="141">
        <v>620.81406000000004</v>
      </c>
      <c r="H1114" s="141"/>
      <c r="I1114" s="161">
        <v>10.329157206379357</v>
      </c>
      <c r="J1114" s="142" t="s">
        <v>6041</v>
      </c>
      <c r="K1114" s="162"/>
      <c r="L1114" s="141">
        <v>1889.0728700000004</v>
      </c>
      <c r="M1114" s="141">
        <v>1360.3153400000001</v>
      </c>
      <c r="N1114" s="141">
        <v>528.75753000000032</v>
      </c>
      <c r="O1114" s="142" t="s">
        <v>6041</v>
      </c>
    </row>
    <row r="1115" spans="1:15" ht="15.95" hidden="1" customHeight="1" x14ac:dyDescent="0.2">
      <c r="A1115" s="156">
        <v>1107</v>
      </c>
      <c r="B1115" s="156" t="s">
        <v>2657</v>
      </c>
      <c r="C1115" s="157" t="s">
        <v>2464</v>
      </c>
      <c r="D1115" s="157" t="s">
        <v>7134</v>
      </c>
      <c r="E1115" s="82">
        <v>289.81935000000004</v>
      </c>
      <c r="F1115" s="82">
        <v>2442.1071550000001</v>
      </c>
      <c r="G1115" s="82">
        <v>476.68667999999997</v>
      </c>
      <c r="H1115" s="82"/>
      <c r="I1115" s="158">
        <v>11.86759350041706</v>
      </c>
      <c r="J1115" s="135" t="s">
        <v>6041</v>
      </c>
      <c r="K1115" s="162"/>
      <c r="L1115" s="82">
        <v>1465.2763400000001</v>
      </c>
      <c r="M1115" s="82">
        <v>1096.2959799999999</v>
      </c>
      <c r="N1115" s="82">
        <v>368.98036000000008</v>
      </c>
      <c r="O1115" s="135" t="s">
        <v>6041</v>
      </c>
    </row>
    <row r="1116" spans="1:15" ht="15.95" hidden="1" customHeight="1" x14ac:dyDescent="0.2">
      <c r="A1116" s="159">
        <v>1108</v>
      </c>
      <c r="B1116" s="159" t="s">
        <v>2659</v>
      </c>
      <c r="C1116" s="160" t="s">
        <v>2464</v>
      </c>
      <c r="D1116" s="160" t="s">
        <v>7135</v>
      </c>
      <c r="E1116" s="141">
        <v>638.10718999999995</v>
      </c>
      <c r="F1116" s="141">
        <v>3006.4910199999999</v>
      </c>
      <c r="G1116" s="141">
        <v>1049.2157199999999</v>
      </c>
      <c r="H1116" s="141"/>
      <c r="I1116" s="161">
        <v>21.224317177571344</v>
      </c>
      <c r="J1116" s="142" t="s">
        <v>6041</v>
      </c>
      <c r="K1116" s="162"/>
      <c r="L1116" s="141">
        <v>1930.1423799999998</v>
      </c>
      <c r="M1116" s="141">
        <v>1143.4253000000001</v>
      </c>
      <c r="N1116" s="141">
        <v>786.7170799999999</v>
      </c>
      <c r="O1116" s="142" t="s">
        <v>6041</v>
      </c>
    </row>
    <row r="1117" spans="1:15" ht="15.95" hidden="1" customHeight="1" x14ac:dyDescent="0.2">
      <c r="A1117" s="156">
        <v>1109</v>
      </c>
      <c r="B1117" s="156" t="s">
        <v>2661</v>
      </c>
      <c r="C1117" s="157" t="s">
        <v>2464</v>
      </c>
      <c r="D1117" s="157" t="s">
        <v>7136</v>
      </c>
      <c r="E1117" s="82">
        <v>1758.4719700000001</v>
      </c>
      <c r="F1117" s="82">
        <v>25668.491689999999</v>
      </c>
      <c r="G1117" s="82">
        <v>26930.66129</v>
      </c>
      <c r="H1117" s="82"/>
      <c r="I1117" s="158">
        <v>6.529627887945562</v>
      </c>
      <c r="J1117" s="135" t="s">
        <v>6041</v>
      </c>
      <c r="K1117" s="162"/>
      <c r="L1117" s="82">
        <v>16615.802790000002</v>
      </c>
      <c r="M1117" s="82">
        <v>5982.1978499999996</v>
      </c>
      <c r="N1117" s="82">
        <v>10633.604940000001</v>
      </c>
      <c r="O1117" s="135" t="s">
        <v>6041</v>
      </c>
    </row>
    <row r="1118" spans="1:15" ht="15.95" hidden="1" customHeight="1" x14ac:dyDescent="0.2">
      <c r="A1118" s="159">
        <v>1110</v>
      </c>
      <c r="B1118" s="159" t="s">
        <v>2663</v>
      </c>
      <c r="C1118" s="160" t="s">
        <v>2464</v>
      </c>
      <c r="D1118" s="160" t="s">
        <v>7137</v>
      </c>
      <c r="E1118" s="141">
        <v>200.04585</v>
      </c>
      <c r="F1118" s="141">
        <v>2981.2014350000004</v>
      </c>
      <c r="G1118" s="141">
        <v>4124.46558</v>
      </c>
      <c r="H1118" s="141"/>
      <c r="I1118" s="161">
        <v>4.8502247411166417</v>
      </c>
      <c r="J1118" s="142" t="s">
        <v>6041</v>
      </c>
      <c r="K1118" s="162"/>
      <c r="L1118" s="141">
        <v>2087.4382100000003</v>
      </c>
      <c r="M1118" s="141">
        <v>500.40634999999997</v>
      </c>
      <c r="N1118" s="141">
        <v>1587.0318600000003</v>
      </c>
      <c r="O1118" s="142" t="s">
        <v>6041</v>
      </c>
    </row>
    <row r="1119" spans="1:15" ht="15.95" hidden="1" customHeight="1" x14ac:dyDescent="0.2">
      <c r="A1119" s="156">
        <v>1111</v>
      </c>
      <c r="B1119" s="156" t="s">
        <v>2665</v>
      </c>
      <c r="C1119" s="157" t="s">
        <v>2464</v>
      </c>
      <c r="D1119" s="157" t="s">
        <v>7138</v>
      </c>
      <c r="E1119" s="82">
        <v>90.989109999999997</v>
      </c>
      <c r="F1119" s="82">
        <v>7130.0126975000003</v>
      </c>
      <c r="G1119" s="82">
        <v>12469.922209999999</v>
      </c>
      <c r="H1119" s="82"/>
      <c r="I1119" s="158">
        <v>0.7296686255751712</v>
      </c>
      <c r="J1119" s="135" t="s">
        <v>6041</v>
      </c>
      <c r="K1119" s="162"/>
      <c r="L1119" s="82">
        <v>5804.5414399999991</v>
      </c>
      <c r="M1119" s="82">
        <v>964.90092000000004</v>
      </c>
      <c r="N1119" s="82">
        <v>4839.6405199999999</v>
      </c>
      <c r="O1119" s="135" t="s">
        <v>6041</v>
      </c>
    </row>
    <row r="1120" spans="1:15" ht="15.95" hidden="1" customHeight="1" x14ac:dyDescent="0.2">
      <c r="A1120" s="159">
        <v>1112</v>
      </c>
      <c r="B1120" s="159" t="s">
        <v>2667</v>
      </c>
      <c r="C1120" s="160" t="s">
        <v>2464</v>
      </c>
      <c r="D1120" s="160" t="s">
        <v>7139</v>
      </c>
      <c r="E1120" s="141">
        <v>387.90489000000002</v>
      </c>
      <c r="F1120" s="141">
        <v>6788.6246150000006</v>
      </c>
      <c r="G1120" s="141">
        <v>3447.7525499999997</v>
      </c>
      <c r="H1120" s="141"/>
      <c r="I1120" s="161">
        <v>5.7140424165285797</v>
      </c>
      <c r="J1120" s="142" t="s">
        <v>6041</v>
      </c>
      <c r="K1120" s="162"/>
      <c r="L1120" s="141">
        <v>5165.6636199999994</v>
      </c>
      <c r="M1120" s="141">
        <v>2318.8133700000003</v>
      </c>
      <c r="N1120" s="141">
        <v>2846.8502499999991</v>
      </c>
      <c r="O1120" s="142" t="s">
        <v>6041</v>
      </c>
    </row>
    <row r="1121" spans="1:15" ht="15.95" hidden="1" customHeight="1" x14ac:dyDescent="0.2">
      <c r="A1121" s="156">
        <v>1113</v>
      </c>
      <c r="B1121" s="156" t="s">
        <v>2669</v>
      </c>
      <c r="C1121" s="157" t="s">
        <v>2464</v>
      </c>
      <c r="D1121" s="157" t="s">
        <v>7140</v>
      </c>
      <c r="E1121" s="82">
        <v>1913.57582</v>
      </c>
      <c r="F1121" s="82">
        <v>25085.996275000001</v>
      </c>
      <c r="G1121" s="82">
        <v>45932.047119999996</v>
      </c>
      <c r="H1121" s="82"/>
      <c r="I1121" s="158">
        <v>4.166101752444602</v>
      </c>
      <c r="J1121" s="135" t="s">
        <v>6041</v>
      </c>
      <c r="K1121" s="162"/>
      <c r="L1121" s="82">
        <v>18291.461930000005</v>
      </c>
      <c r="M1121" s="82">
        <v>1770.2134100000001</v>
      </c>
      <c r="N1121" s="82">
        <v>16521.248520000005</v>
      </c>
      <c r="O1121" s="135" t="s">
        <v>6041</v>
      </c>
    </row>
    <row r="1122" spans="1:15" ht="15.95" hidden="1" customHeight="1" x14ac:dyDescent="0.2">
      <c r="A1122" s="159">
        <v>1114</v>
      </c>
      <c r="B1122" s="159" t="s">
        <v>2671</v>
      </c>
      <c r="C1122" s="160" t="s">
        <v>2464</v>
      </c>
      <c r="D1122" s="160" t="s">
        <v>6662</v>
      </c>
      <c r="E1122" s="141">
        <v>481.64814999999999</v>
      </c>
      <c r="F1122" s="141">
        <v>4783.5496349999994</v>
      </c>
      <c r="G1122" s="141">
        <v>7155.7966699999997</v>
      </c>
      <c r="H1122" s="141"/>
      <c r="I1122" s="161">
        <v>6.7308808817788837</v>
      </c>
      <c r="J1122" s="142" t="s">
        <v>6041</v>
      </c>
      <c r="K1122" s="162"/>
      <c r="L1122" s="141">
        <v>2747.4617599999997</v>
      </c>
      <c r="M1122" s="141">
        <v>1223.1743099999999</v>
      </c>
      <c r="N1122" s="141">
        <v>1524.28745</v>
      </c>
      <c r="O1122" s="142" t="s">
        <v>6041</v>
      </c>
    </row>
    <row r="1123" spans="1:15" ht="15.95" hidden="1" customHeight="1" x14ac:dyDescent="0.2">
      <c r="A1123" s="156">
        <v>1115</v>
      </c>
      <c r="B1123" s="156" t="s">
        <v>2672</v>
      </c>
      <c r="C1123" s="157" t="s">
        <v>2464</v>
      </c>
      <c r="D1123" s="157" t="s">
        <v>7141</v>
      </c>
      <c r="E1123" s="82">
        <v>115.35772</v>
      </c>
      <c r="F1123" s="82">
        <v>6390.9582799999998</v>
      </c>
      <c r="G1123" s="82">
        <v>5600.2171699999999</v>
      </c>
      <c r="H1123" s="82"/>
      <c r="I1123" s="158">
        <v>1.8050144429983668</v>
      </c>
      <c r="J1123" s="135" t="s">
        <v>6041</v>
      </c>
      <c r="K1123" s="162"/>
      <c r="L1123" s="82">
        <v>4224.0290600000008</v>
      </c>
      <c r="M1123" s="82">
        <v>2365.2144500000004</v>
      </c>
      <c r="N1123" s="82">
        <v>1858.8146100000004</v>
      </c>
      <c r="O1123" s="135" t="s">
        <v>6041</v>
      </c>
    </row>
    <row r="1124" spans="1:15" ht="15.95" hidden="1" customHeight="1" x14ac:dyDescent="0.2">
      <c r="A1124" s="159">
        <v>1116</v>
      </c>
      <c r="B1124" s="159" t="s">
        <v>2674</v>
      </c>
      <c r="C1124" s="160" t="s">
        <v>2464</v>
      </c>
      <c r="D1124" s="160" t="s">
        <v>7142</v>
      </c>
      <c r="E1124" s="141">
        <v>980.88729999999998</v>
      </c>
      <c r="F1124" s="141">
        <v>13074.918410000002</v>
      </c>
      <c r="G1124" s="141">
        <v>20636.907370000001</v>
      </c>
      <c r="H1124" s="141"/>
      <c r="I1124" s="161">
        <v>4.7530731345236434</v>
      </c>
      <c r="J1124" s="142" t="s">
        <v>6041</v>
      </c>
      <c r="K1124" s="162"/>
      <c r="L1124" s="141">
        <v>10313.209999999999</v>
      </c>
      <c r="M1124" s="141">
        <v>2254.8407299999994</v>
      </c>
      <c r="N1124" s="141">
        <v>8058.3692700000001</v>
      </c>
      <c r="O1124" s="142" t="s">
        <v>6041</v>
      </c>
    </row>
    <row r="1125" spans="1:15" ht="15.95" hidden="1" customHeight="1" x14ac:dyDescent="0.2">
      <c r="A1125" s="156">
        <v>1117</v>
      </c>
      <c r="B1125" s="156" t="s">
        <v>2676</v>
      </c>
      <c r="C1125" s="157" t="s">
        <v>2464</v>
      </c>
      <c r="D1125" s="157" t="s">
        <v>7143</v>
      </c>
      <c r="E1125" s="82">
        <v>1332.4823200000001</v>
      </c>
      <c r="F1125" s="82">
        <v>4259.7522125000014</v>
      </c>
      <c r="G1125" s="82">
        <v>6455.4219499999999</v>
      </c>
      <c r="H1125" s="82"/>
      <c r="I1125" s="158">
        <v>20.641289296356529</v>
      </c>
      <c r="J1125" s="135" t="s">
        <v>6041</v>
      </c>
      <c r="K1125" s="162"/>
      <c r="L1125" s="82">
        <v>3249.0022300000001</v>
      </c>
      <c r="M1125" s="82">
        <v>880.82992000000013</v>
      </c>
      <c r="N1125" s="82">
        <v>2368.1723099999995</v>
      </c>
      <c r="O1125" s="135" t="s">
        <v>6041</v>
      </c>
    </row>
    <row r="1126" spans="1:15" ht="15.95" hidden="1" customHeight="1" x14ac:dyDescent="0.2">
      <c r="A1126" s="159">
        <v>1118</v>
      </c>
      <c r="B1126" s="159" t="s">
        <v>2678</v>
      </c>
      <c r="C1126" s="160" t="s">
        <v>2464</v>
      </c>
      <c r="D1126" s="160" t="s">
        <v>6866</v>
      </c>
      <c r="E1126" s="141">
        <v>1172.2008799999999</v>
      </c>
      <c r="F1126" s="141">
        <v>14158.716535</v>
      </c>
      <c r="G1126" s="141">
        <v>22145.372780000002</v>
      </c>
      <c r="H1126" s="141"/>
      <c r="I1126" s="161">
        <v>5.2932090673977799</v>
      </c>
      <c r="J1126" s="142" t="s">
        <v>6041</v>
      </c>
      <c r="K1126" s="162"/>
      <c r="L1126" s="141">
        <v>10658.632669999999</v>
      </c>
      <c r="M1126" s="141">
        <v>1787.57431</v>
      </c>
      <c r="N1126" s="141">
        <v>8871.0583599999991</v>
      </c>
      <c r="O1126" s="142" t="s">
        <v>6041</v>
      </c>
    </row>
    <row r="1127" spans="1:15" ht="15.95" hidden="1" customHeight="1" x14ac:dyDescent="0.2">
      <c r="A1127" s="156">
        <v>1119</v>
      </c>
      <c r="B1127" s="156" t="s">
        <v>2679</v>
      </c>
      <c r="C1127" s="157" t="s">
        <v>2464</v>
      </c>
      <c r="D1127" s="157" t="s">
        <v>7144</v>
      </c>
      <c r="E1127" s="82">
        <v>2099.0655700000002</v>
      </c>
      <c r="F1127" s="82">
        <v>20650.025939999996</v>
      </c>
      <c r="G1127" s="82">
        <v>1373.0699399999999</v>
      </c>
      <c r="H1127" s="82"/>
      <c r="I1127" s="158">
        <v>10.164953671724058</v>
      </c>
      <c r="J1127" s="135" t="s">
        <v>6041</v>
      </c>
      <c r="K1127" s="162"/>
      <c r="L1127" s="82">
        <v>13818.829870000001</v>
      </c>
      <c r="M1127" s="82">
        <v>8987.7907099999993</v>
      </c>
      <c r="N1127" s="82">
        <v>4831.0391600000021</v>
      </c>
      <c r="O1127" s="135" t="s">
        <v>6041</v>
      </c>
    </row>
    <row r="1128" spans="1:15" ht="15.95" hidden="1" customHeight="1" x14ac:dyDescent="0.2">
      <c r="A1128" s="159">
        <v>1120</v>
      </c>
      <c r="B1128" s="159" t="s">
        <v>2681</v>
      </c>
      <c r="C1128" s="160" t="s">
        <v>2464</v>
      </c>
      <c r="D1128" s="160" t="s">
        <v>7145</v>
      </c>
      <c r="E1128" s="141">
        <v>431.73110000000008</v>
      </c>
      <c r="F1128" s="141">
        <v>3080.6891449999998</v>
      </c>
      <c r="G1128" s="141">
        <v>730.01018999999997</v>
      </c>
      <c r="H1128" s="141"/>
      <c r="I1128" s="161">
        <v>14.014107872607189</v>
      </c>
      <c r="J1128" s="142" t="s">
        <v>6041</v>
      </c>
      <c r="K1128" s="162"/>
      <c r="L1128" s="141">
        <v>2099.2420600000005</v>
      </c>
      <c r="M1128" s="141">
        <v>1181.6127900000001</v>
      </c>
      <c r="N1128" s="141">
        <v>917.62927000000047</v>
      </c>
      <c r="O1128" s="142" t="s">
        <v>6041</v>
      </c>
    </row>
    <row r="1129" spans="1:15" ht="15.95" hidden="1" customHeight="1" x14ac:dyDescent="0.2">
      <c r="A1129" s="156">
        <v>1121</v>
      </c>
      <c r="B1129" s="156" t="s">
        <v>2683</v>
      </c>
      <c r="C1129" s="157" t="s">
        <v>2464</v>
      </c>
      <c r="D1129" s="157" t="s">
        <v>7146</v>
      </c>
      <c r="E1129" s="82">
        <v>146.20761999999999</v>
      </c>
      <c r="F1129" s="82">
        <v>1960.0142149999999</v>
      </c>
      <c r="G1129" s="82">
        <v>348.82186999999999</v>
      </c>
      <c r="H1129" s="82"/>
      <c r="I1129" s="158">
        <v>7.4595183484421819</v>
      </c>
      <c r="J1129" s="135" t="s">
        <v>6041</v>
      </c>
      <c r="K1129" s="162"/>
      <c r="L1129" s="82">
        <v>1377.4925899999998</v>
      </c>
      <c r="M1129" s="82">
        <v>977.60001</v>
      </c>
      <c r="N1129" s="82">
        <v>399.89257999999984</v>
      </c>
      <c r="O1129" s="135" t="s">
        <v>6041</v>
      </c>
    </row>
    <row r="1130" spans="1:15" ht="15.95" hidden="1" customHeight="1" x14ac:dyDescent="0.2">
      <c r="A1130" s="159">
        <v>1122</v>
      </c>
      <c r="B1130" s="159" t="s">
        <v>2685</v>
      </c>
      <c r="C1130" s="160" t="s">
        <v>2464</v>
      </c>
      <c r="D1130" s="160" t="s">
        <v>7147</v>
      </c>
      <c r="E1130" s="141">
        <v>328.02557999999988</v>
      </c>
      <c r="F1130" s="141">
        <v>2055.7755050000001</v>
      </c>
      <c r="G1130" s="141">
        <v>248.22564000000003</v>
      </c>
      <c r="H1130" s="141"/>
      <c r="I1130" s="161">
        <v>15.956293826937095</v>
      </c>
      <c r="J1130" s="142" t="s">
        <v>6041</v>
      </c>
      <c r="K1130" s="162"/>
      <c r="L1130" s="141">
        <v>1228.8552099999999</v>
      </c>
      <c r="M1130" s="141">
        <v>858.95057999999995</v>
      </c>
      <c r="N1130" s="141">
        <v>369.90463</v>
      </c>
      <c r="O1130" s="142" t="s">
        <v>6041</v>
      </c>
    </row>
    <row r="1131" spans="1:15" ht="15.95" hidden="1" customHeight="1" x14ac:dyDescent="0.2">
      <c r="A1131" s="156">
        <v>1123</v>
      </c>
      <c r="B1131" s="156" t="s">
        <v>2687</v>
      </c>
      <c r="C1131" s="157" t="s">
        <v>2464</v>
      </c>
      <c r="D1131" s="157" t="s">
        <v>7148</v>
      </c>
      <c r="E1131" s="82">
        <v>2290.9464199999998</v>
      </c>
      <c r="F1131" s="82">
        <v>4441.3629799999999</v>
      </c>
      <c r="G1131" s="82">
        <v>1422.0107399999999</v>
      </c>
      <c r="H1131" s="82"/>
      <c r="I1131" s="158">
        <v>51.582057812352012</v>
      </c>
      <c r="J1131" s="135" t="s">
        <v>6041</v>
      </c>
      <c r="K1131" s="162"/>
      <c r="L1131" s="82">
        <v>3879.78242</v>
      </c>
      <c r="M1131" s="82">
        <v>2433.7372599999999</v>
      </c>
      <c r="N1131" s="82">
        <v>1446.0451600000001</v>
      </c>
      <c r="O1131" s="135" t="s">
        <v>6041</v>
      </c>
    </row>
    <row r="1132" spans="1:15" ht="15.95" hidden="1" customHeight="1" x14ac:dyDescent="0.2">
      <c r="A1132" s="159">
        <v>1124</v>
      </c>
      <c r="B1132" s="159" t="s">
        <v>2689</v>
      </c>
      <c r="C1132" s="160" t="s">
        <v>2464</v>
      </c>
      <c r="D1132" s="160" t="s">
        <v>7149</v>
      </c>
      <c r="E1132" s="141">
        <v>71.278019999999984</v>
      </c>
      <c r="F1132" s="141">
        <v>2057.8974024999998</v>
      </c>
      <c r="G1132" s="141">
        <v>301.87148999999999</v>
      </c>
      <c r="H1132" s="141"/>
      <c r="I1132" s="161">
        <v>3.4636333139547753</v>
      </c>
      <c r="J1132" s="142" t="s">
        <v>6041</v>
      </c>
      <c r="K1132" s="162"/>
      <c r="L1132" s="141">
        <v>1040.30035</v>
      </c>
      <c r="M1132" s="141">
        <v>636.60459000000003</v>
      </c>
      <c r="N1132" s="141">
        <v>403.69576000000001</v>
      </c>
      <c r="O1132" s="142" t="s">
        <v>6041</v>
      </c>
    </row>
    <row r="1133" spans="1:15" ht="15.95" hidden="1" customHeight="1" x14ac:dyDescent="0.2">
      <c r="A1133" s="156">
        <v>1125</v>
      </c>
      <c r="B1133" s="156" t="s">
        <v>2691</v>
      </c>
      <c r="C1133" s="157" t="s">
        <v>2464</v>
      </c>
      <c r="D1133" s="157" t="s">
        <v>7150</v>
      </c>
      <c r="E1133" s="82">
        <v>902.52177999999992</v>
      </c>
      <c r="F1133" s="82">
        <v>1855.4312450000002</v>
      </c>
      <c r="G1133" s="82">
        <v>249.62478999999999</v>
      </c>
      <c r="H1133" s="82"/>
      <c r="I1133" s="158">
        <v>48.642157042041177</v>
      </c>
      <c r="J1133" s="135" t="s">
        <v>6041</v>
      </c>
      <c r="K1133" s="162"/>
      <c r="L1133" s="82">
        <v>1108.0952100000002</v>
      </c>
      <c r="M1133" s="82">
        <v>664.56215999999995</v>
      </c>
      <c r="N1133" s="82">
        <v>443.53305000000029</v>
      </c>
      <c r="O1133" s="135" t="s">
        <v>6041</v>
      </c>
    </row>
    <row r="1134" spans="1:15" ht="15.95" hidden="1" customHeight="1" x14ac:dyDescent="0.2">
      <c r="A1134" s="159">
        <v>1126</v>
      </c>
      <c r="B1134" s="159" t="s">
        <v>2693</v>
      </c>
      <c r="C1134" s="160" t="s">
        <v>2464</v>
      </c>
      <c r="D1134" s="160" t="s">
        <v>7151</v>
      </c>
      <c r="E1134" s="141">
        <v>249.75121999999999</v>
      </c>
      <c r="F1134" s="141">
        <v>1647.0060799999999</v>
      </c>
      <c r="G1134" s="141">
        <v>554.08004000000005</v>
      </c>
      <c r="H1134" s="141"/>
      <c r="I1134" s="161">
        <v>15.163952521656752</v>
      </c>
      <c r="J1134" s="142" t="s">
        <v>6041</v>
      </c>
      <c r="K1134" s="162"/>
      <c r="L1134" s="141">
        <v>1337.1199400000003</v>
      </c>
      <c r="M1134" s="141">
        <v>755.18718999999999</v>
      </c>
      <c r="N1134" s="141">
        <v>581.93275000000028</v>
      </c>
      <c r="O1134" s="142" t="s">
        <v>6041</v>
      </c>
    </row>
    <row r="1135" spans="1:15" ht="15.95" hidden="1" customHeight="1" x14ac:dyDescent="0.2">
      <c r="A1135" s="156">
        <v>1127</v>
      </c>
      <c r="B1135" s="156" t="s">
        <v>2695</v>
      </c>
      <c r="C1135" s="157" t="s">
        <v>2464</v>
      </c>
      <c r="D1135" s="157" t="s">
        <v>7152</v>
      </c>
      <c r="E1135" s="82">
        <v>556.12675999999988</v>
      </c>
      <c r="F1135" s="82">
        <v>2882.364074999999</v>
      </c>
      <c r="G1135" s="82">
        <v>238.18064999999999</v>
      </c>
      <c r="H1135" s="82"/>
      <c r="I1135" s="158">
        <v>19.294119185828389</v>
      </c>
      <c r="J1135" s="135" t="s">
        <v>6041</v>
      </c>
      <c r="K1135" s="162"/>
      <c r="L1135" s="82">
        <v>1861.7436299999999</v>
      </c>
      <c r="M1135" s="82">
        <v>1060.7968500000002</v>
      </c>
      <c r="N1135" s="82">
        <v>800.94677999999976</v>
      </c>
      <c r="O1135" s="135" t="s">
        <v>6041</v>
      </c>
    </row>
    <row r="1136" spans="1:15" ht="15.95" hidden="1" customHeight="1" x14ac:dyDescent="0.2">
      <c r="A1136" s="159">
        <v>1128</v>
      </c>
      <c r="B1136" s="159" t="s">
        <v>2697</v>
      </c>
      <c r="C1136" s="160" t="s">
        <v>42</v>
      </c>
      <c r="D1136" s="160" t="s">
        <v>7153</v>
      </c>
      <c r="E1136" s="141">
        <v>76175.356249999997</v>
      </c>
      <c r="F1136" s="141">
        <v>228200.95127000005</v>
      </c>
      <c r="G1136" s="141">
        <v>18911.93806</v>
      </c>
      <c r="H1136" s="141"/>
      <c r="I1136" s="161">
        <v>33.380823272674164</v>
      </c>
      <c r="J1136" s="142" t="s">
        <v>6041</v>
      </c>
      <c r="K1136" s="162"/>
      <c r="L1136" s="141">
        <v>189075.52539999998</v>
      </c>
      <c r="M1136" s="141">
        <v>127683.78502000001</v>
      </c>
      <c r="N1136" s="141">
        <v>61391.740379999967</v>
      </c>
      <c r="O1136" s="142" t="s">
        <v>6041</v>
      </c>
    </row>
    <row r="1137" spans="1:15" ht="15.95" hidden="1" customHeight="1" x14ac:dyDescent="0.2">
      <c r="A1137" s="156">
        <v>1129</v>
      </c>
      <c r="B1137" s="156" t="s">
        <v>2699</v>
      </c>
      <c r="C1137" s="157" t="s">
        <v>42</v>
      </c>
      <c r="D1137" s="157" t="s">
        <v>7154</v>
      </c>
      <c r="E1137" s="82">
        <v>14876.695529999999</v>
      </c>
      <c r="F1137" s="82">
        <v>37947.752609999996</v>
      </c>
      <c r="G1137" s="82">
        <v>14907.53426</v>
      </c>
      <c r="H1137" s="82"/>
      <c r="I1137" s="158">
        <v>39.203100333482439</v>
      </c>
      <c r="J1137" s="135" t="s">
        <v>6041</v>
      </c>
      <c r="K1137" s="162"/>
      <c r="L1137" s="82">
        <v>24462.924880000002</v>
      </c>
      <c r="M1137" s="82">
        <v>19087.55488</v>
      </c>
      <c r="N1137" s="82">
        <v>5375.3700000000035</v>
      </c>
      <c r="O1137" s="135" t="s">
        <v>6041</v>
      </c>
    </row>
    <row r="1138" spans="1:15" ht="15.95" hidden="1" customHeight="1" x14ac:dyDescent="0.2">
      <c r="A1138" s="159">
        <v>1130</v>
      </c>
      <c r="B1138" s="159" t="s">
        <v>2701</v>
      </c>
      <c r="C1138" s="160" t="s">
        <v>42</v>
      </c>
      <c r="D1138" s="160" t="s">
        <v>7155</v>
      </c>
      <c r="E1138" s="141">
        <v>7467.41795</v>
      </c>
      <c r="F1138" s="141">
        <v>10259.376932500003</v>
      </c>
      <c r="G1138" s="141">
        <v>6788.43066</v>
      </c>
      <c r="H1138" s="141"/>
      <c r="I1138" s="161">
        <v>72.786271516591412</v>
      </c>
      <c r="J1138" s="142" t="s">
        <v>6041</v>
      </c>
      <c r="K1138" s="162"/>
      <c r="L1138" s="141">
        <v>8995.92533</v>
      </c>
      <c r="M1138" s="141">
        <v>7148.6462200000005</v>
      </c>
      <c r="N1138" s="141">
        <v>1847.2791099999995</v>
      </c>
      <c r="O1138" s="142" t="s">
        <v>6041</v>
      </c>
    </row>
    <row r="1139" spans="1:15" ht="15.95" hidden="1" customHeight="1" x14ac:dyDescent="0.2">
      <c r="A1139" s="156">
        <v>1131</v>
      </c>
      <c r="B1139" s="156" t="s">
        <v>2703</v>
      </c>
      <c r="C1139" s="157" t="s">
        <v>42</v>
      </c>
      <c r="D1139" s="157" t="s">
        <v>7156</v>
      </c>
      <c r="E1139" s="82">
        <v>9541.2965100000001</v>
      </c>
      <c r="F1139" s="82">
        <v>23074.492987499998</v>
      </c>
      <c r="G1139" s="82">
        <v>9965.7260100000021</v>
      </c>
      <c r="H1139" s="82"/>
      <c r="I1139" s="158">
        <v>41.349972522337751</v>
      </c>
      <c r="J1139" s="135" t="s">
        <v>6041</v>
      </c>
      <c r="K1139" s="162"/>
      <c r="L1139" s="82">
        <v>17273.528630000004</v>
      </c>
      <c r="M1139" s="82">
        <v>16408.855970000001</v>
      </c>
      <c r="N1139" s="82">
        <v>864.67266000000393</v>
      </c>
      <c r="O1139" s="135" t="s">
        <v>6041</v>
      </c>
    </row>
    <row r="1140" spans="1:15" ht="15.95" hidden="1" customHeight="1" x14ac:dyDescent="0.2">
      <c r="A1140" s="159">
        <v>1132</v>
      </c>
      <c r="B1140" s="159" t="s">
        <v>2705</v>
      </c>
      <c r="C1140" s="160" t="s">
        <v>42</v>
      </c>
      <c r="D1140" s="160" t="s">
        <v>6739</v>
      </c>
      <c r="E1140" s="141">
        <v>30146.196880000003</v>
      </c>
      <c r="F1140" s="141">
        <v>44377.419179999997</v>
      </c>
      <c r="G1140" s="141">
        <v>23568.163079999998</v>
      </c>
      <c r="H1140" s="141"/>
      <c r="I1140" s="161">
        <v>67.931388163253715</v>
      </c>
      <c r="J1140" s="142" t="s">
        <v>6041</v>
      </c>
      <c r="K1140" s="162"/>
      <c r="L1140" s="141">
        <v>34694.263780000001</v>
      </c>
      <c r="M1140" s="141">
        <v>25449.307429999993</v>
      </c>
      <c r="N1140" s="141">
        <v>9244.9563500000095</v>
      </c>
      <c r="O1140" s="142" t="s">
        <v>6041</v>
      </c>
    </row>
    <row r="1141" spans="1:15" ht="15.95" hidden="1" customHeight="1" x14ac:dyDescent="0.2">
      <c r="A1141" s="156">
        <v>1133</v>
      </c>
      <c r="B1141" s="156" t="s">
        <v>2706</v>
      </c>
      <c r="C1141" s="157" t="s">
        <v>42</v>
      </c>
      <c r="D1141" s="157" t="s">
        <v>7157</v>
      </c>
      <c r="E1141" s="82">
        <v>5345.5541400000002</v>
      </c>
      <c r="F1141" s="82">
        <v>16461.0717525</v>
      </c>
      <c r="G1141" s="82">
        <v>6464.3052500000003</v>
      </c>
      <c r="H1141" s="82"/>
      <c r="I1141" s="158">
        <v>32.473913122869128</v>
      </c>
      <c r="J1141" s="135" t="s">
        <v>6041</v>
      </c>
      <c r="K1141" s="162"/>
      <c r="L1141" s="82">
        <v>13502.0975</v>
      </c>
      <c r="M1141" s="82">
        <v>10805.181269999999</v>
      </c>
      <c r="N1141" s="82">
        <v>2696.9162300000003</v>
      </c>
      <c r="O1141" s="135" t="s">
        <v>6041</v>
      </c>
    </row>
    <row r="1142" spans="1:15" ht="15.95" hidden="1" customHeight="1" x14ac:dyDescent="0.2">
      <c r="A1142" s="159">
        <v>1134</v>
      </c>
      <c r="B1142" s="159" t="s">
        <v>2708</v>
      </c>
      <c r="C1142" s="160" t="s">
        <v>42</v>
      </c>
      <c r="D1142" s="160" t="s">
        <v>7158</v>
      </c>
      <c r="E1142" s="141">
        <v>6167.4004699999996</v>
      </c>
      <c r="F1142" s="141">
        <v>20535.962047500001</v>
      </c>
      <c r="G1142" s="141">
        <v>5137.9338099999995</v>
      </c>
      <c r="H1142" s="141"/>
      <c r="I1142" s="161">
        <v>30.032196474334665</v>
      </c>
      <c r="J1142" s="142" t="s">
        <v>6041</v>
      </c>
      <c r="K1142" s="162"/>
      <c r="L1142" s="141">
        <v>15705.506410000002</v>
      </c>
      <c r="M1142" s="141">
        <v>11487.901390000001</v>
      </c>
      <c r="N1142" s="141">
        <v>4217.6050200000018</v>
      </c>
      <c r="O1142" s="142" t="s">
        <v>6041</v>
      </c>
    </row>
    <row r="1143" spans="1:15" ht="15.95" customHeight="1" x14ac:dyDescent="0.2">
      <c r="A1143" s="156">
        <v>1135</v>
      </c>
      <c r="B1143" s="156" t="s">
        <v>2710</v>
      </c>
      <c r="C1143" s="157" t="s">
        <v>42</v>
      </c>
      <c r="D1143" s="157" t="s">
        <v>7159</v>
      </c>
      <c r="E1143" s="82">
        <v>1559.64201</v>
      </c>
      <c r="F1143" s="82">
        <v>3602.1164100000001</v>
      </c>
      <c r="G1143" s="82">
        <v>1645.4290999999998</v>
      </c>
      <c r="H1143" s="82"/>
      <c r="I1143" s="158">
        <v>43.297934671689305</v>
      </c>
      <c r="J1143" s="135" t="s">
        <v>6041</v>
      </c>
      <c r="K1143" s="162"/>
      <c r="L1143" s="82">
        <v>2032.2034900000001</v>
      </c>
      <c r="M1143" s="82">
        <v>2186.89201</v>
      </c>
      <c r="N1143" s="82">
        <v>-154.68852000000024</v>
      </c>
      <c r="O1143" s="135" t="s">
        <v>6042</v>
      </c>
    </row>
    <row r="1144" spans="1:15" ht="15.95" hidden="1" customHeight="1" x14ac:dyDescent="0.2">
      <c r="A1144" s="159">
        <v>1136</v>
      </c>
      <c r="B1144" s="159" t="s">
        <v>2712</v>
      </c>
      <c r="C1144" s="160" t="s">
        <v>42</v>
      </c>
      <c r="D1144" s="160" t="s">
        <v>7160</v>
      </c>
      <c r="E1144" s="141">
        <v>5617.0945099999999</v>
      </c>
      <c r="F1144" s="141">
        <v>16964.374832499998</v>
      </c>
      <c r="G1144" s="141">
        <v>4815.8989800000008</v>
      </c>
      <c r="H1144" s="141"/>
      <c r="I1144" s="161">
        <v>33.11112001156026</v>
      </c>
      <c r="J1144" s="142" t="s">
        <v>6041</v>
      </c>
      <c r="K1144" s="162"/>
      <c r="L1144" s="141">
        <v>12770.948829999999</v>
      </c>
      <c r="M1144" s="141">
        <v>9982.8550199999991</v>
      </c>
      <c r="N1144" s="141">
        <v>2788.0938100000003</v>
      </c>
      <c r="O1144" s="142" t="s">
        <v>6041</v>
      </c>
    </row>
    <row r="1145" spans="1:15" ht="15.95" hidden="1" customHeight="1" x14ac:dyDescent="0.2">
      <c r="A1145" s="156">
        <v>1137</v>
      </c>
      <c r="B1145" s="156" t="s">
        <v>2714</v>
      </c>
      <c r="C1145" s="157" t="s">
        <v>42</v>
      </c>
      <c r="D1145" s="157" t="s">
        <v>7161</v>
      </c>
      <c r="E1145" s="82">
        <v>89.02064</v>
      </c>
      <c r="F1145" s="82">
        <v>4476.2547674999987</v>
      </c>
      <c r="G1145" s="82">
        <v>1648.5624300000002</v>
      </c>
      <c r="H1145" s="82"/>
      <c r="I1145" s="158">
        <v>1.9887304146836637</v>
      </c>
      <c r="J1145" s="135" t="s">
        <v>6041</v>
      </c>
      <c r="K1145" s="162"/>
      <c r="L1145" s="82">
        <v>3315.7960300000004</v>
      </c>
      <c r="M1145" s="82">
        <v>2299.1879100000001</v>
      </c>
      <c r="N1145" s="82">
        <v>1016.6081200000001</v>
      </c>
      <c r="O1145" s="135" t="s">
        <v>6041</v>
      </c>
    </row>
    <row r="1146" spans="1:15" ht="15.95" hidden="1" customHeight="1" x14ac:dyDescent="0.2">
      <c r="A1146" s="159">
        <v>1138</v>
      </c>
      <c r="B1146" s="159" t="s">
        <v>2716</v>
      </c>
      <c r="C1146" s="160" t="s">
        <v>42</v>
      </c>
      <c r="D1146" s="160" t="s">
        <v>7162</v>
      </c>
      <c r="E1146" s="141">
        <v>7245.5419499999998</v>
      </c>
      <c r="F1146" s="141">
        <v>39968.339555000006</v>
      </c>
      <c r="G1146" s="141">
        <v>5464.5402999999997</v>
      </c>
      <c r="H1146" s="141"/>
      <c r="I1146" s="161">
        <v>18.128203549785919</v>
      </c>
      <c r="J1146" s="142" t="s">
        <v>6041</v>
      </c>
      <c r="K1146" s="162"/>
      <c r="L1146" s="141">
        <v>33549.521679999998</v>
      </c>
      <c r="M1146" s="141">
        <v>21904.928779999998</v>
      </c>
      <c r="N1146" s="141">
        <v>11644.592900000001</v>
      </c>
      <c r="O1146" s="142" t="s">
        <v>6041</v>
      </c>
    </row>
    <row r="1147" spans="1:15" ht="15.95" customHeight="1" x14ac:dyDescent="0.2">
      <c r="A1147" s="156">
        <v>1139</v>
      </c>
      <c r="B1147" s="156" t="s">
        <v>2718</v>
      </c>
      <c r="C1147" s="157" t="s">
        <v>42</v>
      </c>
      <c r="D1147" s="157" t="s">
        <v>7163</v>
      </c>
      <c r="E1147" s="82">
        <v>5355.23992</v>
      </c>
      <c r="F1147" s="82">
        <v>15569.966657500001</v>
      </c>
      <c r="G1147" s="82">
        <v>1603.2221999999997</v>
      </c>
      <c r="H1147" s="82"/>
      <c r="I1147" s="158">
        <v>34.39467815058164</v>
      </c>
      <c r="J1147" s="135" t="s">
        <v>6041</v>
      </c>
      <c r="K1147" s="162"/>
      <c r="L1147" s="82">
        <v>6495.4278299999996</v>
      </c>
      <c r="M1147" s="82">
        <v>7163.0100199999997</v>
      </c>
      <c r="N1147" s="82">
        <v>-667.58218999999951</v>
      </c>
      <c r="O1147" s="135" t="s">
        <v>6042</v>
      </c>
    </row>
    <row r="1148" spans="1:15" ht="15.95" hidden="1" customHeight="1" x14ac:dyDescent="0.2">
      <c r="A1148" s="159">
        <v>1140</v>
      </c>
      <c r="B1148" s="159" t="s">
        <v>2720</v>
      </c>
      <c r="C1148" s="160" t="s">
        <v>42</v>
      </c>
      <c r="D1148" s="160" t="s">
        <v>7164</v>
      </c>
      <c r="E1148" s="141">
        <v>754.08561000000009</v>
      </c>
      <c r="F1148" s="141">
        <v>8058.7556724999995</v>
      </c>
      <c r="G1148" s="141">
        <v>4066.7562300000004</v>
      </c>
      <c r="H1148" s="141"/>
      <c r="I1148" s="161">
        <v>9.3573454841579355</v>
      </c>
      <c r="J1148" s="142" t="s">
        <v>6041</v>
      </c>
      <c r="K1148" s="162"/>
      <c r="L1148" s="141">
        <v>6079.6691400000009</v>
      </c>
      <c r="M1148" s="141">
        <v>4678.1440299999995</v>
      </c>
      <c r="N1148" s="141">
        <v>1401.5251100000012</v>
      </c>
      <c r="O1148" s="142" t="s">
        <v>6041</v>
      </c>
    </row>
    <row r="1149" spans="1:15" ht="15.95" hidden="1" customHeight="1" x14ac:dyDescent="0.2">
      <c r="A1149" s="156">
        <v>1141</v>
      </c>
      <c r="B1149" s="156" t="s">
        <v>2722</v>
      </c>
      <c r="C1149" s="157" t="s">
        <v>42</v>
      </c>
      <c r="D1149" s="157" t="s">
        <v>7165</v>
      </c>
      <c r="E1149" s="82">
        <v>3106.5080600000001</v>
      </c>
      <c r="F1149" s="82">
        <v>5383.4293149999994</v>
      </c>
      <c r="G1149" s="82">
        <v>2201.2515400000002</v>
      </c>
      <c r="H1149" s="82"/>
      <c r="I1149" s="158">
        <v>57.705003228039978</v>
      </c>
      <c r="J1149" s="135" t="s">
        <v>6041</v>
      </c>
      <c r="K1149" s="162"/>
      <c r="L1149" s="82">
        <v>3617.9213199999995</v>
      </c>
      <c r="M1149" s="82">
        <v>2910.9716000000003</v>
      </c>
      <c r="N1149" s="82">
        <v>706.94971999999927</v>
      </c>
      <c r="O1149" s="135" t="s">
        <v>6041</v>
      </c>
    </row>
    <row r="1150" spans="1:15" ht="15.95" hidden="1" customHeight="1" x14ac:dyDescent="0.2">
      <c r="A1150" s="159">
        <v>1142</v>
      </c>
      <c r="B1150" s="159" t="s">
        <v>2724</v>
      </c>
      <c r="C1150" s="160" t="s">
        <v>42</v>
      </c>
      <c r="D1150" s="160" t="s">
        <v>7166</v>
      </c>
      <c r="E1150" s="141">
        <v>494.81536000000006</v>
      </c>
      <c r="F1150" s="141">
        <v>2443.5059075000004</v>
      </c>
      <c r="G1150" s="141">
        <v>422.77813000000003</v>
      </c>
      <c r="H1150" s="141"/>
      <c r="I1150" s="161">
        <v>20.250221555889567</v>
      </c>
      <c r="J1150" s="142" t="s">
        <v>6041</v>
      </c>
      <c r="K1150" s="162"/>
      <c r="L1150" s="141">
        <v>1732.3794999999998</v>
      </c>
      <c r="M1150" s="141">
        <v>1499.4507599999997</v>
      </c>
      <c r="N1150" s="141">
        <v>232.92874</v>
      </c>
      <c r="O1150" s="142" t="s">
        <v>6041</v>
      </c>
    </row>
    <row r="1151" spans="1:15" ht="15.95" hidden="1" customHeight="1" x14ac:dyDescent="0.2">
      <c r="A1151" s="156">
        <v>1143</v>
      </c>
      <c r="B1151" s="156" t="s">
        <v>2726</v>
      </c>
      <c r="C1151" s="157" t="s">
        <v>42</v>
      </c>
      <c r="D1151" s="157" t="s">
        <v>7167</v>
      </c>
      <c r="E1151" s="82">
        <v>2315.3166099999999</v>
      </c>
      <c r="F1151" s="82">
        <v>12044.8159275</v>
      </c>
      <c r="G1151" s="82">
        <v>8476.7272499999999</v>
      </c>
      <c r="H1151" s="82"/>
      <c r="I1151" s="158">
        <v>19.222515511538933</v>
      </c>
      <c r="J1151" s="135" t="s">
        <v>6041</v>
      </c>
      <c r="K1151" s="162"/>
      <c r="L1151" s="82">
        <v>9821.7341400000005</v>
      </c>
      <c r="M1151" s="82">
        <v>7064.9450399999996</v>
      </c>
      <c r="N1151" s="82">
        <v>2756.7891000000004</v>
      </c>
      <c r="O1151" s="135" t="s">
        <v>6041</v>
      </c>
    </row>
    <row r="1152" spans="1:15" ht="15.95" hidden="1" customHeight="1" x14ac:dyDescent="0.2">
      <c r="A1152" s="159">
        <v>1144</v>
      </c>
      <c r="B1152" s="159" t="s">
        <v>2728</v>
      </c>
      <c r="C1152" s="160" t="s">
        <v>42</v>
      </c>
      <c r="D1152" s="160" t="s">
        <v>7168</v>
      </c>
      <c r="E1152" s="141">
        <v>750.60918000000004</v>
      </c>
      <c r="F1152" s="141">
        <v>9798.4806124999996</v>
      </c>
      <c r="G1152" s="141">
        <v>9806.6419499999993</v>
      </c>
      <c r="H1152" s="141"/>
      <c r="I1152" s="161">
        <v>7.6540897875852405</v>
      </c>
      <c r="J1152" s="142" t="s">
        <v>6041</v>
      </c>
      <c r="K1152" s="162"/>
      <c r="L1152" s="141">
        <v>8893.1399499999989</v>
      </c>
      <c r="M1152" s="141">
        <v>4202.9171899999992</v>
      </c>
      <c r="N1152" s="141">
        <v>4690.2227599999997</v>
      </c>
      <c r="O1152" s="142" t="s">
        <v>6041</v>
      </c>
    </row>
    <row r="1153" spans="1:15" ht="15.95" hidden="1" customHeight="1" x14ac:dyDescent="0.2">
      <c r="A1153" s="156">
        <v>1145</v>
      </c>
      <c r="B1153" s="156" t="s">
        <v>2730</v>
      </c>
      <c r="C1153" s="157" t="s">
        <v>42</v>
      </c>
      <c r="D1153" s="157" t="s">
        <v>7169</v>
      </c>
      <c r="E1153" s="82">
        <v>7194.1001799999995</v>
      </c>
      <c r="F1153" s="82">
        <v>8571.1025800000007</v>
      </c>
      <c r="G1153" s="82">
        <v>3602.2472600000006</v>
      </c>
      <c r="H1153" s="82"/>
      <c r="I1153" s="158">
        <v>83.934360986261808</v>
      </c>
      <c r="J1153" s="135" t="s">
        <v>6041</v>
      </c>
      <c r="K1153" s="162"/>
      <c r="L1153" s="82">
        <v>6326.9586700000009</v>
      </c>
      <c r="M1153" s="82">
        <v>4647.3103800000008</v>
      </c>
      <c r="N1153" s="82">
        <v>1679.6482900000001</v>
      </c>
      <c r="O1153" s="135" t="s">
        <v>6041</v>
      </c>
    </row>
    <row r="1154" spans="1:15" ht="15.95" hidden="1" customHeight="1" x14ac:dyDescent="0.2">
      <c r="A1154" s="159">
        <v>1146</v>
      </c>
      <c r="B1154" s="159" t="s">
        <v>2732</v>
      </c>
      <c r="C1154" s="160" t="s">
        <v>42</v>
      </c>
      <c r="D1154" s="160" t="s">
        <v>7170</v>
      </c>
      <c r="E1154" s="141">
        <v>1754.61529</v>
      </c>
      <c r="F1154" s="141">
        <v>12135.320840000002</v>
      </c>
      <c r="G1154" s="141">
        <v>6419.0759100000005</v>
      </c>
      <c r="H1154" s="141"/>
      <c r="I1154" s="161">
        <v>14.458746605334911</v>
      </c>
      <c r="J1154" s="142" t="s">
        <v>6041</v>
      </c>
      <c r="K1154" s="162"/>
      <c r="L1154" s="141">
        <v>8713.0950400000002</v>
      </c>
      <c r="M1154" s="141">
        <v>8148.0071799999996</v>
      </c>
      <c r="N1154" s="141">
        <v>565.08786000000123</v>
      </c>
      <c r="O1154" s="142" t="s">
        <v>6041</v>
      </c>
    </row>
    <row r="1155" spans="1:15" ht="15.95" hidden="1" customHeight="1" x14ac:dyDescent="0.2">
      <c r="A1155" s="156">
        <v>1147</v>
      </c>
      <c r="B1155" s="156" t="s">
        <v>2734</v>
      </c>
      <c r="C1155" s="157" t="s">
        <v>42</v>
      </c>
      <c r="D1155" s="157" t="s">
        <v>7171</v>
      </c>
      <c r="E1155" s="82">
        <v>1415.01893</v>
      </c>
      <c r="F1155" s="82">
        <v>8186.5350425000006</v>
      </c>
      <c r="G1155" s="82">
        <v>1125.5550800000001</v>
      </c>
      <c r="H1155" s="82"/>
      <c r="I1155" s="158">
        <v>17.284711085385911</v>
      </c>
      <c r="J1155" s="135" t="s">
        <v>6041</v>
      </c>
      <c r="K1155" s="162"/>
      <c r="L1155" s="82">
        <v>4357.788880000001</v>
      </c>
      <c r="M1155" s="82">
        <v>2652.2058099999999</v>
      </c>
      <c r="N1155" s="82">
        <v>1705.5830700000008</v>
      </c>
      <c r="O1155" s="135" t="s">
        <v>6041</v>
      </c>
    </row>
    <row r="1156" spans="1:15" ht="15.95" customHeight="1" x14ac:dyDescent="0.2">
      <c r="A1156" s="159">
        <v>1148</v>
      </c>
      <c r="B1156" s="159" t="s">
        <v>2736</v>
      </c>
      <c r="C1156" s="160" t="s">
        <v>42</v>
      </c>
      <c r="D1156" s="160" t="s">
        <v>7172</v>
      </c>
      <c r="E1156" s="141">
        <v>207.99775</v>
      </c>
      <c r="F1156" s="141">
        <v>2722.9586275000006</v>
      </c>
      <c r="G1156" s="141">
        <v>885.66228999999998</v>
      </c>
      <c r="H1156" s="141"/>
      <c r="I1156" s="161">
        <v>7.6386672900339532</v>
      </c>
      <c r="J1156" s="142" t="s">
        <v>6041</v>
      </c>
      <c r="K1156" s="162"/>
      <c r="L1156" s="141">
        <v>1633.4066</v>
      </c>
      <c r="M1156" s="141">
        <v>1858.81665</v>
      </c>
      <c r="N1156" s="141">
        <v>-225.41004999999981</v>
      </c>
      <c r="O1156" s="142" t="s">
        <v>6042</v>
      </c>
    </row>
    <row r="1157" spans="1:15" ht="15.95" hidden="1" customHeight="1" x14ac:dyDescent="0.2">
      <c r="A1157" s="156">
        <v>1149</v>
      </c>
      <c r="B1157" s="156" t="s">
        <v>2738</v>
      </c>
      <c r="C1157" s="157" t="s">
        <v>42</v>
      </c>
      <c r="D1157" s="157" t="s">
        <v>7173</v>
      </c>
      <c r="E1157" s="82">
        <v>325.72982000000002</v>
      </c>
      <c r="F1157" s="82">
        <v>2556.1950724999997</v>
      </c>
      <c r="G1157" s="82">
        <v>534.17737</v>
      </c>
      <c r="H1157" s="82"/>
      <c r="I1157" s="158">
        <v>12.742760656424826</v>
      </c>
      <c r="J1157" s="135" t="s">
        <v>6041</v>
      </c>
      <c r="K1157" s="162"/>
      <c r="L1157" s="82">
        <v>1548.3562899999999</v>
      </c>
      <c r="M1157" s="82">
        <v>1296.65012</v>
      </c>
      <c r="N1157" s="82">
        <v>251.70616999999993</v>
      </c>
      <c r="O1157" s="135" t="s">
        <v>6041</v>
      </c>
    </row>
    <row r="1158" spans="1:15" ht="15.95" customHeight="1" x14ac:dyDescent="0.2">
      <c r="A1158" s="159">
        <v>1150</v>
      </c>
      <c r="B1158" s="159" t="s">
        <v>2740</v>
      </c>
      <c r="C1158" s="160" t="s">
        <v>42</v>
      </c>
      <c r="D1158" s="160" t="s">
        <v>7174</v>
      </c>
      <c r="E1158" s="141">
        <v>21.315570000000001</v>
      </c>
      <c r="F1158" s="141">
        <v>1468.5454975</v>
      </c>
      <c r="G1158" s="141">
        <v>314.22333000000003</v>
      </c>
      <c r="H1158" s="141"/>
      <c r="I1158" s="161">
        <v>1.451474948259136</v>
      </c>
      <c r="J1158" s="142" t="s">
        <v>6041</v>
      </c>
      <c r="K1158" s="162"/>
      <c r="L1158" s="141">
        <v>1025.66806</v>
      </c>
      <c r="M1158" s="141">
        <v>1117.4962999999998</v>
      </c>
      <c r="N1158" s="141">
        <v>-91.82823999999988</v>
      </c>
      <c r="O1158" s="142" t="s">
        <v>6042</v>
      </c>
    </row>
    <row r="1159" spans="1:15" ht="15.95" customHeight="1" x14ac:dyDescent="0.2">
      <c r="A1159" s="156">
        <v>1151</v>
      </c>
      <c r="B1159" s="156" t="s">
        <v>2742</v>
      </c>
      <c r="C1159" s="157" t="s">
        <v>42</v>
      </c>
      <c r="D1159" s="157" t="s">
        <v>7175</v>
      </c>
      <c r="E1159" s="82">
        <v>55.349659999999993</v>
      </c>
      <c r="F1159" s="82">
        <v>1775.9319125000002</v>
      </c>
      <c r="G1159" s="82">
        <v>263.71805999999998</v>
      </c>
      <c r="H1159" s="82"/>
      <c r="I1159" s="158">
        <v>3.1166543948232586</v>
      </c>
      <c r="J1159" s="135" t="s">
        <v>6041</v>
      </c>
      <c r="K1159" s="162"/>
      <c r="L1159" s="82">
        <v>1186.40454</v>
      </c>
      <c r="M1159" s="82">
        <v>1204.7057500000001</v>
      </c>
      <c r="N1159" s="82">
        <v>-18.301209999999962</v>
      </c>
      <c r="O1159" s="135" t="s">
        <v>6042</v>
      </c>
    </row>
    <row r="1160" spans="1:15" ht="15.95" hidden="1" customHeight="1" x14ac:dyDescent="0.2">
      <c r="A1160" s="159">
        <v>1152</v>
      </c>
      <c r="B1160" s="159" t="s">
        <v>2744</v>
      </c>
      <c r="C1160" s="160" t="s">
        <v>42</v>
      </c>
      <c r="D1160" s="160" t="s">
        <v>7176</v>
      </c>
      <c r="E1160" s="141">
        <v>15.960760000000001</v>
      </c>
      <c r="F1160" s="141">
        <v>1196.7364075</v>
      </c>
      <c r="G1160" s="141">
        <v>197.68333999999999</v>
      </c>
      <c r="H1160" s="141"/>
      <c r="I1160" s="161">
        <v>1.3336905186449759</v>
      </c>
      <c r="J1160" s="142" t="s">
        <v>6041</v>
      </c>
      <c r="K1160" s="162"/>
      <c r="L1160" s="141">
        <v>688.43439999999998</v>
      </c>
      <c r="M1160" s="141">
        <v>561.26632000000006</v>
      </c>
      <c r="N1160" s="141">
        <v>127.16807999999996</v>
      </c>
      <c r="O1160" s="142" t="s">
        <v>6041</v>
      </c>
    </row>
    <row r="1161" spans="1:15" ht="15.95" hidden="1" customHeight="1" x14ac:dyDescent="0.2">
      <c r="A1161" s="156">
        <v>1153</v>
      </c>
      <c r="B1161" s="156" t="s">
        <v>2746</v>
      </c>
      <c r="C1161" s="157" t="s">
        <v>42</v>
      </c>
      <c r="D1161" s="157" t="s">
        <v>7177</v>
      </c>
      <c r="E1161" s="82">
        <v>11347.409530000001</v>
      </c>
      <c r="F1161" s="82">
        <v>22334.713830000001</v>
      </c>
      <c r="G1161" s="82">
        <v>5047.8202499999998</v>
      </c>
      <c r="H1161" s="82"/>
      <c r="I1161" s="158">
        <v>50.806155907662244</v>
      </c>
      <c r="J1161" s="135" t="s">
        <v>6041</v>
      </c>
      <c r="K1161" s="162"/>
      <c r="L1161" s="82">
        <v>16098.244030000002</v>
      </c>
      <c r="M1161" s="82">
        <v>14883.740810000003</v>
      </c>
      <c r="N1161" s="82">
        <v>1214.5032199999989</v>
      </c>
      <c r="O1161" s="135" t="s">
        <v>6041</v>
      </c>
    </row>
    <row r="1162" spans="1:15" ht="15.95" hidden="1" customHeight="1" x14ac:dyDescent="0.2">
      <c r="A1162" s="159">
        <v>1154</v>
      </c>
      <c r="B1162" s="159" t="s">
        <v>2748</v>
      </c>
      <c r="C1162" s="160" t="s">
        <v>42</v>
      </c>
      <c r="D1162" s="160" t="s">
        <v>7178</v>
      </c>
      <c r="E1162" s="141">
        <v>4658.5353700000005</v>
      </c>
      <c r="F1162" s="141">
        <v>10031.0364825</v>
      </c>
      <c r="G1162" s="141">
        <v>2715.5624900000003</v>
      </c>
      <c r="H1162" s="141"/>
      <c r="I1162" s="161">
        <v>46.441216499682895</v>
      </c>
      <c r="J1162" s="142" t="s">
        <v>6041</v>
      </c>
      <c r="K1162" s="162"/>
      <c r="L1162" s="141">
        <v>7375.2758599999997</v>
      </c>
      <c r="M1162" s="141">
        <v>5844.3146100000004</v>
      </c>
      <c r="N1162" s="141">
        <v>1530.9612499999992</v>
      </c>
      <c r="O1162" s="142" t="s">
        <v>6041</v>
      </c>
    </row>
    <row r="1163" spans="1:15" ht="15.95" hidden="1" customHeight="1" x14ac:dyDescent="0.2">
      <c r="A1163" s="156">
        <v>1155</v>
      </c>
      <c r="B1163" s="156" t="s">
        <v>2750</v>
      </c>
      <c r="C1163" s="157" t="s">
        <v>42</v>
      </c>
      <c r="D1163" s="157" t="s">
        <v>7014</v>
      </c>
      <c r="E1163" s="82">
        <v>4491.9843899999987</v>
      </c>
      <c r="F1163" s="82">
        <v>5769.0514024999993</v>
      </c>
      <c r="G1163" s="82">
        <v>1472.09852</v>
      </c>
      <c r="H1163" s="82"/>
      <c r="I1163" s="158">
        <v>77.863483553871831</v>
      </c>
      <c r="J1163" s="135" t="s">
        <v>6041</v>
      </c>
      <c r="K1163" s="162"/>
      <c r="L1163" s="82">
        <v>4014.9324200000001</v>
      </c>
      <c r="M1163" s="82">
        <v>3349.8835999999997</v>
      </c>
      <c r="N1163" s="82">
        <v>665.04882000000032</v>
      </c>
      <c r="O1163" s="135" t="s">
        <v>6041</v>
      </c>
    </row>
    <row r="1164" spans="1:15" ht="15.95" hidden="1" customHeight="1" x14ac:dyDescent="0.2">
      <c r="A1164" s="159">
        <v>1156</v>
      </c>
      <c r="B1164" s="159" t="s">
        <v>2751</v>
      </c>
      <c r="C1164" s="160" t="s">
        <v>42</v>
      </c>
      <c r="D1164" s="160" t="s">
        <v>7179</v>
      </c>
      <c r="E1164" s="141">
        <v>1347.0866999999996</v>
      </c>
      <c r="F1164" s="141">
        <v>16225.584279999999</v>
      </c>
      <c r="G1164" s="141">
        <v>2467.6491900000005</v>
      </c>
      <c r="H1164" s="141"/>
      <c r="I1164" s="161">
        <v>8.3022384695289375</v>
      </c>
      <c r="J1164" s="142" t="s">
        <v>6041</v>
      </c>
      <c r="K1164" s="162"/>
      <c r="L1164" s="141">
        <v>11659.041730000001</v>
      </c>
      <c r="M1164" s="141">
        <v>8962.8338300000014</v>
      </c>
      <c r="N1164" s="141">
        <v>2696.2078999999985</v>
      </c>
      <c r="O1164" s="142" t="s">
        <v>6041</v>
      </c>
    </row>
    <row r="1165" spans="1:15" ht="15.95" customHeight="1" x14ac:dyDescent="0.2">
      <c r="A1165" s="156">
        <v>1157</v>
      </c>
      <c r="B1165" s="156" t="s">
        <v>2753</v>
      </c>
      <c r="C1165" s="157" t="s">
        <v>42</v>
      </c>
      <c r="D1165" s="157" t="s">
        <v>7180</v>
      </c>
      <c r="E1165" s="82">
        <v>992.91431</v>
      </c>
      <c r="F1165" s="82">
        <v>4362.7520600000007</v>
      </c>
      <c r="G1165" s="82">
        <v>1028.0412799999999</v>
      </c>
      <c r="H1165" s="82"/>
      <c r="I1165" s="158">
        <v>22.758898427979883</v>
      </c>
      <c r="J1165" s="135" t="s">
        <v>6041</v>
      </c>
      <c r="K1165" s="162"/>
      <c r="L1165" s="82">
        <v>2147.6335700000004</v>
      </c>
      <c r="M1165" s="82">
        <v>2646.72811</v>
      </c>
      <c r="N1165" s="82">
        <v>-499.0945399999996</v>
      </c>
      <c r="O1165" s="135" t="s">
        <v>6042</v>
      </c>
    </row>
    <row r="1166" spans="1:15" ht="15.95" hidden="1" customHeight="1" x14ac:dyDescent="0.2">
      <c r="A1166" s="159">
        <v>1158</v>
      </c>
      <c r="B1166" s="159" t="s">
        <v>2755</v>
      </c>
      <c r="C1166" s="160" t="s">
        <v>42</v>
      </c>
      <c r="D1166" s="160" t="s">
        <v>7181</v>
      </c>
      <c r="E1166" s="141">
        <v>1557.1647399999999</v>
      </c>
      <c r="F1166" s="141">
        <v>4676.5736500000003</v>
      </c>
      <c r="G1166" s="141">
        <v>1098.8895600000001</v>
      </c>
      <c r="H1166" s="141"/>
      <c r="I1166" s="161">
        <v>33.297128550514756</v>
      </c>
      <c r="J1166" s="142" t="s">
        <v>6041</v>
      </c>
      <c r="K1166" s="162"/>
      <c r="L1166" s="141">
        <v>3526.4455499999999</v>
      </c>
      <c r="M1166" s="141">
        <v>2603.7017600000004</v>
      </c>
      <c r="N1166" s="141">
        <v>922.74378999999954</v>
      </c>
      <c r="O1166" s="142" t="s">
        <v>6041</v>
      </c>
    </row>
    <row r="1167" spans="1:15" ht="15.95" hidden="1" customHeight="1" x14ac:dyDescent="0.2">
      <c r="A1167" s="156">
        <v>1159</v>
      </c>
      <c r="B1167" s="156" t="s">
        <v>2757</v>
      </c>
      <c r="C1167" s="157" t="s">
        <v>42</v>
      </c>
      <c r="D1167" s="157" t="s">
        <v>7182</v>
      </c>
      <c r="E1167" s="82">
        <v>509.88248000000004</v>
      </c>
      <c r="F1167" s="82">
        <v>5563.2249574999996</v>
      </c>
      <c r="G1167" s="82">
        <v>2161.0574900000001</v>
      </c>
      <c r="H1167" s="82"/>
      <c r="I1167" s="158">
        <v>9.1652321071900502</v>
      </c>
      <c r="J1167" s="135" t="s">
        <v>6041</v>
      </c>
      <c r="K1167" s="162"/>
      <c r="L1167" s="82">
        <v>3942.4749100000004</v>
      </c>
      <c r="M1167" s="82">
        <v>3739.7608300000002</v>
      </c>
      <c r="N1167" s="82">
        <v>202.71408000000008</v>
      </c>
      <c r="O1167" s="135" t="s">
        <v>6041</v>
      </c>
    </row>
    <row r="1168" spans="1:15" ht="15.95" hidden="1" customHeight="1" x14ac:dyDescent="0.2">
      <c r="A1168" s="159">
        <v>1160</v>
      </c>
      <c r="B1168" s="159" t="s">
        <v>2759</v>
      </c>
      <c r="C1168" s="160" t="s">
        <v>42</v>
      </c>
      <c r="D1168" s="160" t="s">
        <v>7183</v>
      </c>
      <c r="E1168" s="141">
        <v>5024.4706899999992</v>
      </c>
      <c r="F1168" s="141">
        <v>26613.211794999996</v>
      </c>
      <c r="G1168" s="141">
        <v>5747.7062200000009</v>
      </c>
      <c r="H1168" s="141"/>
      <c r="I1168" s="161">
        <v>18.879610355575274</v>
      </c>
      <c r="J1168" s="142" t="s">
        <v>6041</v>
      </c>
      <c r="K1168" s="162"/>
      <c r="L1168" s="141">
        <v>16797.407869999999</v>
      </c>
      <c r="M1168" s="141">
        <v>14223.088579999998</v>
      </c>
      <c r="N1168" s="141">
        <v>2574.319289999999</v>
      </c>
      <c r="O1168" s="142" t="s">
        <v>6041</v>
      </c>
    </row>
    <row r="1169" spans="1:15" ht="15.95" customHeight="1" x14ac:dyDescent="0.2">
      <c r="A1169" s="156">
        <v>1161</v>
      </c>
      <c r="B1169" s="156" t="s">
        <v>2761</v>
      </c>
      <c r="C1169" s="157" t="s">
        <v>42</v>
      </c>
      <c r="D1169" s="157" t="s">
        <v>7184</v>
      </c>
      <c r="E1169" s="82">
        <v>312.88400999999999</v>
      </c>
      <c r="F1169" s="82">
        <v>6376.8706624999995</v>
      </c>
      <c r="G1169" s="82">
        <v>2137.3741400000004</v>
      </c>
      <c r="H1169" s="82"/>
      <c r="I1169" s="158">
        <v>4.9065447075781901</v>
      </c>
      <c r="J1169" s="135" t="s">
        <v>6041</v>
      </c>
      <c r="K1169" s="162"/>
      <c r="L1169" s="82">
        <v>3674.8273799999997</v>
      </c>
      <c r="M1169" s="82">
        <v>4022.8342899999998</v>
      </c>
      <c r="N1169" s="82">
        <v>-348.00690999999966</v>
      </c>
      <c r="O1169" s="135" t="s">
        <v>6042</v>
      </c>
    </row>
    <row r="1170" spans="1:15" ht="15.95" hidden="1" customHeight="1" x14ac:dyDescent="0.2">
      <c r="A1170" s="159">
        <v>1162</v>
      </c>
      <c r="B1170" s="159" t="s">
        <v>2763</v>
      </c>
      <c r="C1170" s="160" t="s">
        <v>42</v>
      </c>
      <c r="D1170" s="160" t="s">
        <v>7185</v>
      </c>
      <c r="E1170" s="141">
        <v>1162.5524399999999</v>
      </c>
      <c r="F1170" s="141">
        <v>2166.7285274999999</v>
      </c>
      <c r="G1170" s="141">
        <v>568.44344999999998</v>
      </c>
      <c r="H1170" s="141"/>
      <c r="I1170" s="161">
        <v>53.65473455695755</v>
      </c>
      <c r="J1170" s="142" t="s">
        <v>6041</v>
      </c>
      <c r="K1170" s="162"/>
      <c r="L1170" s="141">
        <v>1351.73218</v>
      </c>
      <c r="M1170" s="141">
        <v>1241.2732800000001</v>
      </c>
      <c r="N1170" s="141">
        <v>110.4588999999999</v>
      </c>
      <c r="O1170" s="142" t="s">
        <v>6041</v>
      </c>
    </row>
    <row r="1171" spans="1:15" ht="15.95" hidden="1" customHeight="1" x14ac:dyDescent="0.2">
      <c r="A1171" s="156">
        <v>1163</v>
      </c>
      <c r="B1171" s="156" t="s">
        <v>2765</v>
      </c>
      <c r="C1171" s="157" t="s">
        <v>42</v>
      </c>
      <c r="D1171" s="157" t="s">
        <v>7186</v>
      </c>
      <c r="E1171" s="82">
        <v>734.97477999999978</v>
      </c>
      <c r="F1171" s="82">
        <v>3273.6897899999999</v>
      </c>
      <c r="G1171" s="82">
        <v>1375.2804699999999</v>
      </c>
      <c r="H1171" s="82"/>
      <c r="I1171" s="158">
        <v>22.450959838806224</v>
      </c>
      <c r="J1171" s="135" t="s">
        <v>6041</v>
      </c>
      <c r="K1171" s="162"/>
      <c r="L1171" s="82">
        <v>2080.3996400000001</v>
      </c>
      <c r="M1171" s="82">
        <v>1782.3175299999998</v>
      </c>
      <c r="N1171" s="82">
        <v>298.08211000000011</v>
      </c>
      <c r="O1171" s="135" t="s">
        <v>6041</v>
      </c>
    </row>
    <row r="1172" spans="1:15" ht="15.95" hidden="1" customHeight="1" x14ac:dyDescent="0.2">
      <c r="A1172" s="159">
        <v>1164</v>
      </c>
      <c r="B1172" s="159" t="s">
        <v>2767</v>
      </c>
      <c r="C1172" s="160" t="s">
        <v>42</v>
      </c>
      <c r="D1172" s="160" t="s">
        <v>7187</v>
      </c>
      <c r="E1172" s="141">
        <v>37.518089999999994</v>
      </c>
      <c r="F1172" s="141">
        <v>1137.2618924999999</v>
      </c>
      <c r="G1172" s="141">
        <v>138.59316000000001</v>
      </c>
      <c r="H1172" s="141"/>
      <c r="I1172" s="161">
        <v>3.2989841871449146</v>
      </c>
      <c r="J1172" s="142" t="s">
        <v>6041</v>
      </c>
      <c r="K1172" s="162"/>
      <c r="L1172" s="141">
        <v>673.33063000000004</v>
      </c>
      <c r="M1172" s="141">
        <v>662.27922999999998</v>
      </c>
      <c r="N1172" s="141">
        <v>11.051400000000024</v>
      </c>
      <c r="O1172" s="142" t="s">
        <v>6041</v>
      </c>
    </row>
    <row r="1173" spans="1:15" ht="15.95" hidden="1" customHeight="1" x14ac:dyDescent="0.2">
      <c r="A1173" s="156">
        <v>1165</v>
      </c>
      <c r="B1173" s="156" t="s">
        <v>2769</v>
      </c>
      <c r="C1173" s="157" t="s">
        <v>42</v>
      </c>
      <c r="D1173" s="157" t="s">
        <v>7188</v>
      </c>
      <c r="E1173" s="82">
        <v>60.242289999999997</v>
      </c>
      <c r="F1173" s="82">
        <v>2283.2582075</v>
      </c>
      <c r="G1173" s="82">
        <v>257.68798000000004</v>
      </c>
      <c r="H1173" s="82"/>
      <c r="I1173" s="158">
        <v>2.6384352764885435</v>
      </c>
      <c r="J1173" s="135" t="s">
        <v>6041</v>
      </c>
      <c r="K1173" s="162"/>
      <c r="L1173" s="82">
        <v>1014.1501300000001</v>
      </c>
      <c r="M1173" s="82">
        <v>960.35834</v>
      </c>
      <c r="N1173" s="82">
        <v>53.791790000000155</v>
      </c>
      <c r="O1173" s="135" t="s">
        <v>6041</v>
      </c>
    </row>
    <row r="1174" spans="1:15" ht="15.95" customHeight="1" x14ac:dyDescent="0.2">
      <c r="A1174" s="159">
        <v>1166</v>
      </c>
      <c r="B1174" s="159" t="s">
        <v>2771</v>
      </c>
      <c r="C1174" s="160" t="s">
        <v>42</v>
      </c>
      <c r="D1174" s="160" t="s">
        <v>7189</v>
      </c>
      <c r="E1174" s="141">
        <v>269.7878</v>
      </c>
      <c r="F1174" s="141">
        <v>1590.5679849999997</v>
      </c>
      <c r="G1174" s="141">
        <v>63.281089999999999</v>
      </c>
      <c r="H1174" s="141"/>
      <c r="I1174" s="161">
        <v>16.961727039916504</v>
      </c>
      <c r="J1174" s="142" t="s">
        <v>6041</v>
      </c>
      <c r="K1174" s="162"/>
      <c r="L1174" s="141">
        <v>541.20707000000004</v>
      </c>
      <c r="M1174" s="141">
        <v>557.27764999999988</v>
      </c>
      <c r="N1174" s="141">
        <v>-16.070579999999843</v>
      </c>
      <c r="O1174" s="142" t="s">
        <v>6042</v>
      </c>
    </row>
    <row r="1175" spans="1:15" ht="15.95" hidden="1" customHeight="1" x14ac:dyDescent="0.2">
      <c r="A1175" s="156">
        <v>1167</v>
      </c>
      <c r="B1175" s="156" t="s">
        <v>2773</v>
      </c>
      <c r="C1175" s="157" t="s">
        <v>42</v>
      </c>
      <c r="D1175" s="157" t="s">
        <v>7190</v>
      </c>
      <c r="E1175" s="82">
        <v>395.19256999999999</v>
      </c>
      <c r="F1175" s="82">
        <v>4084.8145625000002</v>
      </c>
      <c r="G1175" s="82">
        <v>1110.4503099999999</v>
      </c>
      <c r="H1175" s="82"/>
      <c r="I1175" s="158">
        <v>9.6746758990727137</v>
      </c>
      <c r="J1175" s="135" t="s">
        <v>6041</v>
      </c>
      <c r="K1175" s="162"/>
      <c r="L1175" s="82">
        <v>2980.2678000000001</v>
      </c>
      <c r="M1175" s="82">
        <v>2370.45694</v>
      </c>
      <c r="N1175" s="82">
        <v>609.81086000000039</v>
      </c>
      <c r="O1175" s="135" t="s">
        <v>6041</v>
      </c>
    </row>
    <row r="1176" spans="1:15" ht="15.95" hidden="1" customHeight="1" x14ac:dyDescent="0.2">
      <c r="A1176" s="159">
        <v>1168</v>
      </c>
      <c r="B1176" s="159" t="s">
        <v>2775</v>
      </c>
      <c r="C1176" s="160" t="s">
        <v>42</v>
      </c>
      <c r="D1176" s="160" t="s">
        <v>7191</v>
      </c>
      <c r="E1176" s="141">
        <v>146.45094</v>
      </c>
      <c r="F1176" s="141">
        <v>5997.4465950000003</v>
      </c>
      <c r="G1176" s="141">
        <v>2617.8658200000004</v>
      </c>
      <c r="H1176" s="141"/>
      <c r="I1176" s="161">
        <v>2.4418881882515535</v>
      </c>
      <c r="J1176" s="142" t="s">
        <v>6041</v>
      </c>
      <c r="K1176" s="162"/>
      <c r="L1176" s="141">
        <v>3861.85455</v>
      </c>
      <c r="M1176" s="141">
        <v>3171.36483</v>
      </c>
      <c r="N1176" s="141">
        <v>690.48971999999969</v>
      </c>
      <c r="O1176" s="142" t="s">
        <v>6041</v>
      </c>
    </row>
    <row r="1177" spans="1:15" ht="15.95" hidden="1" customHeight="1" x14ac:dyDescent="0.2">
      <c r="A1177" s="156">
        <v>1169</v>
      </c>
      <c r="B1177" s="156" t="s">
        <v>2777</v>
      </c>
      <c r="C1177" s="157" t="s">
        <v>42</v>
      </c>
      <c r="D1177" s="157" t="s">
        <v>7192</v>
      </c>
      <c r="E1177" s="82">
        <v>1719.0124099999998</v>
      </c>
      <c r="F1177" s="82">
        <v>14168.496612499999</v>
      </c>
      <c r="G1177" s="82">
        <v>4937.6743100000003</v>
      </c>
      <c r="H1177" s="82"/>
      <c r="I1177" s="158">
        <v>12.132638042087121</v>
      </c>
      <c r="J1177" s="135" t="s">
        <v>6041</v>
      </c>
      <c r="K1177" s="162"/>
      <c r="L1177" s="82">
        <v>9746.7381900000019</v>
      </c>
      <c r="M1177" s="82">
        <v>7832.3893500000013</v>
      </c>
      <c r="N1177" s="82">
        <v>1914.3488399999999</v>
      </c>
      <c r="O1177" s="135" t="s">
        <v>6041</v>
      </c>
    </row>
    <row r="1178" spans="1:15" ht="15.95" hidden="1" customHeight="1" x14ac:dyDescent="0.2">
      <c r="A1178" s="159">
        <v>1170</v>
      </c>
      <c r="B1178" s="159" t="s">
        <v>2779</v>
      </c>
      <c r="C1178" s="160" t="s">
        <v>42</v>
      </c>
      <c r="D1178" s="160" t="s">
        <v>7193</v>
      </c>
      <c r="E1178" s="141">
        <v>8488.7140399999989</v>
      </c>
      <c r="F1178" s="141">
        <v>17190.576160000001</v>
      </c>
      <c r="G1178" s="141">
        <v>1766.0001199999999</v>
      </c>
      <c r="H1178" s="141"/>
      <c r="I1178" s="161">
        <v>49.380043815820535</v>
      </c>
      <c r="J1178" s="142" t="s">
        <v>6041</v>
      </c>
      <c r="K1178" s="162"/>
      <c r="L1178" s="141">
        <v>12234.17311</v>
      </c>
      <c r="M1178" s="141">
        <v>11535.138530000002</v>
      </c>
      <c r="N1178" s="141">
        <v>699.03457999999819</v>
      </c>
      <c r="O1178" s="142" t="s">
        <v>6041</v>
      </c>
    </row>
    <row r="1179" spans="1:15" ht="15.95" hidden="1" customHeight="1" x14ac:dyDescent="0.2">
      <c r="A1179" s="156">
        <v>1171</v>
      </c>
      <c r="B1179" s="156" t="s">
        <v>2781</v>
      </c>
      <c r="C1179" s="157" t="s">
        <v>42</v>
      </c>
      <c r="D1179" s="157" t="s">
        <v>7194</v>
      </c>
      <c r="E1179" s="82">
        <v>16555.51886</v>
      </c>
      <c r="F1179" s="82">
        <v>14706.893169999998</v>
      </c>
      <c r="G1179" s="82">
        <v>4000.7928900000002</v>
      </c>
      <c r="H1179" s="82"/>
      <c r="I1179" s="158">
        <v>112.56979070039715</v>
      </c>
      <c r="J1179" s="135" t="s">
        <v>6042</v>
      </c>
      <c r="K1179" s="162"/>
      <c r="L1179" s="82">
        <v>11793.279940000002</v>
      </c>
      <c r="M1179" s="82">
        <v>9516.86564</v>
      </c>
      <c r="N1179" s="82">
        <v>2276.4143000000008</v>
      </c>
      <c r="O1179" s="135" t="s">
        <v>6041</v>
      </c>
    </row>
    <row r="1180" spans="1:15" ht="15.95" hidden="1" customHeight="1" x14ac:dyDescent="0.2">
      <c r="A1180" s="159">
        <v>1172</v>
      </c>
      <c r="B1180" s="159" t="s">
        <v>2783</v>
      </c>
      <c r="C1180" s="160" t="s">
        <v>42</v>
      </c>
      <c r="D1180" s="160" t="s">
        <v>7195</v>
      </c>
      <c r="E1180" s="141">
        <v>154.34739000000002</v>
      </c>
      <c r="F1180" s="141">
        <v>2414.1894800000005</v>
      </c>
      <c r="G1180" s="141">
        <v>342.41924999999998</v>
      </c>
      <c r="H1180" s="141"/>
      <c r="I1180" s="161">
        <v>6.3933420006452844</v>
      </c>
      <c r="J1180" s="142" t="s">
        <v>6041</v>
      </c>
      <c r="K1180" s="162"/>
      <c r="L1180" s="141">
        <v>1932.6243100000002</v>
      </c>
      <c r="M1180" s="141">
        <v>1544.3945100000003</v>
      </c>
      <c r="N1180" s="141">
        <v>388.22979999999984</v>
      </c>
      <c r="O1180" s="142" t="s">
        <v>6041</v>
      </c>
    </row>
    <row r="1181" spans="1:15" ht="15.95" hidden="1" customHeight="1" x14ac:dyDescent="0.2">
      <c r="A1181" s="156">
        <v>1173</v>
      </c>
      <c r="B1181" s="156" t="s">
        <v>2785</v>
      </c>
      <c r="C1181" s="157" t="s">
        <v>42</v>
      </c>
      <c r="D1181" s="157" t="s">
        <v>7196</v>
      </c>
      <c r="E1181" s="82">
        <v>9495.5167799999999</v>
      </c>
      <c r="F1181" s="82">
        <v>13462.589687500002</v>
      </c>
      <c r="G1181" s="82">
        <v>2398.5514900000003</v>
      </c>
      <c r="H1181" s="82"/>
      <c r="I1181" s="158">
        <v>70.532616683821061</v>
      </c>
      <c r="J1181" s="135" t="s">
        <v>6041</v>
      </c>
      <c r="K1181" s="162"/>
      <c r="L1181" s="82">
        <v>12289.605669999997</v>
      </c>
      <c r="M1181" s="82">
        <v>9957.7863400000006</v>
      </c>
      <c r="N1181" s="82">
        <v>2331.819329999998</v>
      </c>
      <c r="O1181" s="135" t="s">
        <v>6041</v>
      </c>
    </row>
    <row r="1182" spans="1:15" ht="15.95" hidden="1" customHeight="1" x14ac:dyDescent="0.2">
      <c r="A1182" s="159">
        <v>1174</v>
      </c>
      <c r="B1182" s="159" t="s">
        <v>2787</v>
      </c>
      <c r="C1182" s="160" t="s">
        <v>42</v>
      </c>
      <c r="D1182" s="160" t="s">
        <v>7197</v>
      </c>
      <c r="E1182" s="141">
        <v>579.47459000000003</v>
      </c>
      <c r="F1182" s="141">
        <v>6323.6271275000008</v>
      </c>
      <c r="G1182" s="141">
        <v>1492.8503799999999</v>
      </c>
      <c r="H1182" s="141"/>
      <c r="I1182" s="161">
        <v>9.1636426107415208</v>
      </c>
      <c r="J1182" s="142" t="s">
        <v>6041</v>
      </c>
      <c r="K1182" s="162"/>
      <c r="L1182" s="141">
        <v>3417.8067299999998</v>
      </c>
      <c r="M1182" s="141">
        <v>3142.39354</v>
      </c>
      <c r="N1182" s="141">
        <v>275.41318999999993</v>
      </c>
      <c r="O1182" s="142" t="s">
        <v>6041</v>
      </c>
    </row>
    <row r="1183" spans="1:15" ht="15.95" hidden="1" customHeight="1" x14ac:dyDescent="0.2">
      <c r="A1183" s="156">
        <v>1175</v>
      </c>
      <c r="B1183" s="156" t="s">
        <v>2789</v>
      </c>
      <c r="C1183" s="157" t="s">
        <v>42</v>
      </c>
      <c r="D1183" s="157" t="s">
        <v>7198</v>
      </c>
      <c r="E1183" s="82">
        <v>21332.669709999998</v>
      </c>
      <c r="F1183" s="82">
        <v>30994.1353275</v>
      </c>
      <c r="G1183" s="82">
        <v>18312.305969999998</v>
      </c>
      <c r="H1183" s="82"/>
      <c r="I1183" s="158">
        <v>68.828084683079609</v>
      </c>
      <c r="J1183" s="135" t="s">
        <v>6041</v>
      </c>
      <c r="K1183" s="162"/>
      <c r="L1183" s="82">
        <v>21228.195520000001</v>
      </c>
      <c r="M1183" s="82">
        <v>10565.403600000001</v>
      </c>
      <c r="N1183" s="82">
        <v>10662.791919999998</v>
      </c>
      <c r="O1183" s="135" t="s">
        <v>6041</v>
      </c>
    </row>
    <row r="1184" spans="1:15" ht="15.95" hidden="1" customHeight="1" x14ac:dyDescent="0.2">
      <c r="A1184" s="159">
        <v>1176</v>
      </c>
      <c r="B1184" s="159" t="s">
        <v>2791</v>
      </c>
      <c r="C1184" s="160" t="s">
        <v>42</v>
      </c>
      <c r="D1184" s="160" t="s">
        <v>7199</v>
      </c>
      <c r="E1184" s="141">
        <v>882.04268000000002</v>
      </c>
      <c r="F1184" s="141">
        <v>5639.0517275000002</v>
      </c>
      <c r="G1184" s="141">
        <v>6835.3518100000001</v>
      </c>
      <c r="H1184" s="141"/>
      <c r="I1184" s="161">
        <v>12.904129948506629</v>
      </c>
      <c r="J1184" s="142" t="s">
        <v>6041</v>
      </c>
      <c r="K1184" s="162"/>
      <c r="L1184" s="141">
        <v>3117.9689199999998</v>
      </c>
      <c r="M1184" s="141">
        <v>2957.1875399999999</v>
      </c>
      <c r="N1184" s="141">
        <v>160.7813799999999</v>
      </c>
      <c r="O1184" s="142" t="s">
        <v>6041</v>
      </c>
    </row>
    <row r="1185" spans="1:15" ht="15.95" hidden="1" customHeight="1" x14ac:dyDescent="0.2">
      <c r="A1185" s="156">
        <v>1177</v>
      </c>
      <c r="B1185" s="156" t="s">
        <v>2793</v>
      </c>
      <c r="C1185" s="157" t="s">
        <v>42</v>
      </c>
      <c r="D1185" s="157" t="s">
        <v>7200</v>
      </c>
      <c r="E1185" s="82">
        <v>2901.3135500000003</v>
      </c>
      <c r="F1185" s="82">
        <v>18366.511732499999</v>
      </c>
      <c r="G1185" s="82">
        <v>23027.328160000001</v>
      </c>
      <c r="H1185" s="82"/>
      <c r="I1185" s="158">
        <v>12.599436329915925</v>
      </c>
      <c r="J1185" s="135" t="s">
        <v>6041</v>
      </c>
      <c r="K1185" s="162"/>
      <c r="L1185" s="82">
        <v>14252.999809999999</v>
      </c>
      <c r="M1185" s="82">
        <v>5379.8188300000002</v>
      </c>
      <c r="N1185" s="82">
        <v>8873.1809799999992</v>
      </c>
      <c r="O1185" s="135" t="s">
        <v>6041</v>
      </c>
    </row>
    <row r="1186" spans="1:15" ht="15.95" hidden="1" customHeight="1" x14ac:dyDescent="0.2">
      <c r="A1186" s="159">
        <v>1178</v>
      </c>
      <c r="B1186" s="159" t="s">
        <v>2795</v>
      </c>
      <c r="C1186" s="160" t="s">
        <v>42</v>
      </c>
      <c r="D1186" s="160" t="s">
        <v>7201</v>
      </c>
      <c r="E1186" s="141">
        <v>282.01807999999994</v>
      </c>
      <c r="F1186" s="141">
        <v>7237.5139574999994</v>
      </c>
      <c r="G1186" s="141">
        <v>7257.1455099999994</v>
      </c>
      <c r="H1186" s="141"/>
      <c r="I1186" s="161">
        <v>3.8860744849526929</v>
      </c>
      <c r="J1186" s="142" t="s">
        <v>6041</v>
      </c>
      <c r="K1186" s="162"/>
      <c r="L1186" s="141">
        <v>5458.4616099999994</v>
      </c>
      <c r="M1186" s="141">
        <v>2229.37754</v>
      </c>
      <c r="N1186" s="141">
        <v>3229.0840699999994</v>
      </c>
      <c r="O1186" s="142" t="s">
        <v>6041</v>
      </c>
    </row>
    <row r="1187" spans="1:15" ht="15.95" hidden="1" customHeight="1" x14ac:dyDescent="0.2">
      <c r="A1187" s="156">
        <v>1179</v>
      </c>
      <c r="B1187" s="156" t="s">
        <v>2797</v>
      </c>
      <c r="C1187" s="157" t="s">
        <v>42</v>
      </c>
      <c r="D1187" s="157" t="s">
        <v>7202</v>
      </c>
      <c r="E1187" s="82">
        <v>530.83897999999999</v>
      </c>
      <c r="F1187" s="82">
        <v>2768.2831000000001</v>
      </c>
      <c r="G1187" s="82">
        <v>2383.64275</v>
      </c>
      <c r="H1187" s="82"/>
      <c r="I1187" s="158">
        <v>19.175747596046083</v>
      </c>
      <c r="J1187" s="135" t="s">
        <v>6041</v>
      </c>
      <c r="K1187" s="162"/>
      <c r="L1187" s="82">
        <v>1319.5489</v>
      </c>
      <c r="M1187" s="82">
        <v>955.95348000000001</v>
      </c>
      <c r="N1187" s="82">
        <v>363.59541999999993</v>
      </c>
      <c r="O1187" s="135" t="s">
        <v>6041</v>
      </c>
    </row>
    <row r="1188" spans="1:15" ht="15.95" hidden="1" customHeight="1" x14ac:dyDescent="0.2">
      <c r="A1188" s="159">
        <v>1180</v>
      </c>
      <c r="B1188" s="159" t="s">
        <v>2799</v>
      </c>
      <c r="C1188" s="160" t="s">
        <v>42</v>
      </c>
      <c r="D1188" s="160" t="s">
        <v>7203</v>
      </c>
      <c r="E1188" s="141">
        <v>370.85543000000001</v>
      </c>
      <c r="F1188" s="141">
        <v>5958.1328300000005</v>
      </c>
      <c r="G1188" s="141">
        <v>6123.6075000000001</v>
      </c>
      <c r="H1188" s="141"/>
      <c r="I1188" s="161">
        <v>6.0561593799080038</v>
      </c>
      <c r="J1188" s="142" t="s">
        <v>6041</v>
      </c>
      <c r="K1188" s="162"/>
      <c r="L1188" s="141">
        <v>4847.31124</v>
      </c>
      <c r="M1188" s="141">
        <v>2255.9006300000001</v>
      </c>
      <c r="N1188" s="141">
        <v>2591.4106100000004</v>
      </c>
      <c r="O1188" s="142" t="s">
        <v>6041</v>
      </c>
    </row>
    <row r="1189" spans="1:15" ht="15.95" hidden="1" customHeight="1" x14ac:dyDescent="0.2">
      <c r="A1189" s="156">
        <v>1181</v>
      </c>
      <c r="B1189" s="156" t="s">
        <v>2801</v>
      </c>
      <c r="C1189" s="157" t="s">
        <v>42</v>
      </c>
      <c r="D1189" s="157" t="s">
        <v>7204</v>
      </c>
      <c r="E1189" s="82">
        <v>262.35712000000001</v>
      </c>
      <c r="F1189" s="82">
        <v>5890.4207175000001</v>
      </c>
      <c r="G1189" s="82">
        <v>3586.7570700000001</v>
      </c>
      <c r="H1189" s="82"/>
      <c r="I1189" s="158">
        <v>4.4539623327847631</v>
      </c>
      <c r="J1189" s="135" t="s">
        <v>6041</v>
      </c>
      <c r="K1189" s="162"/>
      <c r="L1189" s="82">
        <v>4108.9479700000002</v>
      </c>
      <c r="M1189" s="82">
        <v>1422.8313000000001</v>
      </c>
      <c r="N1189" s="82">
        <v>2686.1166699999999</v>
      </c>
      <c r="O1189" s="135" t="s">
        <v>6041</v>
      </c>
    </row>
    <row r="1190" spans="1:15" ht="15.95" hidden="1" customHeight="1" x14ac:dyDescent="0.2">
      <c r="A1190" s="159">
        <v>1182</v>
      </c>
      <c r="B1190" s="159" t="s">
        <v>2803</v>
      </c>
      <c r="C1190" s="160" t="s">
        <v>42</v>
      </c>
      <c r="D1190" s="160" t="s">
        <v>7205</v>
      </c>
      <c r="E1190" s="141">
        <v>1896.3906999999999</v>
      </c>
      <c r="F1190" s="141">
        <v>33521.134727500001</v>
      </c>
      <c r="G1190" s="141">
        <v>45238.359170000003</v>
      </c>
      <c r="H1190" s="141"/>
      <c r="I1190" s="161">
        <v>4.1919970900659873</v>
      </c>
      <c r="J1190" s="142" t="s">
        <v>6041</v>
      </c>
      <c r="K1190" s="162"/>
      <c r="L1190" s="141">
        <v>28778.288869999997</v>
      </c>
      <c r="M1190" s="141">
        <v>9244.4788700000008</v>
      </c>
      <c r="N1190" s="141">
        <v>19533.809999999998</v>
      </c>
      <c r="O1190" s="142" t="s">
        <v>6041</v>
      </c>
    </row>
    <row r="1191" spans="1:15" ht="15.95" hidden="1" customHeight="1" x14ac:dyDescent="0.2">
      <c r="A1191" s="156">
        <v>1183</v>
      </c>
      <c r="B1191" s="156" t="s">
        <v>2805</v>
      </c>
      <c r="C1191" s="157" t="s">
        <v>42</v>
      </c>
      <c r="D1191" s="157" t="s">
        <v>7206</v>
      </c>
      <c r="E1191" s="82">
        <v>824.59771000000001</v>
      </c>
      <c r="F1191" s="82">
        <v>27708.1968825</v>
      </c>
      <c r="G1191" s="82">
        <v>38484.985390000002</v>
      </c>
      <c r="H1191" s="82"/>
      <c r="I1191" s="158">
        <v>2.1426478447209303</v>
      </c>
      <c r="J1191" s="135" t="s">
        <v>6041</v>
      </c>
      <c r="K1191" s="162"/>
      <c r="L1191" s="82">
        <v>19288.770399999998</v>
      </c>
      <c r="M1191" s="82">
        <v>5590.6350400000001</v>
      </c>
      <c r="N1191" s="82">
        <v>13698.13536</v>
      </c>
      <c r="O1191" s="135" t="s">
        <v>6041</v>
      </c>
    </row>
    <row r="1192" spans="1:15" ht="15.95" hidden="1" customHeight="1" x14ac:dyDescent="0.2">
      <c r="A1192" s="159">
        <v>1184</v>
      </c>
      <c r="B1192" s="159" t="s">
        <v>2807</v>
      </c>
      <c r="C1192" s="160" t="s">
        <v>42</v>
      </c>
      <c r="D1192" s="160" t="s">
        <v>7207</v>
      </c>
      <c r="E1192" s="141">
        <v>395.00677000000002</v>
      </c>
      <c r="F1192" s="141">
        <v>5656.0084374999988</v>
      </c>
      <c r="G1192" s="141">
        <v>1791.7276000000002</v>
      </c>
      <c r="H1192" s="141"/>
      <c r="I1192" s="161">
        <v>6.9838433652442742</v>
      </c>
      <c r="J1192" s="142" t="s">
        <v>6041</v>
      </c>
      <c r="K1192" s="162"/>
      <c r="L1192" s="141">
        <v>3236.7228799999998</v>
      </c>
      <c r="M1192" s="141">
        <v>2807.7836400000001</v>
      </c>
      <c r="N1192" s="141">
        <v>428.93923999999976</v>
      </c>
      <c r="O1192" s="142" t="s">
        <v>6041</v>
      </c>
    </row>
    <row r="1193" spans="1:15" ht="15.95" hidden="1" customHeight="1" x14ac:dyDescent="0.2">
      <c r="A1193" s="156">
        <v>1185</v>
      </c>
      <c r="B1193" s="156" t="s">
        <v>2809</v>
      </c>
      <c r="C1193" s="157" t="s">
        <v>42</v>
      </c>
      <c r="D1193" s="157" t="s">
        <v>7208</v>
      </c>
      <c r="E1193" s="82">
        <v>180.91941999999997</v>
      </c>
      <c r="F1193" s="82">
        <v>2775.2722724999999</v>
      </c>
      <c r="G1193" s="82">
        <v>2593.3632400000001</v>
      </c>
      <c r="H1193" s="82"/>
      <c r="I1193" s="158">
        <v>6.5189791211737766</v>
      </c>
      <c r="J1193" s="135" t="s">
        <v>6041</v>
      </c>
      <c r="K1193" s="162"/>
      <c r="L1193" s="82">
        <v>2029.2400299999999</v>
      </c>
      <c r="M1193" s="82">
        <v>1096.6238799999999</v>
      </c>
      <c r="N1193" s="82">
        <v>932.61615000000018</v>
      </c>
      <c r="O1193" s="135" t="s">
        <v>6041</v>
      </c>
    </row>
    <row r="1194" spans="1:15" ht="15.95" hidden="1" customHeight="1" x14ac:dyDescent="0.2">
      <c r="A1194" s="159">
        <v>1186</v>
      </c>
      <c r="B1194" s="159" t="s">
        <v>2811</v>
      </c>
      <c r="C1194" s="160" t="s">
        <v>42</v>
      </c>
      <c r="D1194" s="160" t="s">
        <v>7209</v>
      </c>
      <c r="E1194" s="141">
        <v>1915.2789300000002</v>
      </c>
      <c r="F1194" s="141">
        <v>3089.5673099999995</v>
      </c>
      <c r="G1194" s="141">
        <v>2504.8997899999999</v>
      </c>
      <c r="H1194" s="141"/>
      <c r="I1194" s="161">
        <v>61.991817553248275</v>
      </c>
      <c r="J1194" s="142" t="s">
        <v>6041</v>
      </c>
      <c r="K1194" s="162"/>
      <c r="L1194" s="141">
        <v>1395.7817399999999</v>
      </c>
      <c r="M1194" s="141">
        <v>1095.0905299999999</v>
      </c>
      <c r="N1194" s="141">
        <v>300.69120999999996</v>
      </c>
      <c r="O1194" s="142" t="s">
        <v>6041</v>
      </c>
    </row>
    <row r="1195" spans="1:15" ht="15.95" hidden="1" customHeight="1" x14ac:dyDescent="0.2">
      <c r="A1195" s="156">
        <v>1187</v>
      </c>
      <c r="B1195" s="156" t="s">
        <v>2813</v>
      </c>
      <c r="C1195" s="157" t="s">
        <v>42</v>
      </c>
      <c r="D1195" s="157" t="s">
        <v>7210</v>
      </c>
      <c r="E1195" s="82">
        <v>266.69391000000002</v>
      </c>
      <c r="F1195" s="82">
        <v>3369.7655325000001</v>
      </c>
      <c r="G1195" s="82">
        <v>3442.8109900000004</v>
      </c>
      <c r="H1195" s="82"/>
      <c r="I1195" s="158">
        <v>7.7463999846241931</v>
      </c>
      <c r="J1195" s="135" t="s">
        <v>6041</v>
      </c>
      <c r="K1195" s="162"/>
      <c r="L1195" s="82">
        <v>2554.7458100000003</v>
      </c>
      <c r="M1195" s="82">
        <v>1220.6907099999999</v>
      </c>
      <c r="N1195" s="82">
        <v>1334.0551000000005</v>
      </c>
      <c r="O1195" s="135" t="s">
        <v>6041</v>
      </c>
    </row>
    <row r="1196" spans="1:15" ht="15.95" hidden="1" customHeight="1" x14ac:dyDescent="0.2">
      <c r="A1196" s="159">
        <v>1188</v>
      </c>
      <c r="B1196" s="159" t="s">
        <v>2815</v>
      </c>
      <c r="C1196" s="160" t="s">
        <v>42</v>
      </c>
      <c r="D1196" s="160" t="s">
        <v>7211</v>
      </c>
      <c r="E1196" s="141">
        <v>17417.21818</v>
      </c>
      <c r="F1196" s="141">
        <v>83286.579942499986</v>
      </c>
      <c r="G1196" s="141">
        <v>41664.417289999998</v>
      </c>
      <c r="H1196" s="141"/>
      <c r="I1196" s="161">
        <v>20.912394520251198</v>
      </c>
      <c r="J1196" s="142" t="s">
        <v>6041</v>
      </c>
      <c r="K1196" s="162"/>
      <c r="L1196" s="141">
        <v>66527.237760000004</v>
      </c>
      <c r="M1196" s="141">
        <v>32434.255849999998</v>
      </c>
      <c r="N1196" s="141">
        <v>34092.981909999995</v>
      </c>
      <c r="O1196" s="142" t="s">
        <v>6041</v>
      </c>
    </row>
    <row r="1197" spans="1:15" ht="15.95" hidden="1" customHeight="1" x14ac:dyDescent="0.2">
      <c r="A1197" s="156">
        <v>1189</v>
      </c>
      <c r="B1197" s="156" t="s">
        <v>2817</v>
      </c>
      <c r="C1197" s="157" t="s">
        <v>42</v>
      </c>
      <c r="D1197" s="157" t="s">
        <v>7212</v>
      </c>
      <c r="E1197" s="82">
        <v>3080.5210700000002</v>
      </c>
      <c r="F1197" s="82">
        <v>18296.231112500001</v>
      </c>
      <c r="G1197" s="82">
        <v>7762.0048599999991</v>
      </c>
      <c r="H1197" s="82"/>
      <c r="I1197" s="158">
        <v>16.836916035102909</v>
      </c>
      <c r="J1197" s="135" t="s">
        <v>6041</v>
      </c>
      <c r="K1197" s="162"/>
      <c r="L1197" s="82">
        <v>12812.88704</v>
      </c>
      <c r="M1197" s="82">
        <v>7647.3553899999988</v>
      </c>
      <c r="N1197" s="82">
        <v>5165.5316500000008</v>
      </c>
      <c r="O1197" s="135" t="s">
        <v>6041</v>
      </c>
    </row>
    <row r="1198" spans="1:15" ht="15.95" hidden="1" customHeight="1" x14ac:dyDescent="0.2">
      <c r="A1198" s="159">
        <v>1190</v>
      </c>
      <c r="B1198" s="159" t="s">
        <v>2819</v>
      </c>
      <c r="C1198" s="160" t="s">
        <v>42</v>
      </c>
      <c r="D1198" s="160" t="s">
        <v>7213</v>
      </c>
      <c r="E1198" s="141">
        <v>350.82524000000001</v>
      </c>
      <c r="F1198" s="141">
        <v>8646.1716724999987</v>
      </c>
      <c r="G1198" s="141">
        <v>3863.5410300000003</v>
      </c>
      <c r="H1198" s="141"/>
      <c r="I1198" s="161">
        <v>4.0575789295953282</v>
      </c>
      <c r="J1198" s="142" t="s">
        <v>6041</v>
      </c>
      <c r="K1198" s="162"/>
      <c r="L1198" s="141">
        <v>6440.399879999999</v>
      </c>
      <c r="M1198" s="141">
        <v>4317.2861199999998</v>
      </c>
      <c r="N1198" s="141">
        <v>2123.1137599999988</v>
      </c>
      <c r="O1198" s="142" t="s">
        <v>6041</v>
      </c>
    </row>
    <row r="1199" spans="1:15" ht="15.95" hidden="1" customHeight="1" x14ac:dyDescent="0.2">
      <c r="A1199" s="156">
        <v>1191</v>
      </c>
      <c r="B1199" s="156" t="s">
        <v>2821</v>
      </c>
      <c r="C1199" s="157" t="s">
        <v>42</v>
      </c>
      <c r="D1199" s="157" t="s">
        <v>7214</v>
      </c>
      <c r="E1199" s="82">
        <v>165.11497</v>
      </c>
      <c r="F1199" s="82">
        <v>9399.6248925</v>
      </c>
      <c r="G1199" s="82">
        <v>3246.21155</v>
      </c>
      <c r="H1199" s="82"/>
      <c r="I1199" s="158">
        <v>1.7566123317510884</v>
      </c>
      <c r="J1199" s="135" t="s">
        <v>6041</v>
      </c>
      <c r="K1199" s="162"/>
      <c r="L1199" s="82">
        <v>5298.9692999999997</v>
      </c>
      <c r="M1199" s="82">
        <v>3631.3800799999999</v>
      </c>
      <c r="N1199" s="82">
        <v>1667.5892199999998</v>
      </c>
      <c r="O1199" s="135" t="s">
        <v>6041</v>
      </c>
    </row>
    <row r="1200" spans="1:15" ht="15.95" hidden="1" customHeight="1" x14ac:dyDescent="0.2">
      <c r="A1200" s="159">
        <v>1192</v>
      </c>
      <c r="B1200" s="159" t="s">
        <v>2823</v>
      </c>
      <c r="C1200" s="160" t="s">
        <v>42</v>
      </c>
      <c r="D1200" s="160" t="s">
        <v>7215</v>
      </c>
      <c r="E1200" s="141">
        <v>330.45345000000003</v>
      </c>
      <c r="F1200" s="141">
        <v>12197.0422275</v>
      </c>
      <c r="G1200" s="141">
        <v>5446.0882499999998</v>
      </c>
      <c r="H1200" s="141"/>
      <c r="I1200" s="161">
        <v>2.7092916777392539</v>
      </c>
      <c r="J1200" s="142" t="s">
        <v>6041</v>
      </c>
      <c r="K1200" s="162"/>
      <c r="L1200" s="141">
        <v>9175.4996599999995</v>
      </c>
      <c r="M1200" s="141">
        <v>4841.9363599999997</v>
      </c>
      <c r="N1200" s="141">
        <v>4333.5633000000007</v>
      </c>
      <c r="O1200" s="142" t="s">
        <v>6041</v>
      </c>
    </row>
    <row r="1201" spans="1:15" ht="15.95" hidden="1" customHeight="1" x14ac:dyDescent="0.2">
      <c r="A1201" s="156">
        <v>1193</v>
      </c>
      <c r="B1201" s="156" t="s">
        <v>2825</v>
      </c>
      <c r="C1201" s="157" t="s">
        <v>42</v>
      </c>
      <c r="D1201" s="157" t="s">
        <v>7216</v>
      </c>
      <c r="E1201" s="82">
        <v>1149.0851699999998</v>
      </c>
      <c r="F1201" s="82">
        <v>18564.895325000001</v>
      </c>
      <c r="G1201" s="82">
        <v>10108.13617</v>
      </c>
      <c r="H1201" s="82"/>
      <c r="I1201" s="158">
        <v>6.1895591108052734</v>
      </c>
      <c r="J1201" s="135" t="s">
        <v>6041</v>
      </c>
      <c r="K1201" s="162"/>
      <c r="L1201" s="82">
        <v>12272.019489999999</v>
      </c>
      <c r="M1201" s="82">
        <v>5028.98416</v>
      </c>
      <c r="N1201" s="82">
        <v>7243.0353299999979</v>
      </c>
      <c r="O1201" s="135" t="s">
        <v>6041</v>
      </c>
    </row>
    <row r="1202" spans="1:15" ht="15.95" hidden="1" customHeight="1" x14ac:dyDescent="0.2">
      <c r="A1202" s="159">
        <v>1194</v>
      </c>
      <c r="B1202" s="159" t="s">
        <v>2827</v>
      </c>
      <c r="C1202" s="160" t="s">
        <v>42</v>
      </c>
      <c r="D1202" s="160" t="s">
        <v>7217</v>
      </c>
      <c r="E1202" s="141">
        <v>592.32203000000004</v>
      </c>
      <c r="F1202" s="141">
        <v>9495.8260799999989</v>
      </c>
      <c r="G1202" s="141">
        <v>4214.8423600000006</v>
      </c>
      <c r="H1202" s="141"/>
      <c r="I1202" s="161">
        <v>6.237709336816331</v>
      </c>
      <c r="J1202" s="142" t="s">
        <v>6041</v>
      </c>
      <c r="K1202" s="162"/>
      <c r="L1202" s="141">
        <v>7022.2451900000015</v>
      </c>
      <c r="M1202" s="141">
        <v>3874.6716999999999</v>
      </c>
      <c r="N1202" s="141">
        <v>3147.5734900000016</v>
      </c>
      <c r="O1202" s="142" t="s">
        <v>6041</v>
      </c>
    </row>
    <row r="1203" spans="1:15" ht="15.95" hidden="1" customHeight="1" x14ac:dyDescent="0.2">
      <c r="A1203" s="156">
        <v>1195</v>
      </c>
      <c r="B1203" s="156" t="s">
        <v>2829</v>
      </c>
      <c r="C1203" s="157" t="s">
        <v>42</v>
      </c>
      <c r="D1203" s="157" t="s">
        <v>7218</v>
      </c>
      <c r="E1203" s="82">
        <v>924.87720999999999</v>
      </c>
      <c r="F1203" s="82">
        <v>13989.780642500002</v>
      </c>
      <c r="G1203" s="82">
        <v>8437.7525700000006</v>
      </c>
      <c r="H1203" s="82"/>
      <c r="I1203" s="158">
        <v>6.6110915791651932</v>
      </c>
      <c r="J1203" s="135" t="s">
        <v>6041</v>
      </c>
      <c r="K1203" s="162"/>
      <c r="L1203" s="82">
        <v>11167.88329</v>
      </c>
      <c r="M1203" s="82">
        <v>5215.0434399999995</v>
      </c>
      <c r="N1203" s="82">
        <v>5952.8398499999994</v>
      </c>
      <c r="O1203" s="135" t="s">
        <v>6041</v>
      </c>
    </row>
    <row r="1204" spans="1:15" ht="15.95" hidden="1" customHeight="1" x14ac:dyDescent="0.2">
      <c r="A1204" s="159">
        <v>1196</v>
      </c>
      <c r="B1204" s="159" t="s">
        <v>2831</v>
      </c>
      <c r="C1204" s="160" t="s">
        <v>42</v>
      </c>
      <c r="D1204" s="160" t="s">
        <v>7219</v>
      </c>
      <c r="E1204" s="141">
        <v>2123.1195299999999</v>
      </c>
      <c r="F1204" s="141">
        <v>25208.767832500002</v>
      </c>
      <c r="G1204" s="141">
        <v>8804.0477300000002</v>
      </c>
      <c r="H1204" s="141"/>
      <c r="I1204" s="161">
        <v>8.4221471835001847</v>
      </c>
      <c r="J1204" s="142" t="s">
        <v>6041</v>
      </c>
      <c r="K1204" s="162"/>
      <c r="L1204" s="141">
        <v>18624.728760000002</v>
      </c>
      <c r="M1204" s="141">
        <v>10178.47054</v>
      </c>
      <c r="N1204" s="141">
        <v>8446.2582200000015</v>
      </c>
      <c r="O1204" s="142" t="s">
        <v>6041</v>
      </c>
    </row>
    <row r="1205" spans="1:15" ht="15.95" hidden="1" customHeight="1" x14ac:dyDescent="0.2">
      <c r="A1205" s="156">
        <v>1197</v>
      </c>
      <c r="B1205" s="156" t="s">
        <v>2833</v>
      </c>
      <c r="C1205" s="157" t="s">
        <v>42</v>
      </c>
      <c r="D1205" s="157" t="s">
        <v>7220</v>
      </c>
      <c r="E1205" s="82">
        <v>896.2</v>
      </c>
      <c r="F1205" s="82">
        <v>6182.0001924999988</v>
      </c>
      <c r="G1205" s="82">
        <v>3196.3211100000003</v>
      </c>
      <c r="H1205" s="82"/>
      <c r="I1205" s="158">
        <v>14.496926109566765</v>
      </c>
      <c r="J1205" s="135" t="s">
        <v>6041</v>
      </c>
      <c r="K1205" s="162"/>
      <c r="L1205" s="82">
        <v>4855.2665299999999</v>
      </c>
      <c r="M1205" s="82">
        <v>2606.2319500000003</v>
      </c>
      <c r="N1205" s="82">
        <v>2249.03458</v>
      </c>
      <c r="O1205" s="135" t="s">
        <v>6041</v>
      </c>
    </row>
    <row r="1206" spans="1:15" ht="15.95" customHeight="1" x14ac:dyDescent="0.2">
      <c r="A1206" s="159">
        <v>1198</v>
      </c>
      <c r="B1206" s="159" t="s">
        <v>2835</v>
      </c>
      <c r="C1206" s="160" t="s">
        <v>42</v>
      </c>
      <c r="D1206" s="160" t="s">
        <v>7221</v>
      </c>
      <c r="E1206" s="141">
        <v>6126.7350200000001</v>
      </c>
      <c r="F1206" s="141">
        <v>6000.3797550000018</v>
      </c>
      <c r="G1206" s="141">
        <v>2648.8753700000002</v>
      </c>
      <c r="H1206" s="141"/>
      <c r="I1206" s="161">
        <v>102.10578780275881</v>
      </c>
      <c r="J1206" s="142" t="s">
        <v>6042</v>
      </c>
      <c r="K1206" s="162"/>
      <c r="L1206" s="141">
        <v>2851.1807199999998</v>
      </c>
      <c r="M1206" s="141">
        <v>2884.6088600000003</v>
      </c>
      <c r="N1206" s="141">
        <v>-33.428140000000596</v>
      </c>
      <c r="O1206" s="142" t="s">
        <v>6042</v>
      </c>
    </row>
    <row r="1207" spans="1:15" ht="15.95" hidden="1" customHeight="1" x14ac:dyDescent="0.2">
      <c r="A1207" s="156">
        <v>1199</v>
      </c>
      <c r="B1207" s="156" t="s">
        <v>2837</v>
      </c>
      <c r="C1207" s="157" t="s">
        <v>42</v>
      </c>
      <c r="D1207" s="157" t="s">
        <v>7222</v>
      </c>
      <c r="E1207" s="82">
        <v>77.576469999999986</v>
      </c>
      <c r="F1207" s="82">
        <v>2317.9267574999999</v>
      </c>
      <c r="G1207" s="82">
        <v>906.56569999999999</v>
      </c>
      <c r="H1207" s="82"/>
      <c r="I1207" s="158">
        <v>3.3468041968534887</v>
      </c>
      <c r="J1207" s="135" t="s">
        <v>6041</v>
      </c>
      <c r="K1207" s="162"/>
      <c r="L1207" s="82">
        <v>1917.75613</v>
      </c>
      <c r="M1207" s="82">
        <v>1197.1338700000001</v>
      </c>
      <c r="N1207" s="82">
        <v>720.62225999999976</v>
      </c>
      <c r="O1207" s="135" t="s">
        <v>6041</v>
      </c>
    </row>
    <row r="1208" spans="1:15" ht="15.95" hidden="1" customHeight="1" x14ac:dyDescent="0.2">
      <c r="A1208" s="159">
        <v>1200</v>
      </c>
      <c r="B1208" s="159" t="s">
        <v>2839</v>
      </c>
      <c r="C1208" s="160" t="s">
        <v>42</v>
      </c>
      <c r="D1208" s="160" t="s">
        <v>6771</v>
      </c>
      <c r="E1208" s="141">
        <v>274.41863000000001</v>
      </c>
      <c r="F1208" s="141">
        <v>2738.4789950000009</v>
      </c>
      <c r="G1208" s="141">
        <v>1119.8991299999998</v>
      </c>
      <c r="H1208" s="141"/>
      <c r="I1208" s="161">
        <v>10.02084114944982</v>
      </c>
      <c r="J1208" s="142" t="s">
        <v>6041</v>
      </c>
      <c r="K1208" s="162"/>
      <c r="L1208" s="141">
        <v>2383.0295599999999</v>
      </c>
      <c r="M1208" s="141">
        <v>1468.9211799999998</v>
      </c>
      <c r="N1208" s="141">
        <v>914.10838000000012</v>
      </c>
      <c r="O1208" s="142" t="s">
        <v>6041</v>
      </c>
    </row>
    <row r="1209" spans="1:15" ht="15.95" hidden="1" customHeight="1" x14ac:dyDescent="0.2">
      <c r="A1209" s="156">
        <v>1201</v>
      </c>
      <c r="B1209" s="156" t="s">
        <v>2840</v>
      </c>
      <c r="C1209" s="157" t="s">
        <v>42</v>
      </c>
      <c r="D1209" s="157" t="s">
        <v>7223</v>
      </c>
      <c r="E1209" s="82">
        <v>2049.2684899999999</v>
      </c>
      <c r="F1209" s="82">
        <v>14448.0912775</v>
      </c>
      <c r="G1209" s="82">
        <v>11467.435680000001</v>
      </c>
      <c r="H1209" s="82"/>
      <c r="I1209" s="158">
        <v>14.183662399692368</v>
      </c>
      <c r="J1209" s="135" t="s">
        <v>6041</v>
      </c>
      <c r="K1209" s="162"/>
      <c r="L1209" s="82">
        <v>13010.41106</v>
      </c>
      <c r="M1209" s="82">
        <v>5323.6666400000004</v>
      </c>
      <c r="N1209" s="82">
        <v>7686.74442</v>
      </c>
      <c r="O1209" s="135" t="s">
        <v>6041</v>
      </c>
    </row>
    <row r="1210" spans="1:15" ht="15.95" hidden="1" customHeight="1" x14ac:dyDescent="0.2">
      <c r="A1210" s="159">
        <v>1202</v>
      </c>
      <c r="B1210" s="159" t="s">
        <v>2842</v>
      </c>
      <c r="C1210" s="160" t="s">
        <v>42</v>
      </c>
      <c r="D1210" s="160" t="s">
        <v>7224</v>
      </c>
      <c r="E1210" s="141">
        <v>182.99818999999997</v>
      </c>
      <c r="F1210" s="141">
        <v>3025.659795</v>
      </c>
      <c r="G1210" s="141">
        <v>1218.7978700000001</v>
      </c>
      <c r="H1210" s="141"/>
      <c r="I1210" s="161">
        <v>6.0482077430651771</v>
      </c>
      <c r="J1210" s="142" t="s">
        <v>6041</v>
      </c>
      <c r="K1210" s="162"/>
      <c r="L1210" s="141">
        <v>1438.5769400000001</v>
      </c>
      <c r="M1210" s="141">
        <v>1399.9135299999998</v>
      </c>
      <c r="N1210" s="141">
        <v>38.663410000000383</v>
      </c>
      <c r="O1210" s="142" t="s">
        <v>6041</v>
      </c>
    </row>
    <row r="1211" spans="1:15" ht="15.95" hidden="1" customHeight="1" x14ac:dyDescent="0.2">
      <c r="A1211" s="156">
        <v>1203</v>
      </c>
      <c r="B1211" s="156" t="s">
        <v>2844</v>
      </c>
      <c r="C1211" s="157" t="s">
        <v>42</v>
      </c>
      <c r="D1211" s="157" t="s">
        <v>7225</v>
      </c>
      <c r="E1211" s="82">
        <v>2313.1346200000003</v>
      </c>
      <c r="F1211" s="82">
        <v>4118.524625</v>
      </c>
      <c r="G1211" s="82">
        <v>1709.6543300000001</v>
      </c>
      <c r="H1211" s="82"/>
      <c r="I1211" s="158">
        <v>56.164156600132017</v>
      </c>
      <c r="J1211" s="135" t="s">
        <v>6041</v>
      </c>
      <c r="K1211" s="162"/>
      <c r="L1211" s="82">
        <v>3376.39498</v>
      </c>
      <c r="M1211" s="82">
        <v>1761.1565600000001</v>
      </c>
      <c r="N1211" s="82">
        <v>1615.2384199999999</v>
      </c>
      <c r="O1211" s="135" t="s">
        <v>6041</v>
      </c>
    </row>
    <row r="1212" spans="1:15" ht="15.95" hidden="1" customHeight="1" x14ac:dyDescent="0.2">
      <c r="A1212" s="159">
        <v>1204</v>
      </c>
      <c r="B1212" s="159" t="s">
        <v>2846</v>
      </c>
      <c r="C1212" s="160" t="s">
        <v>42</v>
      </c>
      <c r="D1212" s="160" t="s">
        <v>7226</v>
      </c>
      <c r="E1212" s="141">
        <v>2179.9562600000004</v>
      </c>
      <c r="F1212" s="141">
        <v>15941.907582500002</v>
      </c>
      <c r="G1212" s="141">
        <v>2133.1766600000001</v>
      </c>
      <c r="H1212" s="141"/>
      <c r="I1212" s="161">
        <v>13.674375219644453</v>
      </c>
      <c r="J1212" s="142" t="s">
        <v>6041</v>
      </c>
      <c r="K1212" s="162"/>
      <c r="L1212" s="141">
        <v>9725.3476699999992</v>
      </c>
      <c r="M1212" s="141">
        <v>6915.0725700000003</v>
      </c>
      <c r="N1212" s="141">
        <v>2810.2750999999998</v>
      </c>
      <c r="O1212" s="142" t="s">
        <v>6041</v>
      </c>
    </row>
    <row r="1213" spans="1:15" ht="15.95" hidden="1" customHeight="1" x14ac:dyDescent="0.2">
      <c r="A1213" s="156">
        <v>1205</v>
      </c>
      <c r="B1213" s="156" t="s">
        <v>2848</v>
      </c>
      <c r="C1213" s="157" t="s">
        <v>42</v>
      </c>
      <c r="D1213" s="157" t="s">
        <v>6273</v>
      </c>
      <c r="E1213" s="82">
        <v>389.17811999999998</v>
      </c>
      <c r="F1213" s="82">
        <v>4973.7392824999997</v>
      </c>
      <c r="G1213" s="82">
        <v>881.87517000000003</v>
      </c>
      <c r="H1213" s="82"/>
      <c r="I1213" s="158">
        <v>7.8246586299630803</v>
      </c>
      <c r="J1213" s="135" t="s">
        <v>6041</v>
      </c>
      <c r="K1213" s="162"/>
      <c r="L1213" s="82">
        <v>3000.5766899999994</v>
      </c>
      <c r="M1213" s="82">
        <v>2306.1796300000001</v>
      </c>
      <c r="N1213" s="82">
        <v>694.39705999999956</v>
      </c>
      <c r="O1213" s="135" t="s">
        <v>6041</v>
      </c>
    </row>
    <row r="1214" spans="1:15" ht="15.95" hidden="1" customHeight="1" x14ac:dyDescent="0.2">
      <c r="A1214" s="159">
        <v>1206</v>
      </c>
      <c r="B1214" s="159" t="s">
        <v>2849</v>
      </c>
      <c r="C1214" s="160" t="s">
        <v>42</v>
      </c>
      <c r="D1214" s="160" t="s">
        <v>7227</v>
      </c>
      <c r="E1214" s="141">
        <v>217.98636000000002</v>
      </c>
      <c r="F1214" s="141">
        <v>2291.3864549999994</v>
      </c>
      <c r="G1214" s="141">
        <v>541.23100999999997</v>
      </c>
      <c r="H1214" s="141"/>
      <c r="I1214" s="161">
        <v>9.5132953031268599</v>
      </c>
      <c r="J1214" s="142" t="s">
        <v>6041</v>
      </c>
      <c r="K1214" s="162"/>
      <c r="L1214" s="141">
        <v>1904.9402299999997</v>
      </c>
      <c r="M1214" s="141">
        <v>1356.8283800000002</v>
      </c>
      <c r="N1214" s="141">
        <v>548.11184999999966</v>
      </c>
      <c r="O1214" s="142" t="s">
        <v>6041</v>
      </c>
    </row>
    <row r="1215" spans="1:15" ht="15.95" hidden="1" customHeight="1" x14ac:dyDescent="0.2">
      <c r="A1215" s="156">
        <v>1207</v>
      </c>
      <c r="B1215" s="156" t="s">
        <v>2851</v>
      </c>
      <c r="C1215" s="157" t="s">
        <v>42</v>
      </c>
      <c r="D1215" s="157" t="s">
        <v>7228</v>
      </c>
      <c r="E1215" s="82">
        <v>121.41944000000001</v>
      </c>
      <c r="F1215" s="82">
        <v>5062.9971299999997</v>
      </c>
      <c r="G1215" s="82">
        <v>1907.4836800000003</v>
      </c>
      <c r="H1215" s="82"/>
      <c r="I1215" s="158">
        <v>2.3981731943031934</v>
      </c>
      <c r="J1215" s="135" t="s">
        <v>6041</v>
      </c>
      <c r="K1215" s="162"/>
      <c r="L1215" s="82">
        <v>3636.43559</v>
      </c>
      <c r="M1215" s="82">
        <v>2434.1065800000001</v>
      </c>
      <c r="N1215" s="82">
        <v>1202.3290099999997</v>
      </c>
      <c r="O1215" s="135" t="s">
        <v>6041</v>
      </c>
    </row>
    <row r="1216" spans="1:15" ht="15.95" hidden="1" customHeight="1" x14ac:dyDescent="0.2">
      <c r="A1216" s="159">
        <v>1208</v>
      </c>
      <c r="B1216" s="159" t="s">
        <v>2853</v>
      </c>
      <c r="C1216" s="160" t="s">
        <v>42</v>
      </c>
      <c r="D1216" s="160" t="s">
        <v>7229</v>
      </c>
      <c r="E1216" s="141">
        <v>4840.56675</v>
      </c>
      <c r="F1216" s="141">
        <v>42122.106400000004</v>
      </c>
      <c r="G1216" s="141">
        <v>7272.4538200000006</v>
      </c>
      <c r="H1216" s="141"/>
      <c r="I1216" s="161">
        <v>11.49174902136423</v>
      </c>
      <c r="J1216" s="142" t="s">
        <v>6041</v>
      </c>
      <c r="K1216" s="162"/>
      <c r="L1216" s="141">
        <v>28515.702880000001</v>
      </c>
      <c r="M1216" s="141">
        <v>18903.343099999998</v>
      </c>
      <c r="N1216" s="141">
        <v>9612.3597800000007</v>
      </c>
      <c r="O1216" s="142" t="s">
        <v>6041</v>
      </c>
    </row>
    <row r="1217" spans="1:15" ht="15.95" hidden="1" customHeight="1" x14ac:dyDescent="0.2">
      <c r="A1217" s="156">
        <v>1209</v>
      </c>
      <c r="B1217" s="156" t="s">
        <v>2855</v>
      </c>
      <c r="C1217" s="157" t="s">
        <v>42</v>
      </c>
      <c r="D1217" s="157" t="s">
        <v>7230</v>
      </c>
      <c r="E1217" s="82">
        <v>6759.6590500000002</v>
      </c>
      <c r="F1217" s="82">
        <v>28156.416792499997</v>
      </c>
      <c r="G1217" s="82">
        <v>8014.7091700000001</v>
      </c>
      <c r="H1217" s="82"/>
      <c r="I1217" s="158">
        <v>24.007525885895273</v>
      </c>
      <c r="J1217" s="135" t="s">
        <v>6041</v>
      </c>
      <c r="K1217" s="162"/>
      <c r="L1217" s="82">
        <v>19360.274440000001</v>
      </c>
      <c r="M1217" s="82">
        <v>13144.879709999999</v>
      </c>
      <c r="N1217" s="82">
        <v>6215.3947300000027</v>
      </c>
      <c r="O1217" s="135" t="s">
        <v>6041</v>
      </c>
    </row>
    <row r="1218" spans="1:15" ht="15.95" customHeight="1" x14ac:dyDescent="0.2">
      <c r="A1218" s="159">
        <v>1210</v>
      </c>
      <c r="B1218" s="159" t="s">
        <v>2857</v>
      </c>
      <c r="C1218" s="160" t="s">
        <v>42</v>
      </c>
      <c r="D1218" s="160" t="s">
        <v>7231</v>
      </c>
      <c r="E1218" s="141">
        <v>473.35599999999999</v>
      </c>
      <c r="F1218" s="141">
        <v>4929.1827399999993</v>
      </c>
      <c r="G1218" s="141">
        <v>997.19051999999999</v>
      </c>
      <c r="H1218" s="141"/>
      <c r="I1218" s="161">
        <v>9.603133520669596</v>
      </c>
      <c r="J1218" s="142" t="s">
        <v>6041</v>
      </c>
      <c r="K1218" s="162"/>
      <c r="L1218" s="141">
        <v>2787.7882300000001</v>
      </c>
      <c r="M1218" s="141">
        <v>3233.9169200000001</v>
      </c>
      <c r="N1218" s="141">
        <v>-446.12868999999995</v>
      </c>
      <c r="O1218" s="142" t="s">
        <v>6042</v>
      </c>
    </row>
    <row r="1219" spans="1:15" ht="15.95" hidden="1" customHeight="1" x14ac:dyDescent="0.2">
      <c r="A1219" s="156">
        <v>1211</v>
      </c>
      <c r="B1219" s="156" t="s">
        <v>2859</v>
      </c>
      <c r="C1219" s="157" t="s">
        <v>45</v>
      </c>
      <c r="D1219" s="157" t="s">
        <v>7232</v>
      </c>
      <c r="E1219" s="82">
        <v>254172.25974000001</v>
      </c>
      <c r="F1219" s="82">
        <v>146373.70898</v>
      </c>
      <c r="G1219" s="82">
        <v>335.16298999999998</v>
      </c>
      <c r="H1219" s="82"/>
      <c r="I1219" s="158">
        <v>173.64611548835541</v>
      </c>
      <c r="J1219" s="135" t="s">
        <v>6042</v>
      </c>
      <c r="K1219" s="162"/>
      <c r="L1219" s="82">
        <v>113713.65474000001</v>
      </c>
      <c r="M1219" s="82">
        <v>89246.813220000011</v>
      </c>
      <c r="N1219" s="82">
        <v>24466.841519999994</v>
      </c>
      <c r="O1219" s="135" t="s">
        <v>6041</v>
      </c>
    </row>
    <row r="1220" spans="1:15" ht="15.95" hidden="1" customHeight="1" x14ac:dyDescent="0.2">
      <c r="A1220" s="159">
        <v>1212</v>
      </c>
      <c r="B1220" s="159" t="s">
        <v>2861</v>
      </c>
      <c r="C1220" s="160" t="s">
        <v>45</v>
      </c>
      <c r="D1220" s="160" t="s">
        <v>7233</v>
      </c>
      <c r="E1220" s="141">
        <v>556.39065000000005</v>
      </c>
      <c r="F1220" s="141">
        <v>6420.2815625000003</v>
      </c>
      <c r="G1220" s="141">
        <v>77.49730000000001</v>
      </c>
      <c r="H1220" s="141"/>
      <c r="I1220" s="161">
        <v>8.6661409563375376</v>
      </c>
      <c r="J1220" s="142" t="s">
        <v>6041</v>
      </c>
      <c r="K1220" s="162"/>
      <c r="L1220" s="141">
        <v>4173.2971200000002</v>
      </c>
      <c r="M1220" s="141">
        <v>4061.2030299999997</v>
      </c>
      <c r="N1220" s="141">
        <v>112.09409000000032</v>
      </c>
      <c r="O1220" s="142" t="s">
        <v>6041</v>
      </c>
    </row>
    <row r="1221" spans="1:15" ht="15.95" customHeight="1" x14ac:dyDescent="0.2">
      <c r="A1221" s="156">
        <v>1213</v>
      </c>
      <c r="B1221" s="156" t="s">
        <v>2863</v>
      </c>
      <c r="C1221" s="157" t="s">
        <v>45</v>
      </c>
      <c r="D1221" s="157" t="s">
        <v>7234</v>
      </c>
      <c r="E1221" s="82">
        <v>884.63357000000008</v>
      </c>
      <c r="F1221" s="82">
        <v>3056.2392924999999</v>
      </c>
      <c r="G1221" s="82">
        <v>47.545979999999993</v>
      </c>
      <c r="H1221" s="82"/>
      <c r="I1221" s="158">
        <v>28.945167093783773</v>
      </c>
      <c r="J1221" s="135" t="s">
        <v>6041</v>
      </c>
      <c r="K1221" s="162"/>
      <c r="L1221" s="82">
        <v>1925.4735300000002</v>
      </c>
      <c r="M1221" s="82">
        <v>2096.6976799999998</v>
      </c>
      <c r="N1221" s="82">
        <v>-171.22414999999944</v>
      </c>
      <c r="O1221" s="135" t="s">
        <v>6042</v>
      </c>
    </row>
    <row r="1222" spans="1:15" ht="15.95" customHeight="1" x14ac:dyDescent="0.2">
      <c r="A1222" s="159">
        <v>1214</v>
      </c>
      <c r="B1222" s="159" t="s">
        <v>2865</v>
      </c>
      <c r="C1222" s="160" t="s">
        <v>45</v>
      </c>
      <c r="D1222" s="160" t="s">
        <v>7235</v>
      </c>
      <c r="E1222" s="141">
        <v>4777.9165299999995</v>
      </c>
      <c r="F1222" s="141">
        <v>1794.9215775000002</v>
      </c>
      <c r="G1222" s="141">
        <v>29.119519999999998</v>
      </c>
      <c r="H1222" s="141"/>
      <c r="I1222" s="161">
        <v>266.19082359323852</v>
      </c>
      <c r="J1222" s="142" t="s">
        <v>6042</v>
      </c>
      <c r="K1222" s="162"/>
      <c r="L1222" s="141">
        <v>1207.06477</v>
      </c>
      <c r="M1222" s="141">
        <v>1349.5966299999998</v>
      </c>
      <c r="N1222" s="141">
        <v>-142.53185999999988</v>
      </c>
      <c r="O1222" s="142" t="s">
        <v>6042</v>
      </c>
    </row>
    <row r="1223" spans="1:15" ht="15.95" hidden="1" customHeight="1" x14ac:dyDescent="0.2">
      <c r="A1223" s="156">
        <v>1215</v>
      </c>
      <c r="B1223" s="156" t="s">
        <v>2867</v>
      </c>
      <c r="C1223" s="157" t="s">
        <v>45</v>
      </c>
      <c r="D1223" s="157" t="s">
        <v>7236</v>
      </c>
      <c r="E1223" s="82">
        <v>90110.236520000006</v>
      </c>
      <c r="F1223" s="82">
        <v>41417.249664999996</v>
      </c>
      <c r="G1223" s="82">
        <v>236.16705999999999</v>
      </c>
      <c r="H1223" s="82"/>
      <c r="I1223" s="158">
        <v>217.56692501035008</v>
      </c>
      <c r="J1223" s="135" t="s">
        <v>6042</v>
      </c>
      <c r="K1223" s="162"/>
      <c r="L1223" s="82">
        <v>38078.997659999994</v>
      </c>
      <c r="M1223" s="82">
        <v>36854.845160000004</v>
      </c>
      <c r="N1223" s="82">
        <v>1224.1524999999926</v>
      </c>
      <c r="O1223" s="135" t="s">
        <v>6041</v>
      </c>
    </row>
    <row r="1224" spans="1:15" ht="15.95" hidden="1" customHeight="1" x14ac:dyDescent="0.2">
      <c r="A1224" s="159">
        <v>1216</v>
      </c>
      <c r="B1224" s="159" t="s">
        <v>2869</v>
      </c>
      <c r="C1224" s="160" t="s">
        <v>45</v>
      </c>
      <c r="D1224" s="160" t="s">
        <v>7237</v>
      </c>
      <c r="E1224" s="141">
        <v>36407.127090000002</v>
      </c>
      <c r="F1224" s="141">
        <v>24342.785250000004</v>
      </c>
      <c r="G1224" s="141">
        <v>140.15604999999999</v>
      </c>
      <c r="H1224" s="141"/>
      <c r="I1224" s="161">
        <v>149.56023608678879</v>
      </c>
      <c r="J1224" s="142" t="s">
        <v>6042</v>
      </c>
      <c r="K1224" s="162"/>
      <c r="L1224" s="141">
        <v>17272.555099999998</v>
      </c>
      <c r="M1224" s="141">
        <v>16324.362700000001</v>
      </c>
      <c r="N1224" s="141">
        <v>948.19239999999661</v>
      </c>
      <c r="O1224" s="142" t="s">
        <v>6041</v>
      </c>
    </row>
    <row r="1225" spans="1:15" ht="15.95" customHeight="1" x14ac:dyDescent="0.2">
      <c r="A1225" s="156">
        <v>1217</v>
      </c>
      <c r="B1225" s="156" t="s">
        <v>2870</v>
      </c>
      <c r="C1225" s="157" t="s">
        <v>45</v>
      </c>
      <c r="D1225" s="157" t="s">
        <v>7238</v>
      </c>
      <c r="E1225" s="82">
        <v>2131.7742699999999</v>
      </c>
      <c r="F1225" s="82">
        <v>4888.5262799999991</v>
      </c>
      <c r="G1225" s="82">
        <v>53.939089999999993</v>
      </c>
      <c r="H1225" s="82"/>
      <c r="I1225" s="158">
        <v>43.607708088254363</v>
      </c>
      <c r="J1225" s="135" t="s">
        <v>6041</v>
      </c>
      <c r="K1225" s="162"/>
      <c r="L1225" s="82">
        <v>2586.1800600000006</v>
      </c>
      <c r="M1225" s="82">
        <v>2765.5707899999998</v>
      </c>
      <c r="N1225" s="82">
        <v>-179.39072999999905</v>
      </c>
      <c r="O1225" s="135" t="s">
        <v>6042</v>
      </c>
    </row>
    <row r="1226" spans="1:15" ht="15.95" customHeight="1" x14ac:dyDescent="0.2">
      <c r="A1226" s="159">
        <v>1218</v>
      </c>
      <c r="B1226" s="159" t="s">
        <v>2872</v>
      </c>
      <c r="C1226" s="160" t="s">
        <v>45</v>
      </c>
      <c r="D1226" s="160" t="s">
        <v>7239</v>
      </c>
      <c r="E1226" s="141">
        <v>15225.407449999999</v>
      </c>
      <c r="F1226" s="141">
        <v>9452.2540724999999</v>
      </c>
      <c r="G1226" s="141">
        <v>78.992010000000008</v>
      </c>
      <c r="H1226" s="141"/>
      <c r="I1226" s="161">
        <v>161.07700166774163</v>
      </c>
      <c r="J1226" s="142" t="s">
        <v>6042</v>
      </c>
      <c r="K1226" s="162"/>
      <c r="L1226" s="141">
        <v>7673.0455899999997</v>
      </c>
      <c r="M1226" s="141">
        <v>7775.0192900000011</v>
      </c>
      <c r="N1226" s="141">
        <v>-101.97370000000112</v>
      </c>
      <c r="O1226" s="142" t="s">
        <v>6042</v>
      </c>
    </row>
    <row r="1227" spans="1:15" ht="15.95" customHeight="1" x14ac:dyDescent="0.2">
      <c r="A1227" s="156">
        <v>1219</v>
      </c>
      <c r="B1227" s="156" t="s">
        <v>2874</v>
      </c>
      <c r="C1227" s="157" t="s">
        <v>45</v>
      </c>
      <c r="D1227" s="157" t="s">
        <v>7240</v>
      </c>
      <c r="E1227" s="82">
        <v>1742.7990400000001</v>
      </c>
      <c r="F1227" s="82">
        <v>1986.2900124999999</v>
      </c>
      <c r="G1227" s="82">
        <v>36.424570000000003</v>
      </c>
      <c r="H1227" s="82"/>
      <c r="I1227" s="158">
        <v>87.741418878025002</v>
      </c>
      <c r="J1227" s="135" t="s">
        <v>6041</v>
      </c>
      <c r="K1227" s="162"/>
      <c r="L1227" s="82">
        <v>680.23028999999997</v>
      </c>
      <c r="M1227" s="82">
        <v>886.60688999999991</v>
      </c>
      <c r="N1227" s="82">
        <v>-206.37659999999997</v>
      </c>
      <c r="O1227" s="135" t="s">
        <v>6042</v>
      </c>
    </row>
    <row r="1228" spans="1:15" ht="15.95" hidden="1" customHeight="1" x14ac:dyDescent="0.2">
      <c r="A1228" s="159">
        <v>1220</v>
      </c>
      <c r="B1228" s="159" t="s">
        <v>2876</v>
      </c>
      <c r="C1228" s="160" t="s">
        <v>45</v>
      </c>
      <c r="D1228" s="160" t="s">
        <v>7241</v>
      </c>
      <c r="E1228" s="141">
        <v>980.14267000000018</v>
      </c>
      <c r="F1228" s="141">
        <v>3063.2951599999997</v>
      </c>
      <c r="G1228" s="141">
        <v>52.722400000000007</v>
      </c>
      <c r="H1228" s="141"/>
      <c r="I1228" s="161">
        <v>31.996350949087134</v>
      </c>
      <c r="J1228" s="142" t="s">
        <v>6041</v>
      </c>
      <c r="K1228" s="162"/>
      <c r="L1228" s="141">
        <v>1660.7105899999997</v>
      </c>
      <c r="M1228" s="141">
        <v>1489.8045199999999</v>
      </c>
      <c r="N1228" s="141">
        <v>170.9060699999996</v>
      </c>
      <c r="O1228" s="142" t="s">
        <v>6041</v>
      </c>
    </row>
    <row r="1229" spans="1:15" ht="15.95" customHeight="1" x14ac:dyDescent="0.2">
      <c r="A1229" s="156">
        <v>1221</v>
      </c>
      <c r="B1229" s="156" t="s">
        <v>2878</v>
      </c>
      <c r="C1229" s="157" t="s">
        <v>45</v>
      </c>
      <c r="D1229" s="157" t="s">
        <v>7242</v>
      </c>
      <c r="E1229" s="82">
        <v>2714.2861600000001</v>
      </c>
      <c r="F1229" s="82">
        <v>3352.2496800000008</v>
      </c>
      <c r="G1229" s="82">
        <v>48.005300000000005</v>
      </c>
      <c r="H1229" s="82"/>
      <c r="I1229" s="158">
        <v>80.969092970425748</v>
      </c>
      <c r="J1229" s="135" t="s">
        <v>6041</v>
      </c>
      <c r="K1229" s="162"/>
      <c r="L1229" s="82">
        <v>2082.82231</v>
      </c>
      <c r="M1229" s="82">
        <v>2337.5255999999995</v>
      </c>
      <c r="N1229" s="82">
        <v>-254.70328999999958</v>
      </c>
      <c r="O1229" s="135" t="s">
        <v>6042</v>
      </c>
    </row>
    <row r="1230" spans="1:15" ht="15.95" hidden="1" customHeight="1" x14ac:dyDescent="0.2">
      <c r="A1230" s="159">
        <v>1222</v>
      </c>
      <c r="B1230" s="159" t="s">
        <v>2880</v>
      </c>
      <c r="C1230" s="160" t="s">
        <v>45</v>
      </c>
      <c r="D1230" s="160" t="s">
        <v>7243</v>
      </c>
      <c r="E1230" s="141">
        <v>3511.69623</v>
      </c>
      <c r="F1230" s="141">
        <v>20711.271859999997</v>
      </c>
      <c r="G1230" s="141">
        <v>86.63582000000001</v>
      </c>
      <c r="H1230" s="141"/>
      <c r="I1230" s="161">
        <v>16.955483244764867</v>
      </c>
      <c r="J1230" s="142" t="s">
        <v>6041</v>
      </c>
      <c r="K1230" s="162"/>
      <c r="L1230" s="141">
        <v>16022.808830000002</v>
      </c>
      <c r="M1230" s="141">
        <v>14406.757099999999</v>
      </c>
      <c r="N1230" s="141">
        <v>1616.0517300000024</v>
      </c>
      <c r="O1230" s="142" t="s">
        <v>6041</v>
      </c>
    </row>
    <row r="1231" spans="1:15" ht="15.95" customHeight="1" x14ac:dyDescent="0.2">
      <c r="A1231" s="156">
        <v>1223</v>
      </c>
      <c r="B1231" s="156" t="s">
        <v>2882</v>
      </c>
      <c r="C1231" s="157" t="s">
        <v>45</v>
      </c>
      <c r="D1231" s="157" t="s">
        <v>7244</v>
      </c>
      <c r="E1231" s="82">
        <v>1799.7223399999998</v>
      </c>
      <c r="F1231" s="82">
        <v>6439.836115000001</v>
      </c>
      <c r="G1231" s="82">
        <v>48.683949999999996</v>
      </c>
      <c r="H1231" s="82"/>
      <c r="I1231" s="158">
        <v>27.946710255684813</v>
      </c>
      <c r="J1231" s="135" t="s">
        <v>6041</v>
      </c>
      <c r="K1231" s="162"/>
      <c r="L1231" s="82">
        <v>4090.7773399999996</v>
      </c>
      <c r="M1231" s="82">
        <v>4289.7882900000004</v>
      </c>
      <c r="N1231" s="82">
        <v>-199.01095000000018</v>
      </c>
      <c r="O1231" s="135" t="s">
        <v>6042</v>
      </c>
    </row>
    <row r="1232" spans="1:15" ht="15.95" hidden="1" customHeight="1" x14ac:dyDescent="0.2">
      <c r="A1232" s="159">
        <v>1224</v>
      </c>
      <c r="B1232" s="159" t="s">
        <v>2884</v>
      </c>
      <c r="C1232" s="160" t="s">
        <v>45</v>
      </c>
      <c r="D1232" s="160" t="s">
        <v>6164</v>
      </c>
      <c r="E1232" s="141">
        <v>649.10060999999996</v>
      </c>
      <c r="F1232" s="141">
        <v>3369.6145200000001</v>
      </c>
      <c r="G1232" s="141">
        <v>58.032719999999998</v>
      </c>
      <c r="H1232" s="141"/>
      <c r="I1232" s="161">
        <v>19.263349150098037</v>
      </c>
      <c r="J1232" s="142" t="s">
        <v>6041</v>
      </c>
      <c r="K1232" s="162"/>
      <c r="L1232" s="141">
        <v>2284.5505600000001</v>
      </c>
      <c r="M1232" s="141">
        <v>2063.5278499999999</v>
      </c>
      <c r="N1232" s="141">
        <v>221.02270999999996</v>
      </c>
      <c r="O1232" s="142" t="s">
        <v>6041</v>
      </c>
    </row>
    <row r="1233" spans="1:15" ht="15.95" hidden="1" customHeight="1" x14ac:dyDescent="0.2">
      <c r="A1233" s="156">
        <v>1225</v>
      </c>
      <c r="B1233" s="156" t="s">
        <v>2885</v>
      </c>
      <c r="C1233" s="157" t="s">
        <v>45</v>
      </c>
      <c r="D1233" s="157" t="s">
        <v>7245</v>
      </c>
      <c r="E1233" s="82">
        <v>2491.2006599999995</v>
      </c>
      <c r="F1233" s="82">
        <v>4384.1884325000001</v>
      </c>
      <c r="G1233" s="82">
        <v>55.657580000000003</v>
      </c>
      <c r="H1233" s="82"/>
      <c r="I1233" s="158">
        <v>56.822390240636622</v>
      </c>
      <c r="J1233" s="135" t="s">
        <v>6041</v>
      </c>
      <c r="K1233" s="162"/>
      <c r="L1233" s="82">
        <v>2357.96839</v>
      </c>
      <c r="M1233" s="82">
        <v>2128.3662100000001</v>
      </c>
      <c r="N1233" s="82">
        <v>229.60218000000017</v>
      </c>
      <c r="O1233" s="135" t="s">
        <v>6041</v>
      </c>
    </row>
    <row r="1234" spans="1:15" ht="15.95" customHeight="1" x14ac:dyDescent="0.2">
      <c r="A1234" s="159">
        <v>1226</v>
      </c>
      <c r="B1234" s="159" t="s">
        <v>2887</v>
      </c>
      <c r="C1234" s="160" t="s">
        <v>45</v>
      </c>
      <c r="D1234" s="160" t="s">
        <v>7246</v>
      </c>
      <c r="E1234" s="141">
        <v>673.43606000000011</v>
      </c>
      <c r="F1234" s="141">
        <v>4370.6042749999997</v>
      </c>
      <c r="G1234" s="141">
        <v>52.190309999999997</v>
      </c>
      <c r="H1234" s="141"/>
      <c r="I1234" s="161">
        <v>15.408305525441335</v>
      </c>
      <c r="J1234" s="142" t="s">
        <v>6041</v>
      </c>
      <c r="K1234" s="162"/>
      <c r="L1234" s="141">
        <v>2771.5409799999998</v>
      </c>
      <c r="M1234" s="141">
        <v>3340.3481299999999</v>
      </c>
      <c r="N1234" s="141">
        <v>-568.80714999999987</v>
      </c>
      <c r="O1234" s="142" t="s">
        <v>6042</v>
      </c>
    </row>
    <row r="1235" spans="1:15" ht="15.95" hidden="1" customHeight="1" x14ac:dyDescent="0.2">
      <c r="A1235" s="156">
        <v>1227</v>
      </c>
      <c r="B1235" s="156" t="s">
        <v>2889</v>
      </c>
      <c r="C1235" s="157" t="s">
        <v>45</v>
      </c>
      <c r="D1235" s="157" t="s">
        <v>7247</v>
      </c>
      <c r="E1235" s="82">
        <v>1395.1420000000001</v>
      </c>
      <c r="F1235" s="82">
        <v>5402.3053250000003</v>
      </c>
      <c r="G1235" s="82">
        <v>63.78253999999999</v>
      </c>
      <c r="H1235" s="82"/>
      <c r="I1235" s="158">
        <v>25.824937986080972</v>
      </c>
      <c r="J1235" s="135" t="s">
        <v>6041</v>
      </c>
      <c r="K1235" s="162"/>
      <c r="L1235" s="82">
        <v>4010.9169299999999</v>
      </c>
      <c r="M1235" s="82">
        <v>3966.9155900000001</v>
      </c>
      <c r="N1235" s="82">
        <v>44.00133999999985</v>
      </c>
      <c r="O1235" s="135" t="s">
        <v>6041</v>
      </c>
    </row>
    <row r="1236" spans="1:15" ht="15.95" customHeight="1" x14ac:dyDescent="0.2">
      <c r="A1236" s="159">
        <v>1228</v>
      </c>
      <c r="B1236" s="159" t="s">
        <v>2891</v>
      </c>
      <c r="C1236" s="160" t="s">
        <v>45</v>
      </c>
      <c r="D1236" s="160" t="s">
        <v>7248</v>
      </c>
      <c r="E1236" s="141">
        <v>2009.31429</v>
      </c>
      <c r="F1236" s="141">
        <v>6355.895382499999</v>
      </c>
      <c r="G1236" s="141">
        <v>69.440669999999997</v>
      </c>
      <c r="H1236" s="141"/>
      <c r="I1236" s="161">
        <v>31.613394637242525</v>
      </c>
      <c r="J1236" s="142" t="s">
        <v>6041</v>
      </c>
      <c r="K1236" s="162"/>
      <c r="L1236" s="141">
        <v>4035.9408499999995</v>
      </c>
      <c r="M1236" s="141">
        <v>4671.0487700000003</v>
      </c>
      <c r="N1236" s="141">
        <v>-635.10792000000083</v>
      </c>
      <c r="O1236" s="142" t="s">
        <v>6042</v>
      </c>
    </row>
    <row r="1237" spans="1:15" ht="15.95" customHeight="1" x14ac:dyDescent="0.2">
      <c r="A1237" s="156">
        <v>1229</v>
      </c>
      <c r="B1237" s="156" t="s">
        <v>2893</v>
      </c>
      <c r="C1237" s="157" t="s">
        <v>45</v>
      </c>
      <c r="D1237" s="157" t="s">
        <v>7249</v>
      </c>
      <c r="E1237" s="82">
        <v>2320.4972799999996</v>
      </c>
      <c r="F1237" s="82">
        <v>3045.4151475000003</v>
      </c>
      <c r="G1237" s="82">
        <v>43.064810000000008</v>
      </c>
      <c r="H1237" s="82"/>
      <c r="I1237" s="158">
        <v>76.196418800402625</v>
      </c>
      <c r="J1237" s="135" t="s">
        <v>6041</v>
      </c>
      <c r="K1237" s="162"/>
      <c r="L1237" s="82">
        <v>1841.70946</v>
      </c>
      <c r="M1237" s="82">
        <v>2344.4420199999995</v>
      </c>
      <c r="N1237" s="82">
        <v>-502.73255999999958</v>
      </c>
      <c r="O1237" s="135" t="s">
        <v>6042</v>
      </c>
    </row>
    <row r="1238" spans="1:15" ht="15.95" hidden="1" customHeight="1" x14ac:dyDescent="0.2">
      <c r="A1238" s="159">
        <v>1230</v>
      </c>
      <c r="B1238" s="159" t="s">
        <v>2895</v>
      </c>
      <c r="C1238" s="160" t="s">
        <v>45</v>
      </c>
      <c r="D1238" s="160" t="s">
        <v>7250</v>
      </c>
      <c r="E1238" s="141">
        <v>3752.2171999999996</v>
      </c>
      <c r="F1238" s="141">
        <v>7130.8820450000003</v>
      </c>
      <c r="G1238" s="141">
        <v>64.706130000000002</v>
      </c>
      <c r="H1238" s="141"/>
      <c r="I1238" s="161">
        <v>52.619257706428655</v>
      </c>
      <c r="J1238" s="142" t="s">
        <v>6041</v>
      </c>
      <c r="K1238" s="162"/>
      <c r="L1238" s="141">
        <v>4892.8263299999999</v>
      </c>
      <c r="M1238" s="141">
        <v>4756.0073800000009</v>
      </c>
      <c r="N1238" s="141">
        <v>136.81894999999926</v>
      </c>
      <c r="O1238" s="142" t="s">
        <v>6041</v>
      </c>
    </row>
    <row r="1239" spans="1:15" ht="15.95" hidden="1" customHeight="1" x14ac:dyDescent="0.2">
      <c r="A1239" s="156">
        <v>1231</v>
      </c>
      <c r="B1239" s="156" t="s">
        <v>2897</v>
      </c>
      <c r="C1239" s="157" t="s">
        <v>45</v>
      </c>
      <c r="D1239" s="157" t="s">
        <v>7251</v>
      </c>
      <c r="E1239" s="82">
        <v>35870.29653</v>
      </c>
      <c r="F1239" s="82">
        <v>26918.037032500008</v>
      </c>
      <c r="G1239" s="82">
        <v>27.293449999999996</v>
      </c>
      <c r="H1239" s="82"/>
      <c r="I1239" s="158">
        <v>133.25747522633733</v>
      </c>
      <c r="J1239" s="135" t="s">
        <v>6042</v>
      </c>
      <c r="K1239" s="162"/>
      <c r="L1239" s="82">
        <v>18282.241200000004</v>
      </c>
      <c r="M1239" s="82">
        <v>15236.30874</v>
      </c>
      <c r="N1239" s="82">
        <v>3045.9324600000027</v>
      </c>
      <c r="O1239" s="135" t="s">
        <v>6041</v>
      </c>
    </row>
    <row r="1240" spans="1:15" ht="15.95" hidden="1" customHeight="1" x14ac:dyDescent="0.2">
      <c r="A1240" s="159">
        <v>1232</v>
      </c>
      <c r="B1240" s="159" t="s">
        <v>2899</v>
      </c>
      <c r="C1240" s="160" t="s">
        <v>45</v>
      </c>
      <c r="D1240" s="160" t="s">
        <v>7252</v>
      </c>
      <c r="E1240" s="141">
        <v>986.83874000000014</v>
      </c>
      <c r="F1240" s="141">
        <v>7410.5116224999992</v>
      </c>
      <c r="G1240" s="141">
        <v>31.490659999999998</v>
      </c>
      <c r="H1240" s="141"/>
      <c r="I1240" s="161">
        <v>13.316742355598407</v>
      </c>
      <c r="J1240" s="142" t="s">
        <v>6041</v>
      </c>
      <c r="K1240" s="162"/>
      <c r="L1240" s="141">
        <v>4612.7497800000001</v>
      </c>
      <c r="M1240" s="141">
        <v>4194.2343200000005</v>
      </c>
      <c r="N1240" s="141">
        <v>418.51545999999996</v>
      </c>
      <c r="O1240" s="142" t="s">
        <v>6041</v>
      </c>
    </row>
    <row r="1241" spans="1:15" ht="15.95" hidden="1" customHeight="1" x14ac:dyDescent="0.2">
      <c r="A1241" s="156">
        <v>1233</v>
      </c>
      <c r="B1241" s="156" t="s">
        <v>2901</v>
      </c>
      <c r="C1241" s="157" t="s">
        <v>45</v>
      </c>
      <c r="D1241" s="157" t="s">
        <v>7253</v>
      </c>
      <c r="E1241" s="82">
        <v>1507.4886899999999</v>
      </c>
      <c r="F1241" s="82">
        <v>5653.9877100000003</v>
      </c>
      <c r="G1241" s="82">
        <v>28.64273</v>
      </c>
      <c r="H1241" s="82"/>
      <c r="I1241" s="158">
        <v>26.662397715045614</v>
      </c>
      <c r="J1241" s="135" t="s">
        <v>6041</v>
      </c>
      <c r="K1241" s="162"/>
      <c r="L1241" s="82">
        <v>6437.9546300000002</v>
      </c>
      <c r="M1241" s="82">
        <v>3038.9944</v>
      </c>
      <c r="N1241" s="82">
        <v>3398.9602300000001</v>
      </c>
      <c r="O1241" s="135" t="s">
        <v>6041</v>
      </c>
    </row>
    <row r="1242" spans="1:15" ht="15.95" hidden="1" customHeight="1" x14ac:dyDescent="0.2">
      <c r="A1242" s="159">
        <v>1234</v>
      </c>
      <c r="B1242" s="159" t="s">
        <v>2903</v>
      </c>
      <c r="C1242" s="160" t="s">
        <v>45</v>
      </c>
      <c r="D1242" s="160" t="s">
        <v>7254</v>
      </c>
      <c r="E1242" s="141">
        <v>816.59868000000006</v>
      </c>
      <c r="F1242" s="141">
        <v>3400.6986324999998</v>
      </c>
      <c r="G1242" s="141">
        <v>4.8085399999999998</v>
      </c>
      <c r="H1242" s="141"/>
      <c r="I1242" s="161">
        <v>24.012674107487239</v>
      </c>
      <c r="J1242" s="142" t="s">
        <v>6041</v>
      </c>
      <c r="K1242" s="162"/>
      <c r="L1242" s="141">
        <v>2435.0169799999999</v>
      </c>
      <c r="M1242" s="141">
        <v>2049.9055400000002</v>
      </c>
      <c r="N1242" s="141">
        <v>385.11143999999996</v>
      </c>
      <c r="O1242" s="142" t="s">
        <v>6041</v>
      </c>
    </row>
    <row r="1243" spans="1:15" ht="15.95" hidden="1" customHeight="1" x14ac:dyDescent="0.2">
      <c r="A1243" s="156">
        <v>1235</v>
      </c>
      <c r="B1243" s="156" t="s">
        <v>2905</v>
      </c>
      <c r="C1243" s="157" t="s">
        <v>45</v>
      </c>
      <c r="D1243" s="157" t="s">
        <v>7255</v>
      </c>
      <c r="E1243" s="82">
        <v>10924.161910000001</v>
      </c>
      <c r="F1243" s="82">
        <v>10356.1492325</v>
      </c>
      <c r="G1243" s="82">
        <v>17.610699999999998</v>
      </c>
      <c r="H1243" s="82"/>
      <c r="I1243" s="158">
        <v>105.48478652390838</v>
      </c>
      <c r="J1243" s="135" t="s">
        <v>6042</v>
      </c>
      <c r="K1243" s="162"/>
      <c r="L1243" s="82">
        <v>7563.2883999999995</v>
      </c>
      <c r="M1243" s="82">
        <v>7420.3535899999997</v>
      </c>
      <c r="N1243" s="82">
        <v>142.9348099999996</v>
      </c>
      <c r="O1243" s="135" t="s">
        <v>6041</v>
      </c>
    </row>
    <row r="1244" spans="1:15" ht="15.95" hidden="1" customHeight="1" x14ac:dyDescent="0.2">
      <c r="A1244" s="159">
        <v>1236</v>
      </c>
      <c r="B1244" s="159" t="s">
        <v>2907</v>
      </c>
      <c r="C1244" s="160" t="s">
        <v>45</v>
      </c>
      <c r="D1244" s="160" t="s">
        <v>7014</v>
      </c>
      <c r="E1244" s="141">
        <v>1103.3890200000001</v>
      </c>
      <c r="F1244" s="141">
        <v>4964.0525175000002</v>
      </c>
      <c r="G1244" s="141">
        <v>15.40648</v>
      </c>
      <c r="H1244" s="141"/>
      <c r="I1244" s="161">
        <v>22.227585548504422</v>
      </c>
      <c r="J1244" s="142" t="s">
        <v>6041</v>
      </c>
      <c r="K1244" s="162"/>
      <c r="L1244" s="141">
        <v>3856.8061999999995</v>
      </c>
      <c r="M1244" s="141">
        <v>3469.9974799999995</v>
      </c>
      <c r="N1244" s="141">
        <v>386.80872000000022</v>
      </c>
      <c r="O1244" s="142" t="s">
        <v>6041</v>
      </c>
    </row>
    <row r="1245" spans="1:15" ht="15.95" hidden="1" customHeight="1" x14ac:dyDescent="0.2">
      <c r="A1245" s="156">
        <v>1237</v>
      </c>
      <c r="B1245" s="156" t="s">
        <v>2908</v>
      </c>
      <c r="C1245" s="157" t="s">
        <v>45</v>
      </c>
      <c r="D1245" s="157" t="s">
        <v>7256</v>
      </c>
      <c r="E1245" s="82">
        <v>8719.8256500000007</v>
      </c>
      <c r="F1245" s="82">
        <v>74660.029477500022</v>
      </c>
      <c r="G1245" s="82">
        <v>136.11492999999999</v>
      </c>
      <c r="H1245" s="82"/>
      <c r="I1245" s="158">
        <v>11.679376114669038</v>
      </c>
      <c r="J1245" s="135" t="s">
        <v>6041</v>
      </c>
      <c r="K1245" s="162"/>
      <c r="L1245" s="82">
        <v>45473.187620000004</v>
      </c>
      <c r="M1245" s="82">
        <v>37968.940099999993</v>
      </c>
      <c r="N1245" s="82">
        <v>7504.2475200000108</v>
      </c>
      <c r="O1245" s="135" t="s">
        <v>6041</v>
      </c>
    </row>
    <row r="1246" spans="1:15" ht="15.95" customHeight="1" x14ac:dyDescent="0.2">
      <c r="A1246" s="159">
        <v>1238</v>
      </c>
      <c r="B1246" s="159" t="s">
        <v>2910</v>
      </c>
      <c r="C1246" s="160" t="s">
        <v>45</v>
      </c>
      <c r="D1246" s="160" t="s">
        <v>7257</v>
      </c>
      <c r="E1246" s="141">
        <v>537.36844999999994</v>
      </c>
      <c r="F1246" s="141">
        <v>2000.7650874999997</v>
      </c>
      <c r="G1246" s="141">
        <v>6.0367499999999987</v>
      </c>
      <c r="H1246" s="141"/>
      <c r="I1246" s="161">
        <v>26.858148083314155</v>
      </c>
      <c r="J1246" s="142" t="s">
        <v>6041</v>
      </c>
      <c r="K1246" s="162"/>
      <c r="L1246" s="141">
        <v>1380.8800200000001</v>
      </c>
      <c r="M1246" s="141">
        <v>1409.44416</v>
      </c>
      <c r="N1246" s="141">
        <v>-28.564139999999899</v>
      </c>
      <c r="O1246" s="142" t="s">
        <v>6042</v>
      </c>
    </row>
    <row r="1247" spans="1:15" ht="15.95" hidden="1" customHeight="1" x14ac:dyDescent="0.2">
      <c r="A1247" s="156">
        <v>1239</v>
      </c>
      <c r="B1247" s="156" t="s">
        <v>2912</v>
      </c>
      <c r="C1247" s="157" t="s">
        <v>45</v>
      </c>
      <c r="D1247" s="157" t="s">
        <v>7258</v>
      </c>
      <c r="E1247" s="82">
        <v>709.88834000000008</v>
      </c>
      <c r="F1247" s="82">
        <v>6133.8012550000003</v>
      </c>
      <c r="G1247" s="82">
        <v>23.015099999999997</v>
      </c>
      <c r="H1247" s="82"/>
      <c r="I1247" s="158">
        <v>11.573383461378553</v>
      </c>
      <c r="J1247" s="135" t="s">
        <v>6041</v>
      </c>
      <c r="K1247" s="162"/>
      <c r="L1247" s="82">
        <v>4395.6877300000006</v>
      </c>
      <c r="M1247" s="82">
        <v>4268.1655300000011</v>
      </c>
      <c r="N1247" s="82">
        <v>127.52219999999926</v>
      </c>
      <c r="O1247" s="135" t="s">
        <v>6041</v>
      </c>
    </row>
    <row r="1248" spans="1:15" ht="15.95" hidden="1" customHeight="1" x14ac:dyDescent="0.2">
      <c r="A1248" s="159">
        <v>1240</v>
      </c>
      <c r="B1248" s="159" t="s">
        <v>2914</v>
      </c>
      <c r="C1248" s="160" t="s">
        <v>45</v>
      </c>
      <c r="D1248" s="160" t="s">
        <v>7259</v>
      </c>
      <c r="E1248" s="141">
        <v>3173.5159100000001</v>
      </c>
      <c r="F1248" s="141">
        <v>9825.5033999999996</v>
      </c>
      <c r="G1248" s="141">
        <v>50.024290000000001</v>
      </c>
      <c r="H1248" s="141"/>
      <c r="I1248" s="161">
        <v>32.298761506713234</v>
      </c>
      <c r="J1248" s="142" t="s">
        <v>6041</v>
      </c>
      <c r="K1248" s="162"/>
      <c r="L1248" s="141">
        <v>8025.7991699999993</v>
      </c>
      <c r="M1248" s="141">
        <v>5367.5124900000001</v>
      </c>
      <c r="N1248" s="141">
        <v>2658.2866799999988</v>
      </c>
      <c r="O1248" s="142" t="s">
        <v>6041</v>
      </c>
    </row>
    <row r="1249" spans="1:15" ht="15.95" hidden="1" customHeight="1" x14ac:dyDescent="0.2">
      <c r="A1249" s="156">
        <v>1241</v>
      </c>
      <c r="B1249" s="156" t="s">
        <v>2916</v>
      </c>
      <c r="C1249" s="157" t="s">
        <v>45</v>
      </c>
      <c r="D1249" s="157" t="s">
        <v>7260</v>
      </c>
      <c r="E1249" s="82">
        <v>3405.2243800000001</v>
      </c>
      <c r="F1249" s="82">
        <v>10259.874662500002</v>
      </c>
      <c r="G1249" s="82">
        <v>51.260739999999998</v>
      </c>
      <c r="H1249" s="82"/>
      <c r="I1249" s="158">
        <v>33.189726892533564</v>
      </c>
      <c r="J1249" s="135" t="s">
        <v>6041</v>
      </c>
      <c r="K1249" s="162"/>
      <c r="L1249" s="82">
        <v>7116.5253999999995</v>
      </c>
      <c r="M1249" s="82">
        <v>5077.6730600000001</v>
      </c>
      <c r="N1249" s="82">
        <v>2038.852339999999</v>
      </c>
      <c r="O1249" s="135" t="s">
        <v>6041</v>
      </c>
    </row>
    <row r="1250" spans="1:15" ht="15.95" hidden="1" customHeight="1" x14ac:dyDescent="0.2">
      <c r="A1250" s="159">
        <v>1242</v>
      </c>
      <c r="B1250" s="159" t="s">
        <v>2918</v>
      </c>
      <c r="C1250" s="160" t="s">
        <v>45</v>
      </c>
      <c r="D1250" s="160" t="s">
        <v>7261</v>
      </c>
      <c r="E1250" s="141">
        <v>3130.4605000000001</v>
      </c>
      <c r="F1250" s="141">
        <v>23876.681754999998</v>
      </c>
      <c r="G1250" s="141">
        <v>267.7244</v>
      </c>
      <c r="H1250" s="141"/>
      <c r="I1250" s="161">
        <v>13.110952904268</v>
      </c>
      <c r="J1250" s="142" t="s">
        <v>6041</v>
      </c>
      <c r="K1250" s="162"/>
      <c r="L1250" s="141">
        <v>17452.6564</v>
      </c>
      <c r="M1250" s="141">
        <v>12090.537450000002</v>
      </c>
      <c r="N1250" s="141">
        <v>5362.1189499999973</v>
      </c>
      <c r="O1250" s="142" t="s">
        <v>6041</v>
      </c>
    </row>
    <row r="1251" spans="1:15" ht="15.95" hidden="1" customHeight="1" x14ac:dyDescent="0.2">
      <c r="A1251" s="156">
        <v>1243</v>
      </c>
      <c r="B1251" s="156" t="s">
        <v>2920</v>
      </c>
      <c r="C1251" s="157" t="s">
        <v>45</v>
      </c>
      <c r="D1251" s="157" t="s">
        <v>7262</v>
      </c>
      <c r="E1251" s="82">
        <v>4749.6194999999989</v>
      </c>
      <c r="F1251" s="82">
        <v>14580.260485000001</v>
      </c>
      <c r="G1251" s="82">
        <v>97.28240000000001</v>
      </c>
      <c r="H1251" s="82"/>
      <c r="I1251" s="158">
        <v>32.575683437798325</v>
      </c>
      <c r="J1251" s="135" t="s">
        <v>6041</v>
      </c>
      <c r="K1251" s="162"/>
      <c r="L1251" s="82">
        <v>11000.84375</v>
      </c>
      <c r="M1251" s="82">
        <v>7723.0821899999992</v>
      </c>
      <c r="N1251" s="82">
        <v>3277.7615600000004</v>
      </c>
      <c r="O1251" s="135" t="s">
        <v>6041</v>
      </c>
    </row>
    <row r="1252" spans="1:15" ht="15.95" hidden="1" customHeight="1" x14ac:dyDescent="0.2">
      <c r="A1252" s="159">
        <v>1244</v>
      </c>
      <c r="B1252" s="159" t="s">
        <v>2922</v>
      </c>
      <c r="C1252" s="160" t="s">
        <v>45</v>
      </c>
      <c r="D1252" s="160" t="s">
        <v>7263</v>
      </c>
      <c r="E1252" s="141">
        <v>2290.2200200000002</v>
      </c>
      <c r="F1252" s="141">
        <v>28936.314997499994</v>
      </c>
      <c r="G1252" s="141">
        <v>810.24489999999992</v>
      </c>
      <c r="H1252" s="141"/>
      <c r="I1252" s="161">
        <v>7.9146913495995177</v>
      </c>
      <c r="J1252" s="142" t="s">
        <v>6041</v>
      </c>
      <c r="K1252" s="162"/>
      <c r="L1252" s="141">
        <v>23075.774379999999</v>
      </c>
      <c r="M1252" s="141">
        <v>12777.925640000001</v>
      </c>
      <c r="N1252" s="141">
        <v>10297.848739999998</v>
      </c>
      <c r="O1252" s="142" t="s">
        <v>6041</v>
      </c>
    </row>
    <row r="1253" spans="1:15" ht="15.95" hidden="1" customHeight="1" x14ac:dyDescent="0.2">
      <c r="A1253" s="156">
        <v>1245</v>
      </c>
      <c r="B1253" s="156" t="s">
        <v>2924</v>
      </c>
      <c r="C1253" s="157" t="s">
        <v>45</v>
      </c>
      <c r="D1253" s="157" t="s">
        <v>7264</v>
      </c>
      <c r="E1253" s="82">
        <v>2133.53865</v>
      </c>
      <c r="F1253" s="82">
        <v>5126.9188325000005</v>
      </c>
      <c r="G1253" s="82">
        <v>28.443110000000001</v>
      </c>
      <c r="H1253" s="82"/>
      <c r="I1253" s="158">
        <v>41.614441728144911</v>
      </c>
      <c r="J1253" s="135" t="s">
        <v>6041</v>
      </c>
      <c r="K1253" s="162"/>
      <c r="L1253" s="82">
        <v>3419.2870300000004</v>
      </c>
      <c r="M1253" s="82">
        <v>3276.2337499999999</v>
      </c>
      <c r="N1253" s="82">
        <v>143.05328000000026</v>
      </c>
      <c r="O1253" s="135" t="s">
        <v>6041</v>
      </c>
    </row>
    <row r="1254" spans="1:15" ht="15.95" customHeight="1" x14ac:dyDescent="0.2">
      <c r="A1254" s="159">
        <v>1246</v>
      </c>
      <c r="B1254" s="159" t="s">
        <v>2926</v>
      </c>
      <c r="C1254" s="160" t="s">
        <v>45</v>
      </c>
      <c r="D1254" s="160" t="s">
        <v>7015</v>
      </c>
      <c r="E1254" s="141">
        <v>1210.38897</v>
      </c>
      <c r="F1254" s="141">
        <v>6558.6915949999993</v>
      </c>
      <c r="G1254" s="141">
        <v>49.406260000000003</v>
      </c>
      <c r="H1254" s="141"/>
      <c r="I1254" s="161">
        <v>18.454732204861358</v>
      </c>
      <c r="J1254" s="142" t="s">
        <v>6041</v>
      </c>
      <c r="K1254" s="162"/>
      <c r="L1254" s="141">
        <v>4073.7066899999995</v>
      </c>
      <c r="M1254" s="141">
        <v>4085.8830699999999</v>
      </c>
      <c r="N1254" s="141">
        <v>-12.176380000000353</v>
      </c>
      <c r="O1254" s="142" t="s">
        <v>6042</v>
      </c>
    </row>
    <row r="1255" spans="1:15" ht="15.95" hidden="1" customHeight="1" x14ac:dyDescent="0.2">
      <c r="A1255" s="156">
        <v>1247</v>
      </c>
      <c r="B1255" s="156" t="s">
        <v>2927</v>
      </c>
      <c r="C1255" s="157" t="s">
        <v>45</v>
      </c>
      <c r="D1255" s="157" t="s">
        <v>7197</v>
      </c>
      <c r="E1255" s="82">
        <v>528.57028000000003</v>
      </c>
      <c r="F1255" s="82">
        <v>5778.4654750000018</v>
      </c>
      <c r="G1255" s="82">
        <v>56.134279999999997</v>
      </c>
      <c r="H1255" s="82"/>
      <c r="I1255" s="158">
        <v>9.1472430230276647</v>
      </c>
      <c r="J1255" s="135" t="s">
        <v>6041</v>
      </c>
      <c r="K1255" s="162"/>
      <c r="L1255" s="82">
        <v>4389.9478499999996</v>
      </c>
      <c r="M1255" s="82">
        <v>3792.1094800000005</v>
      </c>
      <c r="N1255" s="82">
        <v>597.83836999999914</v>
      </c>
      <c r="O1255" s="135" t="s">
        <v>6041</v>
      </c>
    </row>
    <row r="1256" spans="1:15" ht="15.95" hidden="1" customHeight="1" x14ac:dyDescent="0.2">
      <c r="A1256" s="159">
        <v>1248</v>
      </c>
      <c r="B1256" s="159" t="s">
        <v>2928</v>
      </c>
      <c r="C1256" s="160" t="s">
        <v>45</v>
      </c>
      <c r="D1256" s="160" t="s">
        <v>7265</v>
      </c>
      <c r="E1256" s="141">
        <v>636.60707000000002</v>
      </c>
      <c r="F1256" s="141">
        <v>11604.462487500001</v>
      </c>
      <c r="G1256" s="141">
        <v>62.471479999999993</v>
      </c>
      <c r="H1256" s="141"/>
      <c r="I1256" s="161">
        <v>5.4858815794849196</v>
      </c>
      <c r="J1256" s="142" t="s">
        <v>6041</v>
      </c>
      <c r="K1256" s="162"/>
      <c r="L1256" s="141">
        <v>7388.132709999999</v>
      </c>
      <c r="M1256" s="141">
        <v>7085.4007099999999</v>
      </c>
      <c r="N1256" s="141">
        <v>302.73199999999906</v>
      </c>
      <c r="O1256" s="142" t="s">
        <v>6041</v>
      </c>
    </row>
    <row r="1257" spans="1:15" ht="15.95" hidden="1" customHeight="1" x14ac:dyDescent="0.2">
      <c r="A1257" s="156">
        <v>1249</v>
      </c>
      <c r="B1257" s="156" t="s">
        <v>2930</v>
      </c>
      <c r="C1257" s="157" t="s">
        <v>48</v>
      </c>
      <c r="D1257" s="157" t="s">
        <v>7925</v>
      </c>
      <c r="E1257" s="82">
        <v>2222339.38503</v>
      </c>
      <c r="F1257" s="82">
        <v>1219627.724775</v>
      </c>
      <c r="G1257" s="82">
        <v>377.54106999999999</v>
      </c>
      <c r="H1257" s="82"/>
      <c r="I1257" s="158">
        <v>182.21456760012427</v>
      </c>
      <c r="J1257" s="135" t="s">
        <v>7929</v>
      </c>
      <c r="K1257" s="162"/>
      <c r="L1257" s="82">
        <v>1069384.8590099998</v>
      </c>
      <c r="M1257" s="82">
        <v>701342.50727000006</v>
      </c>
      <c r="N1257" s="82">
        <v>368042.35173999966</v>
      </c>
      <c r="O1257" s="135" t="s">
        <v>7929</v>
      </c>
    </row>
    <row r="1258" spans="1:15" ht="15.95" hidden="1" customHeight="1" x14ac:dyDescent="0.2">
      <c r="A1258" s="159">
        <v>1250</v>
      </c>
      <c r="B1258" s="159" t="s">
        <v>2931</v>
      </c>
      <c r="C1258" s="160" t="s">
        <v>48</v>
      </c>
      <c r="D1258" s="160" t="s">
        <v>7266</v>
      </c>
      <c r="E1258" s="141">
        <v>56806.586839999989</v>
      </c>
      <c r="F1258" s="141">
        <v>23364.43376</v>
      </c>
      <c r="G1258" s="141">
        <v>274.30091000000004</v>
      </c>
      <c r="H1258" s="141"/>
      <c r="I1258" s="161">
        <v>243.13273509436843</v>
      </c>
      <c r="J1258" s="142" t="s">
        <v>6042</v>
      </c>
      <c r="K1258" s="162"/>
      <c r="L1258" s="141">
        <v>17380.657139999999</v>
      </c>
      <c r="M1258" s="141">
        <v>15550.050069999999</v>
      </c>
      <c r="N1258" s="141">
        <v>1830.6070700000021</v>
      </c>
      <c r="O1258" s="142" t="s">
        <v>6041</v>
      </c>
    </row>
    <row r="1259" spans="1:15" ht="15.95" hidden="1" customHeight="1" x14ac:dyDescent="0.2">
      <c r="A1259" s="156">
        <v>1251</v>
      </c>
      <c r="B1259" s="156" t="s">
        <v>2933</v>
      </c>
      <c r="C1259" s="157" t="s">
        <v>48</v>
      </c>
      <c r="D1259" s="157" t="s">
        <v>7267</v>
      </c>
      <c r="E1259" s="82">
        <v>73099.075620000003</v>
      </c>
      <c r="F1259" s="82">
        <v>243240.23198250003</v>
      </c>
      <c r="G1259" s="82">
        <v>1713.6657000000002</v>
      </c>
      <c r="H1259" s="82"/>
      <c r="I1259" s="158">
        <v>30.052214234551105</v>
      </c>
      <c r="J1259" s="135" t="s">
        <v>6041</v>
      </c>
      <c r="K1259" s="162"/>
      <c r="L1259" s="82">
        <v>202778.35873000001</v>
      </c>
      <c r="M1259" s="82">
        <v>131941.82092</v>
      </c>
      <c r="N1259" s="82">
        <v>70836.537810000038</v>
      </c>
      <c r="O1259" s="135" t="s">
        <v>6041</v>
      </c>
    </row>
    <row r="1260" spans="1:15" ht="15.95" hidden="1" customHeight="1" x14ac:dyDescent="0.2">
      <c r="A1260" s="159">
        <v>1252</v>
      </c>
      <c r="B1260" s="159" t="s">
        <v>2935</v>
      </c>
      <c r="C1260" s="160" t="s">
        <v>48</v>
      </c>
      <c r="D1260" s="160" t="s">
        <v>7268</v>
      </c>
      <c r="E1260" s="141">
        <v>43150.597719999998</v>
      </c>
      <c r="F1260" s="141">
        <v>42055.925227499996</v>
      </c>
      <c r="G1260" s="141">
        <v>25.453859999999999</v>
      </c>
      <c r="H1260" s="141"/>
      <c r="I1260" s="161">
        <v>102.60289718173696</v>
      </c>
      <c r="J1260" s="142" t="s">
        <v>6042</v>
      </c>
      <c r="K1260" s="162"/>
      <c r="L1260" s="141">
        <v>33671.637560000003</v>
      </c>
      <c r="M1260" s="141">
        <v>30523.746340000005</v>
      </c>
      <c r="N1260" s="141">
        <v>3147.8912199999986</v>
      </c>
      <c r="O1260" s="142" t="s">
        <v>6041</v>
      </c>
    </row>
    <row r="1261" spans="1:15" ht="15.95" hidden="1" customHeight="1" x14ac:dyDescent="0.2">
      <c r="A1261" s="156">
        <v>1253</v>
      </c>
      <c r="B1261" s="156" t="s">
        <v>2937</v>
      </c>
      <c r="C1261" s="157" t="s">
        <v>48</v>
      </c>
      <c r="D1261" s="157" t="s">
        <v>7269</v>
      </c>
      <c r="E1261" s="82">
        <v>111481.21178999999</v>
      </c>
      <c r="F1261" s="82">
        <v>34170.197607499991</v>
      </c>
      <c r="G1261" s="82">
        <v>97.923559999999995</v>
      </c>
      <c r="H1261" s="82"/>
      <c r="I1261" s="158">
        <v>326.25275706784629</v>
      </c>
      <c r="J1261" s="135" t="s">
        <v>6042</v>
      </c>
      <c r="K1261" s="162"/>
      <c r="L1261" s="82">
        <v>28214.644789999998</v>
      </c>
      <c r="M1261" s="82">
        <v>25687.338500000002</v>
      </c>
      <c r="N1261" s="82">
        <v>2527.3062899999991</v>
      </c>
      <c r="O1261" s="135" t="s">
        <v>6041</v>
      </c>
    </row>
    <row r="1262" spans="1:15" ht="15.95" hidden="1" customHeight="1" x14ac:dyDescent="0.2">
      <c r="A1262" s="159">
        <v>1254</v>
      </c>
      <c r="B1262" s="159" t="s">
        <v>2939</v>
      </c>
      <c r="C1262" s="160" t="s">
        <v>48</v>
      </c>
      <c r="D1262" s="160" t="s">
        <v>7270</v>
      </c>
      <c r="E1262" s="141">
        <v>38061.848109999999</v>
      </c>
      <c r="F1262" s="141">
        <v>110384.05218250003</v>
      </c>
      <c r="G1262" s="141">
        <v>1808.01261</v>
      </c>
      <c r="H1262" s="141"/>
      <c r="I1262" s="161">
        <v>34.481292684446508</v>
      </c>
      <c r="J1262" s="142" t="s">
        <v>6041</v>
      </c>
      <c r="K1262" s="162"/>
      <c r="L1262" s="141">
        <v>99426.320009999996</v>
      </c>
      <c r="M1262" s="141">
        <v>73453.003010000015</v>
      </c>
      <c r="N1262" s="141">
        <v>25973.31699999997</v>
      </c>
      <c r="O1262" s="142" t="s">
        <v>6041</v>
      </c>
    </row>
    <row r="1263" spans="1:15" ht="15.95" customHeight="1" x14ac:dyDescent="0.2">
      <c r="A1263" s="156">
        <v>1255</v>
      </c>
      <c r="B1263" s="156" t="s">
        <v>2941</v>
      </c>
      <c r="C1263" s="157" t="s">
        <v>48</v>
      </c>
      <c r="D1263" s="157" t="s">
        <v>7271</v>
      </c>
      <c r="E1263" s="82">
        <v>15808.397779999999</v>
      </c>
      <c r="F1263" s="82">
        <v>21500.064887500001</v>
      </c>
      <c r="G1263" s="82">
        <v>65.972549999999984</v>
      </c>
      <c r="H1263" s="82"/>
      <c r="I1263" s="158">
        <v>73.527209628055118</v>
      </c>
      <c r="J1263" s="135" t="s">
        <v>6041</v>
      </c>
      <c r="K1263" s="162"/>
      <c r="L1263" s="82">
        <v>17539.97136</v>
      </c>
      <c r="M1263" s="82">
        <v>18259.682310000004</v>
      </c>
      <c r="N1263" s="82">
        <v>-719.71095000000298</v>
      </c>
      <c r="O1263" s="135" t="s">
        <v>6042</v>
      </c>
    </row>
    <row r="1264" spans="1:15" ht="15.95" hidden="1" customHeight="1" x14ac:dyDescent="0.2">
      <c r="A1264" s="159">
        <v>1256</v>
      </c>
      <c r="B1264" s="159" t="s">
        <v>2943</v>
      </c>
      <c r="C1264" s="160" t="s">
        <v>48</v>
      </c>
      <c r="D1264" s="160" t="s">
        <v>7272</v>
      </c>
      <c r="E1264" s="141">
        <v>109999.90745999999</v>
      </c>
      <c r="F1264" s="141">
        <v>124797.33039249999</v>
      </c>
      <c r="G1264" s="141">
        <v>641.73878999999999</v>
      </c>
      <c r="H1264" s="141"/>
      <c r="I1264" s="161">
        <v>88.142836961367166</v>
      </c>
      <c r="J1264" s="142" t="s">
        <v>6041</v>
      </c>
      <c r="K1264" s="162"/>
      <c r="L1264" s="141">
        <v>113357.48783000001</v>
      </c>
      <c r="M1264" s="141">
        <v>111212.61147999999</v>
      </c>
      <c r="N1264" s="141">
        <v>2144.8763500000236</v>
      </c>
      <c r="O1264" s="142" t="s">
        <v>6041</v>
      </c>
    </row>
    <row r="1265" spans="1:15" ht="15.95" hidden="1" customHeight="1" x14ac:dyDescent="0.2">
      <c r="A1265" s="156">
        <v>1257</v>
      </c>
      <c r="B1265" s="156" t="s">
        <v>2945</v>
      </c>
      <c r="C1265" s="157" t="s">
        <v>48</v>
      </c>
      <c r="D1265" s="157" t="s">
        <v>7273</v>
      </c>
      <c r="E1265" s="82">
        <v>6672.2124199999989</v>
      </c>
      <c r="F1265" s="82">
        <v>30428.034635</v>
      </c>
      <c r="G1265" s="82">
        <v>134.38672999999997</v>
      </c>
      <c r="H1265" s="82"/>
      <c r="I1265" s="158">
        <v>21.927845488664104</v>
      </c>
      <c r="J1265" s="135" t="s">
        <v>6041</v>
      </c>
      <c r="K1265" s="162"/>
      <c r="L1265" s="82">
        <v>23390.270009999997</v>
      </c>
      <c r="M1265" s="82">
        <v>17900.813999999998</v>
      </c>
      <c r="N1265" s="82">
        <v>5489.4560099999981</v>
      </c>
      <c r="O1265" s="135" t="s">
        <v>6041</v>
      </c>
    </row>
    <row r="1266" spans="1:15" ht="15.95" hidden="1" customHeight="1" x14ac:dyDescent="0.2">
      <c r="A1266" s="159">
        <v>1258</v>
      </c>
      <c r="B1266" s="159" t="s">
        <v>2947</v>
      </c>
      <c r="C1266" s="160" t="s">
        <v>48</v>
      </c>
      <c r="D1266" s="160" t="s">
        <v>7071</v>
      </c>
      <c r="E1266" s="141">
        <v>134944.62594999999</v>
      </c>
      <c r="F1266" s="141">
        <v>132923.56201749999</v>
      </c>
      <c r="G1266" s="141">
        <v>1204.87716</v>
      </c>
      <c r="H1266" s="141"/>
      <c r="I1266" s="161">
        <v>101.52047078924495</v>
      </c>
      <c r="J1266" s="142" t="s">
        <v>6042</v>
      </c>
      <c r="K1266" s="162"/>
      <c r="L1266" s="141">
        <v>103640.51572</v>
      </c>
      <c r="M1266" s="141">
        <v>87769.497029999999</v>
      </c>
      <c r="N1266" s="141">
        <v>15871.018689999997</v>
      </c>
      <c r="O1266" s="142" t="s">
        <v>6041</v>
      </c>
    </row>
    <row r="1267" spans="1:15" ht="15.95" hidden="1" customHeight="1" x14ac:dyDescent="0.2">
      <c r="A1267" s="156">
        <v>1259</v>
      </c>
      <c r="B1267" s="156" t="s">
        <v>2948</v>
      </c>
      <c r="C1267" s="157" t="s">
        <v>48</v>
      </c>
      <c r="D1267" s="157" t="s">
        <v>7274</v>
      </c>
      <c r="E1267" s="82">
        <v>47031.33468</v>
      </c>
      <c r="F1267" s="82">
        <v>56721.491632500009</v>
      </c>
      <c r="G1267" s="82">
        <v>449.22598999999997</v>
      </c>
      <c r="H1267" s="82"/>
      <c r="I1267" s="158">
        <v>82.916251541333253</v>
      </c>
      <c r="J1267" s="135" t="s">
        <v>6041</v>
      </c>
      <c r="K1267" s="162"/>
      <c r="L1267" s="82">
        <v>46661.579899999997</v>
      </c>
      <c r="M1267" s="82">
        <v>43060.358799999995</v>
      </c>
      <c r="N1267" s="82">
        <v>3601.2211000000016</v>
      </c>
      <c r="O1267" s="135" t="s">
        <v>6041</v>
      </c>
    </row>
    <row r="1268" spans="1:15" ht="15.95" hidden="1" customHeight="1" x14ac:dyDescent="0.2">
      <c r="A1268" s="159">
        <v>1260</v>
      </c>
      <c r="B1268" s="159" t="s">
        <v>2950</v>
      </c>
      <c r="C1268" s="160" t="s">
        <v>48</v>
      </c>
      <c r="D1268" s="160" t="s">
        <v>6177</v>
      </c>
      <c r="E1268" s="141">
        <v>62240.179989999997</v>
      </c>
      <c r="F1268" s="141">
        <v>70118.261815000005</v>
      </c>
      <c r="G1268" s="141">
        <v>572.35706000000005</v>
      </c>
      <c r="H1268" s="141"/>
      <c r="I1268" s="161">
        <v>88.764579125213416</v>
      </c>
      <c r="J1268" s="142" t="s">
        <v>6041</v>
      </c>
      <c r="K1268" s="162"/>
      <c r="L1268" s="141">
        <v>62238.51314000001</v>
      </c>
      <c r="M1268" s="141">
        <v>56845.634799999993</v>
      </c>
      <c r="N1268" s="141">
        <v>5392.8783400000184</v>
      </c>
      <c r="O1268" s="142" t="s">
        <v>6041</v>
      </c>
    </row>
    <row r="1269" spans="1:15" ht="15.95" hidden="1" customHeight="1" x14ac:dyDescent="0.2">
      <c r="A1269" s="156">
        <v>1261</v>
      </c>
      <c r="B1269" s="156" t="s">
        <v>2951</v>
      </c>
      <c r="C1269" s="157" t="s">
        <v>48</v>
      </c>
      <c r="D1269" s="157" t="s">
        <v>7275</v>
      </c>
      <c r="E1269" s="82">
        <v>69353.187839999999</v>
      </c>
      <c r="F1269" s="82">
        <v>89869.22851999999</v>
      </c>
      <c r="G1269" s="82">
        <v>33.653510000000004</v>
      </c>
      <c r="H1269" s="82"/>
      <c r="I1269" s="158">
        <v>77.171228664287199</v>
      </c>
      <c r="J1269" s="135" t="s">
        <v>6041</v>
      </c>
      <c r="K1269" s="162"/>
      <c r="L1269" s="82">
        <v>82443.216739999974</v>
      </c>
      <c r="M1269" s="82">
        <v>65404.033779999998</v>
      </c>
      <c r="N1269" s="82">
        <v>17039.18295999998</v>
      </c>
      <c r="O1269" s="135" t="s">
        <v>6041</v>
      </c>
    </row>
    <row r="1270" spans="1:15" ht="15.95" hidden="1" customHeight="1" x14ac:dyDescent="0.2">
      <c r="A1270" s="159">
        <v>1262</v>
      </c>
      <c r="B1270" s="159" t="s">
        <v>2953</v>
      </c>
      <c r="C1270" s="160" t="s">
        <v>48</v>
      </c>
      <c r="D1270" s="160" t="s">
        <v>7276</v>
      </c>
      <c r="E1270" s="141">
        <v>33424.548019999995</v>
      </c>
      <c r="F1270" s="141">
        <v>145772.51583749999</v>
      </c>
      <c r="G1270" s="141">
        <v>62.216320000000003</v>
      </c>
      <c r="H1270" s="141"/>
      <c r="I1270" s="161">
        <v>22.929252354579678</v>
      </c>
      <c r="J1270" s="142" t="s">
        <v>6041</v>
      </c>
      <c r="K1270" s="162"/>
      <c r="L1270" s="141">
        <v>127456.91035999999</v>
      </c>
      <c r="M1270" s="141">
        <v>89971.29264</v>
      </c>
      <c r="N1270" s="141">
        <v>37485.617720000002</v>
      </c>
      <c r="O1270" s="142" t="s">
        <v>6041</v>
      </c>
    </row>
    <row r="1271" spans="1:15" ht="15.95" hidden="1" customHeight="1" x14ac:dyDescent="0.2">
      <c r="A1271" s="156">
        <v>1263</v>
      </c>
      <c r="B1271" s="156" t="s">
        <v>2955</v>
      </c>
      <c r="C1271" s="157" t="s">
        <v>48</v>
      </c>
      <c r="D1271" s="157" t="s">
        <v>7237</v>
      </c>
      <c r="E1271" s="82">
        <v>342407.10094999999</v>
      </c>
      <c r="F1271" s="82">
        <v>134863.28701750006</v>
      </c>
      <c r="G1271" s="82">
        <v>386.77350999999993</v>
      </c>
      <c r="H1271" s="82"/>
      <c r="I1271" s="158">
        <v>253.89200317026885</v>
      </c>
      <c r="J1271" s="135" t="s">
        <v>6042</v>
      </c>
      <c r="K1271" s="162"/>
      <c r="L1271" s="82">
        <v>123191.58469</v>
      </c>
      <c r="M1271" s="82">
        <v>109255.28493000002</v>
      </c>
      <c r="N1271" s="82">
        <v>13936.299759999976</v>
      </c>
      <c r="O1271" s="135" t="s">
        <v>6041</v>
      </c>
    </row>
    <row r="1272" spans="1:15" ht="15.95" hidden="1" customHeight="1" x14ac:dyDescent="0.2">
      <c r="A1272" s="159">
        <v>1264</v>
      </c>
      <c r="B1272" s="159" t="s">
        <v>2957</v>
      </c>
      <c r="C1272" s="160" t="s">
        <v>48</v>
      </c>
      <c r="D1272" s="160" t="s">
        <v>7277</v>
      </c>
      <c r="E1272" s="141">
        <v>15049.85665</v>
      </c>
      <c r="F1272" s="141">
        <v>52137.087442499993</v>
      </c>
      <c r="G1272" s="141">
        <v>45.002549999999992</v>
      </c>
      <c r="H1272" s="141"/>
      <c r="I1272" s="161">
        <v>28.865932847894339</v>
      </c>
      <c r="J1272" s="142" t="s">
        <v>6041</v>
      </c>
      <c r="K1272" s="162"/>
      <c r="L1272" s="141">
        <v>41850.798630000005</v>
      </c>
      <c r="M1272" s="141">
        <v>37513.375809999998</v>
      </c>
      <c r="N1272" s="141">
        <v>4337.422820000008</v>
      </c>
      <c r="O1272" s="142" t="s">
        <v>6041</v>
      </c>
    </row>
    <row r="1273" spans="1:15" ht="15.95" hidden="1" customHeight="1" x14ac:dyDescent="0.2">
      <c r="A1273" s="156">
        <v>1265</v>
      </c>
      <c r="B1273" s="156" t="s">
        <v>2959</v>
      </c>
      <c r="C1273" s="157" t="s">
        <v>48</v>
      </c>
      <c r="D1273" s="157" t="s">
        <v>7926</v>
      </c>
      <c r="E1273" s="82">
        <v>19682.543109999999</v>
      </c>
      <c r="F1273" s="82">
        <v>97049.21831750001</v>
      </c>
      <c r="G1273" s="82">
        <v>431.86304000000001</v>
      </c>
      <c r="H1273" s="82"/>
      <c r="I1273" s="158">
        <v>20.280990873731568</v>
      </c>
      <c r="J1273" s="135" t="s">
        <v>6041</v>
      </c>
      <c r="K1273" s="162"/>
      <c r="L1273" s="82">
        <v>84464.286570000011</v>
      </c>
      <c r="M1273" s="82">
        <v>74694.762240000011</v>
      </c>
      <c r="N1273" s="82">
        <v>9769.5243299999984</v>
      </c>
      <c r="O1273" s="135" t="s">
        <v>6041</v>
      </c>
    </row>
    <row r="1274" spans="1:15" ht="15.95" hidden="1" customHeight="1" x14ac:dyDescent="0.2">
      <c r="A1274" s="159">
        <v>1266</v>
      </c>
      <c r="B1274" s="159" t="s">
        <v>2961</v>
      </c>
      <c r="C1274" s="160" t="s">
        <v>48</v>
      </c>
      <c r="D1274" s="160" t="s">
        <v>7927</v>
      </c>
      <c r="E1274" s="141">
        <v>69941.136889999994</v>
      </c>
      <c r="F1274" s="141">
        <v>106492.56144000002</v>
      </c>
      <c r="G1274" s="141">
        <v>2186.0594599999999</v>
      </c>
      <c r="H1274" s="141"/>
      <c r="I1274" s="161">
        <v>65.677016257521615</v>
      </c>
      <c r="J1274" s="142" t="s">
        <v>6041</v>
      </c>
      <c r="K1274" s="162"/>
      <c r="L1274" s="141">
        <v>81921.049610000002</v>
      </c>
      <c r="M1274" s="141">
        <v>63623.997609999999</v>
      </c>
      <c r="N1274" s="141">
        <v>18297.052</v>
      </c>
      <c r="O1274" s="142" t="s">
        <v>6041</v>
      </c>
    </row>
    <row r="1275" spans="1:15" ht="15.95" hidden="1" customHeight="1" x14ac:dyDescent="0.2">
      <c r="A1275" s="156">
        <v>1267</v>
      </c>
      <c r="B1275" s="156" t="s">
        <v>2963</v>
      </c>
      <c r="C1275" s="157" t="s">
        <v>48</v>
      </c>
      <c r="D1275" s="157" t="s">
        <v>7278</v>
      </c>
      <c r="E1275" s="82">
        <v>27764.039820000002</v>
      </c>
      <c r="F1275" s="82">
        <v>88948.482389999976</v>
      </c>
      <c r="G1275" s="82">
        <v>590.68134000000009</v>
      </c>
      <c r="H1275" s="82"/>
      <c r="I1275" s="158">
        <v>31.213618348503008</v>
      </c>
      <c r="J1275" s="135" t="s">
        <v>6041</v>
      </c>
      <c r="K1275" s="162"/>
      <c r="L1275" s="82">
        <v>74497.785449999981</v>
      </c>
      <c r="M1275" s="82">
        <v>69048.213129999989</v>
      </c>
      <c r="N1275" s="82">
        <v>5449.5723199999929</v>
      </c>
      <c r="O1275" s="135" t="s">
        <v>6041</v>
      </c>
    </row>
    <row r="1276" spans="1:15" ht="15.95" hidden="1" customHeight="1" x14ac:dyDescent="0.2">
      <c r="A1276" s="159">
        <v>1268</v>
      </c>
      <c r="B1276" s="159" t="s">
        <v>2965</v>
      </c>
      <c r="C1276" s="160" t="s">
        <v>48</v>
      </c>
      <c r="D1276" s="160" t="s">
        <v>7842</v>
      </c>
      <c r="E1276" s="141">
        <v>25322.052540000001</v>
      </c>
      <c r="F1276" s="141">
        <v>58986.431887500003</v>
      </c>
      <c r="G1276" s="141">
        <v>32.094560000000001</v>
      </c>
      <c r="H1276" s="141"/>
      <c r="I1276" s="161">
        <v>42.928605324517136</v>
      </c>
      <c r="J1276" s="142" t="s">
        <v>6041</v>
      </c>
      <c r="K1276" s="162"/>
      <c r="L1276" s="141">
        <v>56742.541800000006</v>
      </c>
      <c r="M1276" s="141">
        <v>52382.325029999993</v>
      </c>
      <c r="N1276" s="141">
        <v>4360.2167700000109</v>
      </c>
      <c r="O1276" s="142" t="s">
        <v>6041</v>
      </c>
    </row>
    <row r="1277" spans="1:15" ht="15.95" hidden="1" customHeight="1" x14ac:dyDescent="0.2">
      <c r="A1277" s="156">
        <v>1269</v>
      </c>
      <c r="B1277" s="156" t="s">
        <v>2967</v>
      </c>
      <c r="C1277" s="157" t="s">
        <v>48</v>
      </c>
      <c r="D1277" s="157" t="s">
        <v>6263</v>
      </c>
      <c r="E1277" s="82">
        <v>20036.24828</v>
      </c>
      <c r="F1277" s="82">
        <v>54280.474600000001</v>
      </c>
      <c r="G1277" s="82">
        <v>39.029150000000001</v>
      </c>
      <c r="H1277" s="82"/>
      <c r="I1277" s="158">
        <v>36.912441218780359</v>
      </c>
      <c r="J1277" s="135" t="s">
        <v>6041</v>
      </c>
      <c r="K1277" s="162"/>
      <c r="L1277" s="82">
        <v>50179.125209999998</v>
      </c>
      <c r="M1277" s="82">
        <v>40050.951800000003</v>
      </c>
      <c r="N1277" s="82">
        <v>10128.173409999996</v>
      </c>
      <c r="O1277" s="135" t="s">
        <v>6041</v>
      </c>
    </row>
    <row r="1278" spans="1:15" ht="15.95" hidden="1" customHeight="1" x14ac:dyDescent="0.2">
      <c r="A1278" s="159">
        <v>1270</v>
      </c>
      <c r="B1278" s="159" t="s">
        <v>2968</v>
      </c>
      <c r="C1278" s="160" t="s">
        <v>48</v>
      </c>
      <c r="D1278" s="160" t="s">
        <v>6422</v>
      </c>
      <c r="E1278" s="141">
        <v>48834.081310000001</v>
      </c>
      <c r="F1278" s="141">
        <v>260703.995425</v>
      </c>
      <c r="G1278" s="141">
        <v>18.3996</v>
      </c>
      <c r="H1278" s="141"/>
      <c r="I1278" s="161">
        <v>18.731619832059195</v>
      </c>
      <c r="J1278" s="142" t="s">
        <v>6041</v>
      </c>
      <c r="K1278" s="162"/>
      <c r="L1278" s="141">
        <v>227657.00249000001</v>
      </c>
      <c r="M1278" s="141">
        <v>161989.43446999998</v>
      </c>
      <c r="N1278" s="141">
        <v>65667.568020000035</v>
      </c>
      <c r="O1278" s="142" t="s">
        <v>6041</v>
      </c>
    </row>
    <row r="1279" spans="1:15" ht="15.95" hidden="1" customHeight="1" x14ac:dyDescent="0.2">
      <c r="A1279" s="156">
        <v>1271</v>
      </c>
      <c r="B1279" s="156" t="s">
        <v>2969</v>
      </c>
      <c r="C1279" s="157" t="s">
        <v>48</v>
      </c>
      <c r="D1279" s="157" t="s">
        <v>7279</v>
      </c>
      <c r="E1279" s="82">
        <v>19550.365259999999</v>
      </c>
      <c r="F1279" s="82">
        <v>62125.442135000005</v>
      </c>
      <c r="G1279" s="82">
        <v>549.25983000000008</v>
      </c>
      <c r="H1279" s="82"/>
      <c r="I1279" s="158">
        <v>31.4691768591628</v>
      </c>
      <c r="J1279" s="135" t="s">
        <v>6041</v>
      </c>
      <c r="K1279" s="162"/>
      <c r="L1279" s="82">
        <v>43785.25808</v>
      </c>
      <c r="M1279" s="82">
        <v>34629.945489999998</v>
      </c>
      <c r="N1279" s="82">
        <v>9155.3125900000032</v>
      </c>
      <c r="O1279" s="135" t="s">
        <v>6041</v>
      </c>
    </row>
    <row r="1280" spans="1:15" ht="15.95" hidden="1" customHeight="1" x14ac:dyDescent="0.2">
      <c r="A1280" s="159">
        <v>1272</v>
      </c>
      <c r="B1280" s="159" t="s">
        <v>2971</v>
      </c>
      <c r="C1280" s="160" t="s">
        <v>48</v>
      </c>
      <c r="D1280" s="160" t="s">
        <v>7280</v>
      </c>
      <c r="E1280" s="141">
        <v>5525.873630000001</v>
      </c>
      <c r="F1280" s="141">
        <v>17087.6368</v>
      </c>
      <c r="G1280" s="141">
        <v>85.601320000000001</v>
      </c>
      <c r="H1280" s="141"/>
      <c r="I1280" s="161">
        <v>32.338430964309829</v>
      </c>
      <c r="J1280" s="142" t="s">
        <v>6041</v>
      </c>
      <c r="K1280" s="162"/>
      <c r="L1280" s="141">
        <v>12938.727620000001</v>
      </c>
      <c r="M1280" s="141">
        <v>10280.206549999999</v>
      </c>
      <c r="N1280" s="141">
        <v>2658.5210700000021</v>
      </c>
      <c r="O1280" s="142" t="s">
        <v>6041</v>
      </c>
    </row>
    <row r="1281" spans="1:15" ht="15.95" hidden="1" customHeight="1" x14ac:dyDescent="0.2">
      <c r="A1281" s="156">
        <v>1273</v>
      </c>
      <c r="B1281" s="156" t="s">
        <v>2973</v>
      </c>
      <c r="C1281" s="157" t="s">
        <v>48</v>
      </c>
      <c r="D1281" s="157" t="s">
        <v>7281</v>
      </c>
      <c r="E1281" s="82">
        <v>57582.981530000005</v>
      </c>
      <c r="F1281" s="82">
        <v>131373.00649500001</v>
      </c>
      <c r="G1281" s="82">
        <v>1297.6097100000002</v>
      </c>
      <c r="H1281" s="82"/>
      <c r="I1281" s="158">
        <v>43.831669127699818</v>
      </c>
      <c r="J1281" s="135" t="s">
        <v>6041</v>
      </c>
      <c r="K1281" s="162"/>
      <c r="L1281" s="82">
        <v>94906.789780000006</v>
      </c>
      <c r="M1281" s="82">
        <v>82506.147789999988</v>
      </c>
      <c r="N1281" s="82">
        <v>12400.641990000009</v>
      </c>
      <c r="O1281" s="135" t="s">
        <v>6041</v>
      </c>
    </row>
    <row r="1282" spans="1:15" ht="15.95" hidden="1" customHeight="1" x14ac:dyDescent="0.2">
      <c r="A1282" s="159">
        <v>1274</v>
      </c>
      <c r="B1282" s="159" t="s">
        <v>2975</v>
      </c>
      <c r="C1282" s="160" t="s">
        <v>48</v>
      </c>
      <c r="D1282" s="160" t="s">
        <v>7282</v>
      </c>
      <c r="E1282" s="141">
        <v>2323.1047199999998</v>
      </c>
      <c r="F1282" s="141">
        <v>27134.320394999999</v>
      </c>
      <c r="G1282" s="141">
        <v>122.32808</v>
      </c>
      <c r="H1282" s="141"/>
      <c r="I1282" s="161">
        <v>8.5614995554783633</v>
      </c>
      <c r="J1282" s="142" t="s">
        <v>6041</v>
      </c>
      <c r="K1282" s="162"/>
      <c r="L1282" s="141">
        <v>19539.781210000001</v>
      </c>
      <c r="M1282" s="141">
        <v>15836.640449999999</v>
      </c>
      <c r="N1282" s="141">
        <v>3703.1407600000016</v>
      </c>
      <c r="O1282" s="142" t="s">
        <v>6041</v>
      </c>
    </row>
    <row r="1283" spans="1:15" ht="15.95" hidden="1" customHeight="1" x14ac:dyDescent="0.2">
      <c r="A1283" s="156">
        <v>1275</v>
      </c>
      <c r="B1283" s="156" t="s">
        <v>2977</v>
      </c>
      <c r="C1283" s="157" t="s">
        <v>48</v>
      </c>
      <c r="D1283" s="157" t="s">
        <v>7843</v>
      </c>
      <c r="E1283" s="82">
        <v>9632.3072499999998</v>
      </c>
      <c r="F1283" s="82">
        <v>12639.03566</v>
      </c>
      <c r="G1283" s="82">
        <v>17.465310000000002</v>
      </c>
      <c r="H1283" s="82"/>
      <c r="I1283" s="158">
        <v>76.210776748453284</v>
      </c>
      <c r="J1283" s="135" t="s">
        <v>6041</v>
      </c>
      <c r="K1283" s="162"/>
      <c r="L1283" s="82">
        <v>10033.47798</v>
      </c>
      <c r="M1283" s="82">
        <v>9344.5514399999993</v>
      </c>
      <c r="N1283" s="82">
        <v>688.92654000000095</v>
      </c>
      <c r="O1283" s="135" t="s">
        <v>6041</v>
      </c>
    </row>
    <row r="1284" spans="1:15" ht="15.95" customHeight="1" x14ac:dyDescent="0.2">
      <c r="A1284" s="159">
        <v>1276</v>
      </c>
      <c r="B1284" s="159" t="s">
        <v>2979</v>
      </c>
      <c r="C1284" s="160" t="s">
        <v>48</v>
      </c>
      <c r="D1284" s="160" t="s">
        <v>7283</v>
      </c>
      <c r="E1284" s="141">
        <v>39801.192029999991</v>
      </c>
      <c r="F1284" s="141">
        <v>46268.296612499995</v>
      </c>
      <c r="G1284" s="141">
        <v>366.71518999999995</v>
      </c>
      <c r="H1284" s="141"/>
      <c r="I1284" s="161">
        <v>86.02260066614852</v>
      </c>
      <c r="J1284" s="142" t="s">
        <v>6041</v>
      </c>
      <c r="K1284" s="162"/>
      <c r="L1284" s="141">
        <v>36579.857949999998</v>
      </c>
      <c r="M1284" s="141">
        <v>40324.476950000004</v>
      </c>
      <c r="N1284" s="141">
        <v>-3744.6190000000074</v>
      </c>
      <c r="O1284" s="142" t="s">
        <v>6042</v>
      </c>
    </row>
    <row r="1285" spans="1:15" ht="15.95" hidden="1" customHeight="1" x14ac:dyDescent="0.2">
      <c r="A1285" s="156">
        <v>1277</v>
      </c>
      <c r="B1285" s="156" t="s">
        <v>2980</v>
      </c>
      <c r="C1285" s="157" t="s">
        <v>48</v>
      </c>
      <c r="D1285" s="157" t="s">
        <v>7284</v>
      </c>
      <c r="E1285" s="82">
        <v>7190.49485</v>
      </c>
      <c r="F1285" s="82">
        <v>11301.2198825</v>
      </c>
      <c r="G1285" s="82">
        <v>17.724779999999999</v>
      </c>
      <c r="H1285" s="82"/>
      <c r="I1285" s="158">
        <v>63.625829111904274</v>
      </c>
      <c r="J1285" s="135" t="s">
        <v>6041</v>
      </c>
      <c r="K1285" s="162"/>
      <c r="L1285" s="82">
        <v>8262.16381</v>
      </c>
      <c r="M1285" s="82">
        <v>8131.9637300000004</v>
      </c>
      <c r="N1285" s="82">
        <v>130.20008000000007</v>
      </c>
      <c r="O1285" s="135" t="s">
        <v>6041</v>
      </c>
    </row>
    <row r="1286" spans="1:15" ht="15.95" hidden="1" customHeight="1" x14ac:dyDescent="0.2">
      <c r="A1286" s="159">
        <v>1278</v>
      </c>
      <c r="B1286" s="159" t="s">
        <v>2982</v>
      </c>
      <c r="C1286" s="160" t="s">
        <v>48</v>
      </c>
      <c r="D1286" s="160" t="s">
        <v>7285</v>
      </c>
      <c r="E1286" s="141">
        <v>9309.30638</v>
      </c>
      <c r="F1286" s="141">
        <v>139631.22018249996</v>
      </c>
      <c r="G1286" s="141">
        <v>36.775640000000003</v>
      </c>
      <c r="H1286" s="141"/>
      <c r="I1286" s="161">
        <v>6.6670665541936875</v>
      </c>
      <c r="J1286" s="142" t="s">
        <v>6041</v>
      </c>
      <c r="K1286" s="162"/>
      <c r="L1286" s="141">
        <v>116554.69705000002</v>
      </c>
      <c r="M1286" s="141">
        <v>99404.46222999999</v>
      </c>
      <c r="N1286" s="141">
        <v>17150.234820000023</v>
      </c>
      <c r="O1286" s="142" t="s">
        <v>6041</v>
      </c>
    </row>
    <row r="1287" spans="1:15" ht="15.95" hidden="1" customHeight="1" x14ac:dyDescent="0.2">
      <c r="A1287" s="156">
        <v>1279</v>
      </c>
      <c r="B1287" s="156" t="s">
        <v>2984</v>
      </c>
      <c r="C1287" s="157" t="s">
        <v>48</v>
      </c>
      <c r="D1287" s="157" t="s">
        <v>7286</v>
      </c>
      <c r="E1287" s="82">
        <v>34200.635609999998</v>
      </c>
      <c r="F1287" s="82">
        <v>245604.10537249997</v>
      </c>
      <c r="G1287" s="82">
        <v>9.7608199999999989</v>
      </c>
      <c r="H1287" s="82"/>
      <c r="I1287" s="158">
        <v>13.92510746435976</v>
      </c>
      <c r="J1287" s="135" t="s">
        <v>6041</v>
      </c>
      <c r="K1287" s="162"/>
      <c r="L1287" s="82">
        <v>218019.70486000003</v>
      </c>
      <c r="M1287" s="82">
        <v>132102.29714000001</v>
      </c>
      <c r="N1287" s="82">
        <v>85917.407720000017</v>
      </c>
      <c r="O1287" s="135" t="s">
        <v>6041</v>
      </c>
    </row>
    <row r="1288" spans="1:15" ht="15.95" hidden="1" customHeight="1" x14ac:dyDescent="0.2">
      <c r="A1288" s="159">
        <v>1280</v>
      </c>
      <c r="B1288" s="159" t="s">
        <v>2986</v>
      </c>
      <c r="C1288" s="160" t="s">
        <v>48</v>
      </c>
      <c r="D1288" s="160" t="s">
        <v>7287</v>
      </c>
      <c r="E1288" s="141">
        <v>221891.90672999996</v>
      </c>
      <c r="F1288" s="141">
        <v>245142.61105499999</v>
      </c>
      <c r="G1288" s="141">
        <v>3214.2313799999997</v>
      </c>
      <c r="H1288" s="141"/>
      <c r="I1288" s="161">
        <v>90.515437432546761</v>
      </c>
      <c r="J1288" s="142" t="s">
        <v>6041</v>
      </c>
      <c r="K1288" s="162"/>
      <c r="L1288" s="141">
        <v>240937.74705999999</v>
      </c>
      <c r="M1288" s="141">
        <v>200372.22103000002</v>
      </c>
      <c r="N1288" s="141">
        <v>40565.526030000001</v>
      </c>
      <c r="O1288" s="142" t="s">
        <v>6041</v>
      </c>
    </row>
    <row r="1289" spans="1:15" ht="15.95" hidden="1" customHeight="1" x14ac:dyDescent="0.2">
      <c r="A1289" s="156">
        <v>1281</v>
      </c>
      <c r="B1289" s="156" t="s">
        <v>2988</v>
      </c>
      <c r="C1289" s="157" t="s">
        <v>48</v>
      </c>
      <c r="D1289" s="157" t="s">
        <v>7288</v>
      </c>
      <c r="E1289" s="82">
        <v>140777.83920999998</v>
      </c>
      <c r="F1289" s="82">
        <v>102866.73624</v>
      </c>
      <c r="G1289" s="82">
        <v>874.12449000000004</v>
      </c>
      <c r="H1289" s="82"/>
      <c r="I1289" s="158">
        <v>136.85457938662407</v>
      </c>
      <c r="J1289" s="135" t="s">
        <v>6042</v>
      </c>
      <c r="K1289" s="162"/>
      <c r="L1289" s="82">
        <v>82797.72567</v>
      </c>
      <c r="M1289" s="82">
        <v>70251.85679000002</v>
      </c>
      <c r="N1289" s="82">
        <v>12545.86887999998</v>
      </c>
      <c r="O1289" s="135" t="s">
        <v>6041</v>
      </c>
    </row>
    <row r="1290" spans="1:15" ht="15.95" hidden="1" customHeight="1" x14ac:dyDescent="0.2">
      <c r="A1290" s="159">
        <v>1282</v>
      </c>
      <c r="B1290" s="159" t="s">
        <v>2990</v>
      </c>
      <c r="C1290" s="160" t="s">
        <v>48</v>
      </c>
      <c r="D1290" s="160" t="s">
        <v>6733</v>
      </c>
      <c r="E1290" s="141">
        <v>33692.297530000003</v>
      </c>
      <c r="F1290" s="141">
        <v>29855.779952499994</v>
      </c>
      <c r="G1290" s="141">
        <v>70.438410000000005</v>
      </c>
      <c r="H1290" s="141"/>
      <c r="I1290" s="161">
        <v>112.85016698141479</v>
      </c>
      <c r="J1290" s="142" t="s">
        <v>6042</v>
      </c>
      <c r="K1290" s="162"/>
      <c r="L1290" s="141">
        <v>27233.231</v>
      </c>
      <c r="M1290" s="141">
        <v>26099.82994</v>
      </c>
      <c r="N1290" s="141">
        <v>1133.4010599999986</v>
      </c>
      <c r="O1290" s="142" t="s">
        <v>6041</v>
      </c>
    </row>
    <row r="1291" spans="1:15" ht="15.95" hidden="1" customHeight="1" x14ac:dyDescent="0.2">
      <c r="A1291" s="156">
        <v>1283</v>
      </c>
      <c r="B1291" s="156" t="s">
        <v>2991</v>
      </c>
      <c r="C1291" s="157" t="s">
        <v>48</v>
      </c>
      <c r="D1291" s="157" t="s">
        <v>7289</v>
      </c>
      <c r="E1291" s="82">
        <v>426171.5834</v>
      </c>
      <c r="F1291" s="82">
        <v>163889.59964500001</v>
      </c>
      <c r="G1291" s="82">
        <v>1152.5316599999999</v>
      </c>
      <c r="H1291" s="82"/>
      <c r="I1291" s="158">
        <v>260.03577061822529</v>
      </c>
      <c r="J1291" s="135" t="s">
        <v>6042</v>
      </c>
      <c r="K1291" s="162"/>
      <c r="L1291" s="82">
        <v>156490.77169999998</v>
      </c>
      <c r="M1291" s="82">
        <v>123015.99102000004</v>
      </c>
      <c r="N1291" s="82">
        <v>33474.780679999945</v>
      </c>
      <c r="O1291" s="135" t="s">
        <v>6041</v>
      </c>
    </row>
    <row r="1292" spans="1:15" ht="15.95" hidden="1" customHeight="1" x14ac:dyDescent="0.2">
      <c r="A1292" s="159">
        <v>1284</v>
      </c>
      <c r="B1292" s="159" t="s">
        <v>2993</v>
      </c>
      <c r="C1292" s="160" t="s">
        <v>48</v>
      </c>
      <c r="D1292" s="160" t="s">
        <v>7290</v>
      </c>
      <c r="E1292" s="141">
        <v>99576.898649999988</v>
      </c>
      <c r="F1292" s="141">
        <v>100102.9930975</v>
      </c>
      <c r="G1292" s="141">
        <v>109.12104000000001</v>
      </c>
      <c r="H1292" s="141"/>
      <c r="I1292" s="161">
        <v>99.474446835982619</v>
      </c>
      <c r="J1292" s="142" t="s">
        <v>6041</v>
      </c>
      <c r="K1292" s="162"/>
      <c r="L1292" s="141">
        <v>88646.650949999981</v>
      </c>
      <c r="M1292" s="141">
        <v>80772.408360000016</v>
      </c>
      <c r="N1292" s="141">
        <v>7874.2425899999735</v>
      </c>
      <c r="O1292" s="142" t="s">
        <v>6041</v>
      </c>
    </row>
    <row r="1293" spans="1:15" ht="15.95" hidden="1" customHeight="1" x14ac:dyDescent="0.2">
      <c r="A1293" s="156">
        <v>1285</v>
      </c>
      <c r="B1293" s="156" t="s">
        <v>2995</v>
      </c>
      <c r="C1293" s="157" t="s">
        <v>48</v>
      </c>
      <c r="D1293" s="157" t="s">
        <v>7291</v>
      </c>
      <c r="E1293" s="82">
        <v>17933.161359999998</v>
      </c>
      <c r="F1293" s="82">
        <v>75650.744792500016</v>
      </c>
      <c r="G1293" s="82">
        <v>435.72168999999997</v>
      </c>
      <c r="H1293" s="82"/>
      <c r="I1293" s="158">
        <v>23.705201329065943</v>
      </c>
      <c r="J1293" s="135" t="s">
        <v>6041</v>
      </c>
      <c r="K1293" s="162"/>
      <c r="L1293" s="82">
        <v>63738.611819999998</v>
      </c>
      <c r="M1293" s="82">
        <v>49709.135790000008</v>
      </c>
      <c r="N1293" s="82">
        <v>14029.476029999994</v>
      </c>
      <c r="O1293" s="135" t="s">
        <v>6041</v>
      </c>
    </row>
    <row r="1294" spans="1:15" ht="15.95" hidden="1" customHeight="1" x14ac:dyDescent="0.2">
      <c r="A1294" s="159">
        <v>1286</v>
      </c>
      <c r="B1294" s="159" t="s">
        <v>2997</v>
      </c>
      <c r="C1294" s="160" t="s">
        <v>48</v>
      </c>
      <c r="D1294" s="160" t="s">
        <v>7292</v>
      </c>
      <c r="E1294" s="141">
        <v>2582.8670999999999</v>
      </c>
      <c r="F1294" s="141">
        <v>8693.8169199999993</v>
      </c>
      <c r="G1294" s="141">
        <v>0.95119000000000009</v>
      </c>
      <c r="H1294" s="141"/>
      <c r="I1294" s="161">
        <v>29.709241910283986</v>
      </c>
      <c r="J1294" s="142" t="s">
        <v>6041</v>
      </c>
      <c r="K1294" s="162"/>
      <c r="L1294" s="141">
        <v>7003.361170000001</v>
      </c>
      <c r="M1294" s="141">
        <v>6531.3946300000007</v>
      </c>
      <c r="N1294" s="141">
        <v>471.96654000000001</v>
      </c>
      <c r="O1294" s="142" t="s">
        <v>6041</v>
      </c>
    </row>
    <row r="1295" spans="1:15" ht="15.95" hidden="1" customHeight="1" x14ac:dyDescent="0.2">
      <c r="A1295" s="156">
        <v>1287</v>
      </c>
      <c r="B1295" s="156" t="s">
        <v>2999</v>
      </c>
      <c r="C1295" s="157" t="s">
        <v>48</v>
      </c>
      <c r="D1295" s="157" t="s">
        <v>6164</v>
      </c>
      <c r="E1295" s="82">
        <v>6820.9235600000002</v>
      </c>
      <c r="F1295" s="82">
        <v>11544.789995000001</v>
      </c>
      <c r="G1295" s="82">
        <v>153.93608</v>
      </c>
      <c r="H1295" s="82"/>
      <c r="I1295" s="158">
        <v>59.082266225319934</v>
      </c>
      <c r="J1295" s="135" t="s">
        <v>6041</v>
      </c>
      <c r="K1295" s="162"/>
      <c r="L1295" s="82">
        <v>9009.8454299999994</v>
      </c>
      <c r="M1295" s="82">
        <v>6287.1714699999984</v>
      </c>
      <c r="N1295" s="82">
        <v>2722.673960000001</v>
      </c>
      <c r="O1295" s="135" t="s">
        <v>6041</v>
      </c>
    </row>
    <row r="1296" spans="1:15" ht="15.95" hidden="1" customHeight="1" x14ac:dyDescent="0.2">
      <c r="A1296" s="159">
        <v>1288</v>
      </c>
      <c r="B1296" s="159" t="s">
        <v>3000</v>
      </c>
      <c r="C1296" s="160" t="s">
        <v>48</v>
      </c>
      <c r="D1296" s="160" t="s">
        <v>7293</v>
      </c>
      <c r="E1296" s="141">
        <v>130812.77154000002</v>
      </c>
      <c r="F1296" s="141">
        <v>311757.02998249995</v>
      </c>
      <c r="G1296" s="141">
        <v>202.64704</v>
      </c>
      <c r="H1296" s="141"/>
      <c r="I1296" s="161">
        <v>41.959846598276549</v>
      </c>
      <c r="J1296" s="142" t="s">
        <v>6041</v>
      </c>
      <c r="K1296" s="162"/>
      <c r="L1296" s="141">
        <v>275378.51976999996</v>
      </c>
      <c r="M1296" s="141">
        <v>241569.86741000001</v>
      </c>
      <c r="N1296" s="141">
        <v>33808.652359999985</v>
      </c>
      <c r="O1296" s="142" t="s">
        <v>6041</v>
      </c>
    </row>
    <row r="1297" spans="1:15" ht="15.95" hidden="1" customHeight="1" x14ac:dyDescent="0.2">
      <c r="A1297" s="156">
        <v>1289</v>
      </c>
      <c r="B1297" s="156" t="s">
        <v>3002</v>
      </c>
      <c r="C1297" s="157" t="s">
        <v>48</v>
      </c>
      <c r="D1297" s="157" t="s">
        <v>7294</v>
      </c>
      <c r="E1297" s="82">
        <v>45714.767020000007</v>
      </c>
      <c r="F1297" s="82">
        <v>59096.317592499996</v>
      </c>
      <c r="G1297" s="82">
        <v>87.48396000000001</v>
      </c>
      <c r="H1297" s="82"/>
      <c r="I1297" s="158">
        <v>77.356371568237506</v>
      </c>
      <c r="J1297" s="135" t="s">
        <v>6041</v>
      </c>
      <c r="K1297" s="162"/>
      <c r="L1297" s="82">
        <v>50137.29969</v>
      </c>
      <c r="M1297" s="82">
        <v>41375.380730000004</v>
      </c>
      <c r="N1297" s="82">
        <v>8761.9189599999936</v>
      </c>
      <c r="O1297" s="135" t="s">
        <v>6041</v>
      </c>
    </row>
    <row r="1298" spans="1:15" ht="15.95" hidden="1" customHeight="1" x14ac:dyDescent="0.2">
      <c r="A1298" s="159">
        <v>1290</v>
      </c>
      <c r="B1298" s="159" t="s">
        <v>3004</v>
      </c>
      <c r="C1298" s="160" t="s">
        <v>48</v>
      </c>
      <c r="D1298" s="160" t="s">
        <v>7295</v>
      </c>
      <c r="E1298" s="141">
        <v>42132.261169999998</v>
      </c>
      <c r="F1298" s="141">
        <v>118573.29941499997</v>
      </c>
      <c r="G1298" s="141">
        <v>965.48183999999981</v>
      </c>
      <c r="H1298" s="141"/>
      <c r="I1298" s="161">
        <v>35.532671670490856</v>
      </c>
      <c r="J1298" s="142" t="s">
        <v>6041</v>
      </c>
      <c r="K1298" s="162"/>
      <c r="L1298" s="141">
        <v>97892.515739999988</v>
      </c>
      <c r="M1298" s="141">
        <v>60107.377059999999</v>
      </c>
      <c r="N1298" s="141">
        <v>37785.138679999989</v>
      </c>
      <c r="O1298" s="142" t="s">
        <v>6041</v>
      </c>
    </row>
    <row r="1299" spans="1:15" ht="15.95" hidden="1" customHeight="1" x14ac:dyDescent="0.2">
      <c r="A1299" s="156">
        <v>1291</v>
      </c>
      <c r="B1299" s="156" t="s">
        <v>3006</v>
      </c>
      <c r="C1299" s="157" t="s">
        <v>48</v>
      </c>
      <c r="D1299" s="157" t="s">
        <v>7296</v>
      </c>
      <c r="E1299" s="82">
        <v>91779.660969999997</v>
      </c>
      <c r="F1299" s="82">
        <v>114375.39908000002</v>
      </c>
      <c r="G1299" s="82">
        <v>2404.6147500000002</v>
      </c>
      <c r="H1299" s="82"/>
      <c r="I1299" s="158">
        <v>80.244232333392432</v>
      </c>
      <c r="J1299" s="135" t="s">
        <v>6041</v>
      </c>
      <c r="K1299" s="162"/>
      <c r="L1299" s="82">
        <v>82614.349359999978</v>
      </c>
      <c r="M1299" s="82">
        <v>57247.293420000002</v>
      </c>
      <c r="N1299" s="82">
        <v>25367.055939999984</v>
      </c>
      <c r="O1299" s="135" t="s">
        <v>6041</v>
      </c>
    </row>
    <row r="1300" spans="1:15" ht="15.95" hidden="1" customHeight="1" x14ac:dyDescent="0.2">
      <c r="A1300" s="159">
        <v>1292</v>
      </c>
      <c r="B1300" s="159" t="s">
        <v>3008</v>
      </c>
      <c r="C1300" s="160" t="s">
        <v>6080</v>
      </c>
      <c r="D1300" s="160" t="s">
        <v>7297</v>
      </c>
      <c r="E1300" s="141">
        <v>35991.527099999999</v>
      </c>
      <c r="F1300" s="141">
        <v>47487.786162500001</v>
      </c>
      <c r="G1300" s="141">
        <v>24505.766230000001</v>
      </c>
      <c r="H1300" s="141"/>
      <c r="I1300" s="161">
        <v>75.791124431110404</v>
      </c>
      <c r="J1300" s="142" t="s">
        <v>6041</v>
      </c>
      <c r="K1300" s="162"/>
      <c r="L1300" s="141">
        <v>40036.774420000002</v>
      </c>
      <c r="M1300" s="141">
        <v>28442.887990000003</v>
      </c>
      <c r="N1300" s="141">
        <v>11593.88643</v>
      </c>
      <c r="O1300" s="142" t="s">
        <v>6041</v>
      </c>
    </row>
    <row r="1301" spans="1:15" ht="15.95" hidden="1" customHeight="1" x14ac:dyDescent="0.2">
      <c r="A1301" s="156">
        <v>1293</v>
      </c>
      <c r="B1301" s="156" t="s">
        <v>3010</v>
      </c>
      <c r="C1301" s="157" t="s">
        <v>6080</v>
      </c>
      <c r="D1301" s="157" t="s">
        <v>7298</v>
      </c>
      <c r="E1301" s="82">
        <v>12867.117989999999</v>
      </c>
      <c r="F1301" s="82">
        <v>9639.3188924999995</v>
      </c>
      <c r="G1301" s="82">
        <v>3952.1947500000001</v>
      </c>
      <c r="H1301" s="82"/>
      <c r="I1301" s="158">
        <v>133.48575904062506</v>
      </c>
      <c r="J1301" s="135" t="s">
        <v>6042</v>
      </c>
      <c r="K1301" s="162"/>
      <c r="L1301" s="82">
        <v>8204.1459500000001</v>
      </c>
      <c r="M1301" s="82">
        <v>5588.30861</v>
      </c>
      <c r="N1301" s="82">
        <v>2615.8373399999991</v>
      </c>
      <c r="O1301" s="135" t="s">
        <v>6041</v>
      </c>
    </row>
    <row r="1302" spans="1:15" ht="15.95" hidden="1" customHeight="1" x14ac:dyDescent="0.2">
      <c r="A1302" s="159">
        <v>1294</v>
      </c>
      <c r="B1302" s="159" t="s">
        <v>3012</v>
      </c>
      <c r="C1302" s="160" t="s">
        <v>6080</v>
      </c>
      <c r="D1302" s="160" t="s">
        <v>7299</v>
      </c>
      <c r="E1302" s="141">
        <v>6954.8024399999995</v>
      </c>
      <c r="F1302" s="141">
        <v>8047.210509999999</v>
      </c>
      <c r="G1302" s="141">
        <v>6347.45435</v>
      </c>
      <c r="H1302" s="141"/>
      <c r="I1302" s="161">
        <v>86.425009403662287</v>
      </c>
      <c r="J1302" s="142" t="s">
        <v>6041</v>
      </c>
      <c r="K1302" s="162"/>
      <c r="L1302" s="141">
        <v>5010.6610999999994</v>
      </c>
      <c r="M1302" s="141">
        <v>3889.8576699999999</v>
      </c>
      <c r="N1302" s="141">
        <v>1120.8034299999997</v>
      </c>
      <c r="O1302" s="142" t="s">
        <v>6041</v>
      </c>
    </row>
    <row r="1303" spans="1:15" ht="15.95" customHeight="1" x14ac:dyDescent="0.2">
      <c r="A1303" s="156">
        <v>1295</v>
      </c>
      <c r="B1303" s="156" t="s">
        <v>3014</v>
      </c>
      <c r="C1303" s="157" t="s">
        <v>6080</v>
      </c>
      <c r="D1303" s="157" t="s">
        <v>7300</v>
      </c>
      <c r="E1303" s="82">
        <v>3061.7879800000005</v>
      </c>
      <c r="F1303" s="82">
        <v>12312.215172500002</v>
      </c>
      <c r="G1303" s="82">
        <v>10364.858100000001</v>
      </c>
      <c r="H1303" s="82"/>
      <c r="I1303" s="158">
        <v>24.867888816942298</v>
      </c>
      <c r="J1303" s="135" t="s">
        <v>6041</v>
      </c>
      <c r="K1303" s="162"/>
      <c r="L1303" s="82">
        <v>6216.0279800000008</v>
      </c>
      <c r="M1303" s="82">
        <v>6627.2368499999993</v>
      </c>
      <c r="N1303" s="82">
        <v>-411.20886999999919</v>
      </c>
      <c r="O1303" s="135" t="s">
        <v>6042</v>
      </c>
    </row>
    <row r="1304" spans="1:15" ht="15.95" hidden="1" customHeight="1" x14ac:dyDescent="0.2">
      <c r="A1304" s="159">
        <v>1296</v>
      </c>
      <c r="B1304" s="159" t="s">
        <v>3016</v>
      </c>
      <c r="C1304" s="160" t="s">
        <v>6080</v>
      </c>
      <c r="D1304" s="160" t="s">
        <v>7301</v>
      </c>
      <c r="E1304" s="141">
        <v>9875.3295700000017</v>
      </c>
      <c r="F1304" s="141">
        <v>6469.7015549999996</v>
      </c>
      <c r="G1304" s="141">
        <v>5817.6971499999991</v>
      </c>
      <c r="H1304" s="141"/>
      <c r="I1304" s="161">
        <v>152.63964629663667</v>
      </c>
      <c r="J1304" s="142" t="s">
        <v>6042</v>
      </c>
      <c r="K1304" s="162"/>
      <c r="L1304" s="141">
        <v>4507.385760000001</v>
      </c>
      <c r="M1304" s="141">
        <v>3371.8256399999996</v>
      </c>
      <c r="N1304" s="141">
        <v>1135.560120000001</v>
      </c>
      <c r="O1304" s="142" t="s">
        <v>6041</v>
      </c>
    </row>
    <row r="1305" spans="1:15" ht="15.95" hidden="1" customHeight="1" x14ac:dyDescent="0.2">
      <c r="A1305" s="156">
        <v>1297</v>
      </c>
      <c r="B1305" s="156" t="s">
        <v>3018</v>
      </c>
      <c r="C1305" s="157" t="s">
        <v>6080</v>
      </c>
      <c r="D1305" s="157" t="s">
        <v>7302</v>
      </c>
      <c r="E1305" s="82">
        <v>260.23121000000003</v>
      </c>
      <c r="F1305" s="82">
        <v>5462.0686775000004</v>
      </c>
      <c r="G1305" s="82">
        <v>1610.48227</v>
      </c>
      <c r="H1305" s="82"/>
      <c r="I1305" s="158">
        <v>4.7643342726900375</v>
      </c>
      <c r="J1305" s="135" t="s">
        <v>6041</v>
      </c>
      <c r="K1305" s="162"/>
      <c r="L1305" s="82">
        <v>1941.5173099999997</v>
      </c>
      <c r="M1305" s="82">
        <v>1517.2709699999998</v>
      </c>
      <c r="N1305" s="82">
        <v>424.24634000000009</v>
      </c>
      <c r="O1305" s="135" t="s">
        <v>6041</v>
      </c>
    </row>
    <row r="1306" spans="1:15" ht="15.95" hidden="1" customHeight="1" x14ac:dyDescent="0.2">
      <c r="A1306" s="159">
        <v>1298</v>
      </c>
      <c r="B1306" s="159" t="s">
        <v>3020</v>
      </c>
      <c r="C1306" s="160" t="s">
        <v>6080</v>
      </c>
      <c r="D1306" s="160" t="s">
        <v>7303</v>
      </c>
      <c r="E1306" s="141">
        <v>59.497390000000003</v>
      </c>
      <c r="F1306" s="141">
        <v>1365.2312899999999</v>
      </c>
      <c r="G1306" s="141">
        <v>653.92402000000004</v>
      </c>
      <c r="H1306" s="141"/>
      <c r="I1306" s="161">
        <v>4.3580447090397403</v>
      </c>
      <c r="J1306" s="142" t="s">
        <v>6041</v>
      </c>
      <c r="K1306" s="162"/>
      <c r="L1306" s="141">
        <v>836.22924999999998</v>
      </c>
      <c r="M1306" s="141">
        <v>407.22768000000008</v>
      </c>
      <c r="N1306" s="141">
        <v>429.00156999999996</v>
      </c>
      <c r="O1306" s="142" t="s">
        <v>6041</v>
      </c>
    </row>
    <row r="1307" spans="1:15" ht="15.95" hidden="1" customHeight="1" x14ac:dyDescent="0.2">
      <c r="A1307" s="156">
        <v>1299</v>
      </c>
      <c r="B1307" s="156" t="s">
        <v>3022</v>
      </c>
      <c r="C1307" s="157" t="s">
        <v>6080</v>
      </c>
      <c r="D1307" s="157" t="s">
        <v>7304</v>
      </c>
      <c r="E1307" s="82">
        <v>298.95125999999999</v>
      </c>
      <c r="F1307" s="82">
        <v>2024.5043750000002</v>
      </c>
      <c r="G1307" s="82">
        <v>864.35974999999996</v>
      </c>
      <c r="H1307" s="82"/>
      <c r="I1307" s="158">
        <v>14.766639365745998</v>
      </c>
      <c r="J1307" s="135" t="s">
        <v>6041</v>
      </c>
      <c r="K1307" s="162"/>
      <c r="L1307" s="82">
        <v>1488.21505</v>
      </c>
      <c r="M1307" s="82">
        <v>743.19433000000004</v>
      </c>
      <c r="N1307" s="82">
        <v>745.02071999999998</v>
      </c>
      <c r="O1307" s="135" t="s">
        <v>6041</v>
      </c>
    </row>
    <row r="1308" spans="1:15" ht="15.95" hidden="1" customHeight="1" x14ac:dyDescent="0.2">
      <c r="A1308" s="159">
        <v>1300</v>
      </c>
      <c r="B1308" s="159" t="s">
        <v>3024</v>
      </c>
      <c r="C1308" s="160" t="s">
        <v>6080</v>
      </c>
      <c r="D1308" s="160" t="s">
        <v>7305</v>
      </c>
      <c r="E1308" s="141">
        <v>360.54749000000004</v>
      </c>
      <c r="F1308" s="141">
        <v>1325.2877574999998</v>
      </c>
      <c r="G1308" s="141">
        <v>607.73496</v>
      </c>
      <c r="H1308" s="141"/>
      <c r="I1308" s="161">
        <v>27.205223013614088</v>
      </c>
      <c r="J1308" s="142" t="s">
        <v>6041</v>
      </c>
      <c r="K1308" s="162"/>
      <c r="L1308" s="141">
        <v>735.57733000000007</v>
      </c>
      <c r="M1308" s="141">
        <v>499.18475000000001</v>
      </c>
      <c r="N1308" s="141">
        <v>236.39258000000007</v>
      </c>
      <c r="O1308" s="142" t="s">
        <v>6041</v>
      </c>
    </row>
    <row r="1309" spans="1:15" ht="15.95" hidden="1" customHeight="1" x14ac:dyDescent="0.2">
      <c r="A1309" s="156">
        <v>1301</v>
      </c>
      <c r="B1309" s="156" t="s">
        <v>3026</v>
      </c>
      <c r="C1309" s="157" t="s">
        <v>6080</v>
      </c>
      <c r="D1309" s="157" t="s">
        <v>7306</v>
      </c>
      <c r="E1309" s="82">
        <v>33.379119999999993</v>
      </c>
      <c r="F1309" s="82">
        <v>1590.9672849999997</v>
      </c>
      <c r="G1309" s="82">
        <v>564.63846000000001</v>
      </c>
      <c r="H1309" s="82"/>
      <c r="I1309" s="158">
        <v>2.0980393698038862</v>
      </c>
      <c r="J1309" s="135" t="s">
        <v>6041</v>
      </c>
      <c r="K1309" s="162"/>
      <c r="L1309" s="82">
        <v>1264.4157299999999</v>
      </c>
      <c r="M1309" s="82">
        <v>712.04211000000009</v>
      </c>
      <c r="N1309" s="82">
        <v>552.37361999999985</v>
      </c>
      <c r="O1309" s="135" t="s">
        <v>6041</v>
      </c>
    </row>
    <row r="1310" spans="1:15" ht="15.95" customHeight="1" x14ac:dyDescent="0.2">
      <c r="A1310" s="159">
        <v>1302</v>
      </c>
      <c r="B1310" s="159" t="s">
        <v>3028</v>
      </c>
      <c r="C1310" s="160" t="s">
        <v>6080</v>
      </c>
      <c r="D1310" s="160" t="s">
        <v>7307</v>
      </c>
      <c r="E1310" s="141">
        <v>2579.29369</v>
      </c>
      <c r="F1310" s="141">
        <v>5084.1345275000003</v>
      </c>
      <c r="G1310" s="141">
        <v>2043.38959</v>
      </c>
      <c r="H1310" s="141"/>
      <c r="I1310" s="161">
        <v>50.732207734642785</v>
      </c>
      <c r="J1310" s="142" t="s">
        <v>6041</v>
      </c>
      <c r="K1310" s="162"/>
      <c r="L1310" s="141">
        <v>1730.7735599999999</v>
      </c>
      <c r="M1310" s="141">
        <v>1867.9178900000002</v>
      </c>
      <c r="N1310" s="141">
        <v>-137.14433000000031</v>
      </c>
      <c r="O1310" s="142" t="s">
        <v>6042</v>
      </c>
    </row>
    <row r="1311" spans="1:15" ht="15.95" hidden="1" customHeight="1" x14ac:dyDescent="0.2">
      <c r="A1311" s="156">
        <v>1303</v>
      </c>
      <c r="B1311" s="156" t="s">
        <v>3030</v>
      </c>
      <c r="C1311" s="157" t="s">
        <v>6080</v>
      </c>
      <c r="D1311" s="157" t="s">
        <v>7308</v>
      </c>
      <c r="E1311" s="82">
        <v>26.934999999999995</v>
      </c>
      <c r="F1311" s="82">
        <v>1002.091065</v>
      </c>
      <c r="G1311" s="82">
        <v>246.68770000000001</v>
      </c>
      <c r="H1311" s="82"/>
      <c r="I1311" s="158">
        <v>2.6878794693174912</v>
      </c>
      <c r="J1311" s="135" t="s">
        <v>6041</v>
      </c>
      <c r="K1311" s="162"/>
      <c r="L1311" s="82">
        <v>678.78132999999991</v>
      </c>
      <c r="M1311" s="82">
        <v>552.3608200000001</v>
      </c>
      <c r="N1311" s="82">
        <v>126.42050999999989</v>
      </c>
      <c r="O1311" s="135" t="s">
        <v>6041</v>
      </c>
    </row>
    <row r="1312" spans="1:15" ht="15.95" hidden="1" customHeight="1" x14ac:dyDescent="0.2">
      <c r="A1312" s="159">
        <v>1304</v>
      </c>
      <c r="B1312" s="159" t="s">
        <v>3032</v>
      </c>
      <c r="C1312" s="160" t="s">
        <v>6080</v>
      </c>
      <c r="D1312" s="160" t="s">
        <v>7309</v>
      </c>
      <c r="E1312" s="141">
        <v>39.588620000000006</v>
      </c>
      <c r="F1312" s="141">
        <v>1408.342355</v>
      </c>
      <c r="G1312" s="141">
        <v>200.68916999999999</v>
      </c>
      <c r="H1312" s="141"/>
      <c r="I1312" s="161">
        <v>2.8110082651032675</v>
      </c>
      <c r="J1312" s="142" t="s">
        <v>6041</v>
      </c>
      <c r="K1312" s="162"/>
      <c r="L1312" s="141">
        <v>1016.12863</v>
      </c>
      <c r="M1312" s="141">
        <v>797.05592000000001</v>
      </c>
      <c r="N1312" s="141">
        <v>219.07270999999997</v>
      </c>
      <c r="O1312" s="142" t="s">
        <v>6041</v>
      </c>
    </row>
    <row r="1313" spans="1:15" ht="15.95" hidden="1" customHeight="1" x14ac:dyDescent="0.2">
      <c r="A1313" s="156">
        <v>1305</v>
      </c>
      <c r="B1313" s="156" t="s">
        <v>3034</v>
      </c>
      <c r="C1313" s="157" t="s">
        <v>6080</v>
      </c>
      <c r="D1313" s="157" t="s">
        <v>7310</v>
      </c>
      <c r="E1313" s="82">
        <v>682.49706000000003</v>
      </c>
      <c r="F1313" s="82">
        <v>1433.7587775000002</v>
      </c>
      <c r="G1313" s="82">
        <v>357.41140000000001</v>
      </c>
      <c r="H1313" s="82"/>
      <c r="I1313" s="158">
        <v>47.60194467231431</v>
      </c>
      <c r="J1313" s="135" t="s">
        <v>6041</v>
      </c>
      <c r="K1313" s="162"/>
      <c r="L1313" s="82">
        <v>1055.0003000000002</v>
      </c>
      <c r="M1313" s="82">
        <v>480.66924</v>
      </c>
      <c r="N1313" s="82">
        <v>574.33106000000009</v>
      </c>
      <c r="O1313" s="135" t="s">
        <v>6041</v>
      </c>
    </row>
    <row r="1314" spans="1:15" ht="15.95" hidden="1" customHeight="1" x14ac:dyDescent="0.2">
      <c r="A1314" s="159">
        <v>1306</v>
      </c>
      <c r="B1314" s="159" t="s">
        <v>3036</v>
      </c>
      <c r="C1314" s="160" t="s">
        <v>6080</v>
      </c>
      <c r="D1314" s="160" t="s">
        <v>7311</v>
      </c>
      <c r="E1314" s="141">
        <v>138.50272000000001</v>
      </c>
      <c r="F1314" s="141">
        <v>1358.3863875</v>
      </c>
      <c r="G1314" s="141">
        <v>447.82289000000009</v>
      </c>
      <c r="H1314" s="141"/>
      <c r="I1314" s="161">
        <v>10.196121020831416</v>
      </c>
      <c r="J1314" s="142" t="s">
        <v>6041</v>
      </c>
      <c r="K1314" s="162"/>
      <c r="L1314" s="141">
        <v>930.85658000000012</v>
      </c>
      <c r="M1314" s="141">
        <v>459.70769999999993</v>
      </c>
      <c r="N1314" s="141">
        <v>471.14888000000013</v>
      </c>
      <c r="O1314" s="142" t="s">
        <v>6041</v>
      </c>
    </row>
    <row r="1315" spans="1:15" ht="15.95" hidden="1" customHeight="1" x14ac:dyDescent="0.2">
      <c r="A1315" s="156">
        <v>1307</v>
      </c>
      <c r="B1315" s="156" t="s">
        <v>3038</v>
      </c>
      <c r="C1315" s="157" t="s">
        <v>6080</v>
      </c>
      <c r="D1315" s="157" t="s">
        <v>6984</v>
      </c>
      <c r="E1315" s="82">
        <v>500.18306999999999</v>
      </c>
      <c r="F1315" s="82">
        <v>1048.4517225</v>
      </c>
      <c r="G1315" s="82">
        <v>157.15100000000004</v>
      </c>
      <c r="H1315" s="82"/>
      <c r="I1315" s="158">
        <v>47.706828961788467</v>
      </c>
      <c r="J1315" s="135" t="s">
        <v>6041</v>
      </c>
      <c r="K1315" s="162"/>
      <c r="L1315" s="82">
        <v>459.45984000000004</v>
      </c>
      <c r="M1315" s="82">
        <v>345.05440000000004</v>
      </c>
      <c r="N1315" s="82">
        <v>114.40544</v>
      </c>
      <c r="O1315" s="135" t="s">
        <v>6041</v>
      </c>
    </row>
    <row r="1316" spans="1:15" ht="15.95" hidden="1" customHeight="1" x14ac:dyDescent="0.2">
      <c r="A1316" s="159">
        <v>1308</v>
      </c>
      <c r="B1316" s="159" t="s">
        <v>3039</v>
      </c>
      <c r="C1316" s="160" t="s">
        <v>6080</v>
      </c>
      <c r="D1316" s="160" t="s">
        <v>7312</v>
      </c>
      <c r="E1316" s="141">
        <v>761.84668999999997</v>
      </c>
      <c r="F1316" s="141">
        <v>4943.6092899999994</v>
      </c>
      <c r="G1316" s="141">
        <v>1874.4957400000001</v>
      </c>
      <c r="H1316" s="141"/>
      <c r="I1316" s="161">
        <v>15.410738294813751</v>
      </c>
      <c r="J1316" s="142" t="s">
        <v>6041</v>
      </c>
      <c r="K1316" s="162"/>
      <c r="L1316" s="141">
        <v>3818.2141699999997</v>
      </c>
      <c r="M1316" s="141">
        <v>2624.5870099999997</v>
      </c>
      <c r="N1316" s="141">
        <v>1193.6271600000002</v>
      </c>
      <c r="O1316" s="142" t="s">
        <v>6041</v>
      </c>
    </row>
    <row r="1317" spans="1:15" ht="15.95" hidden="1" customHeight="1" x14ac:dyDescent="0.2">
      <c r="A1317" s="156">
        <v>1309</v>
      </c>
      <c r="B1317" s="156" t="s">
        <v>3041</v>
      </c>
      <c r="C1317" s="157" t="s">
        <v>6080</v>
      </c>
      <c r="D1317" s="157" t="s">
        <v>7313</v>
      </c>
      <c r="E1317" s="82">
        <v>75306.269930000009</v>
      </c>
      <c r="F1317" s="82">
        <v>65939.766034999993</v>
      </c>
      <c r="G1317" s="82">
        <v>36123.242039999997</v>
      </c>
      <c r="H1317" s="82"/>
      <c r="I1317" s="158">
        <v>114.20463622820316</v>
      </c>
      <c r="J1317" s="135" t="s">
        <v>6042</v>
      </c>
      <c r="K1317" s="162"/>
      <c r="L1317" s="82">
        <v>51652.790429999994</v>
      </c>
      <c r="M1317" s="82">
        <v>35926.181750000003</v>
      </c>
      <c r="N1317" s="82">
        <v>15726.608679999992</v>
      </c>
      <c r="O1317" s="135" t="s">
        <v>6041</v>
      </c>
    </row>
    <row r="1318" spans="1:15" ht="15.95" hidden="1" customHeight="1" x14ac:dyDescent="0.2">
      <c r="A1318" s="159">
        <v>1310</v>
      </c>
      <c r="B1318" s="159" t="s">
        <v>3043</v>
      </c>
      <c r="C1318" s="160" t="s">
        <v>6080</v>
      </c>
      <c r="D1318" s="160" t="s">
        <v>7314</v>
      </c>
      <c r="E1318" s="141">
        <v>6014.1773000000012</v>
      </c>
      <c r="F1318" s="141">
        <v>31056.724819999999</v>
      </c>
      <c r="G1318" s="141">
        <v>7536.6395899999998</v>
      </c>
      <c r="H1318" s="141"/>
      <c r="I1318" s="161">
        <v>19.365136970679451</v>
      </c>
      <c r="J1318" s="142" t="s">
        <v>6041</v>
      </c>
      <c r="K1318" s="162"/>
      <c r="L1318" s="141">
        <v>27771.702660000003</v>
      </c>
      <c r="M1318" s="141">
        <v>18349.990740000001</v>
      </c>
      <c r="N1318" s="141">
        <v>9421.7119200000016</v>
      </c>
      <c r="O1318" s="142" t="s">
        <v>6041</v>
      </c>
    </row>
    <row r="1319" spans="1:15" ht="15.95" hidden="1" customHeight="1" x14ac:dyDescent="0.2">
      <c r="A1319" s="156">
        <v>1311</v>
      </c>
      <c r="B1319" s="156" t="s">
        <v>3045</v>
      </c>
      <c r="C1319" s="157" t="s">
        <v>6080</v>
      </c>
      <c r="D1319" s="157" t="s">
        <v>7315</v>
      </c>
      <c r="E1319" s="82">
        <v>2249.1866699999996</v>
      </c>
      <c r="F1319" s="82">
        <v>3617.5655649999999</v>
      </c>
      <c r="G1319" s="82">
        <v>1029.77331</v>
      </c>
      <c r="H1319" s="82"/>
      <c r="I1319" s="158">
        <v>62.174040237471118</v>
      </c>
      <c r="J1319" s="135" t="s">
        <v>6041</v>
      </c>
      <c r="K1319" s="162"/>
      <c r="L1319" s="82">
        <v>2878.9666900000002</v>
      </c>
      <c r="M1319" s="82">
        <v>1513.3098900000002</v>
      </c>
      <c r="N1319" s="82">
        <v>1365.6568000000002</v>
      </c>
      <c r="O1319" s="135" t="s">
        <v>6041</v>
      </c>
    </row>
    <row r="1320" spans="1:15" ht="15.95" hidden="1" customHeight="1" x14ac:dyDescent="0.2">
      <c r="A1320" s="159">
        <v>1312</v>
      </c>
      <c r="B1320" s="159" t="s">
        <v>3047</v>
      </c>
      <c r="C1320" s="160" t="s">
        <v>6080</v>
      </c>
      <c r="D1320" s="160" t="s">
        <v>7316</v>
      </c>
      <c r="E1320" s="141">
        <v>2674.2204299999999</v>
      </c>
      <c r="F1320" s="141">
        <v>14051.671802500001</v>
      </c>
      <c r="G1320" s="141">
        <v>6514.7808600000008</v>
      </c>
      <c r="H1320" s="141"/>
      <c r="I1320" s="161">
        <v>19.031332837735484</v>
      </c>
      <c r="J1320" s="142" t="s">
        <v>6041</v>
      </c>
      <c r="K1320" s="162"/>
      <c r="L1320" s="141">
        <v>13089.11946</v>
      </c>
      <c r="M1320" s="141">
        <v>7430.1326300000001</v>
      </c>
      <c r="N1320" s="141">
        <v>5658.9868299999989</v>
      </c>
      <c r="O1320" s="142" t="s">
        <v>6041</v>
      </c>
    </row>
    <row r="1321" spans="1:15" ht="15.95" hidden="1" customHeight="1" x14ac:dyDescent="0.2">
      <c r="A1321" s="156">
        <v>1313</v>
      </c>
      <c r="B1321" s="156" t="s">
        <v>3049</v>
      </c>
      <c r="C1321" s="157" t="s">
        <v>6080</v>
      </c>
      <c r="D1321" s="157" t="s">
        <v>7047</v>
      </c>
      <c r="E1321" s="82">
        <v>3895.2867000000001</v>
      </c>
      <c r="F1321" s="82">
        <v>32151.464434999998</v>
      </c>
      <c r="G1321" s="82">
        <v>12142.84757</v>
      </c>
      <c r="H1321" s="82"/>
      <c r="I1321" s="158">
        <v>12.115425435363999</v>
      </c>
      <c r="J1321" s="135" t="s">
        <v>6041</v>
      </c>
      <c r="K1321" s="162"/>
      <c r="L1321" s="82">
        <v>28192.209800000001</v>
      </c>
      <c r="M1321" s="82">
        <v>25437.341960000002</v>
      </c>
      <c r="N1321" s="82">
        <v>2754.8678399999999</v>
      </c>
      <c r="O1321" s="135" t="s">
        <v>6041</v>
      </c>
    </row>
    <row r="1322" spans="1:15" ht="15.95" hidden="1" customHeight="1" x14ac:dyDescent="0.2">
      <c r="A1322" s="159">
        <v>1314</v>
      </c>
      <c r="B1322" s="159" t="s">
        <v>3050</v>
      </c>
      <c r="C1322" s="160" t="s">
        <v>6080</v>
      </c>
      <c r="D1322" s="160" t="s">
        <v>7317</v>
      </c>
      <c r="E1322" s="141">
        <v>50.137759999999993</v>
      </c>
      <c r="F1322" s="141">
        <v>2992.7649799999999</v>
      </c>
      <c r="G1322" s="141">
        <v>926.92066</v>
      </c>
      <c r="H1322" s="141"/>
      <c r="I1322" s="161">
        <v>1.6752989404467036</v>
      </c>
      <c r="J1322" s="142" t="s">
        <v>6041</v>
      </c>
      <c r="K1322" s="162"/>
      <c r="L1322" s="141">
        <v>1568.00792</v>
      </c>
      <c r="M1322" s="141">
        <v>1495.84249</v>
      </c>
      <c r="N1322" s="141">
        <v>72.16542999999993</v>
      </c>
      <c r="O1322" s="142" t="s">
        <v>6041</v>
      </c>
    </row>
    <row r="1323" spans="1:15" ht="15.95" hidden="1" customHeight="1" x14ac:dyDescent="0.2">
      <c r="A1323" s="156">
        <v>1315</v>
      </c>
      <c r="B1323" s="156" t="s">
        <v>3052</v>
      </c>
      <c r="C1323" s="157" t="s">
        <v>6080</v>
      </c>
      <c r="D1323" s="157" t="s">
        <v>7318</v>
      </c>
      <c r="E1323" s="82">
        <v>10778.231080000001</v>
      </c>
      <c r="F1323" s="82">
        <v>18263.878570000004</v>
      </c>
      <c r="G1323" s="82">
        <v>9162.5643900000014</v>
      </c>
      <c r="H1323" s="82"/>
      <c r="I1323" s="158">
        <v>59.013922145234673</v>
      </c>
      <c r="J1323" s="135" t="s">
        <v>6041</v>
      </c>
      <c r="K1323" s="162"/>
      <c r="L1323" s="82">
        <v>14680.801939999999</v>
      </c>
      <c r="M1323" s="82">
        <v>9992.7233000000015</v>
      </c>
      <c r="N1323" s="82">
        <v>4688.0786399999988</v>
      </c>
      <c r="O1323" s="135" t="s">
        <v>6041</v>
      </c>
    </row>
    <row r="1324" spans="1:15" ht="15.95" hidden="1" customHeight="1" x14ac:dyDescent="0.2">
      <c r="A1324" s="159">
        <v>1316</v>
      </c>
      <c r="B1324" s="159" t="s">
        <v>3054</v>
      </c>
      <c r="C1324" s="160" t="s">
        <v>6080</v>
      </c>
      <c r="D1324" s="160" t="s">
        <v>7319</v>
      </c>
      <c r="E1324" s="141">
        <v>170.36673999999999</v>
      </c>
      <c r="F1324" s="141">
        <v>4593.4190875000013</v>
      </c>
      <c r="G1324" s="141">
        <v>1673.46514</v>
      </c>
      <c r="H1324" s="141"/>
      <c r="I1324" s="161">
        <v>3.7089309021163843</v>
      </c>
      <c r="J1324" s="142" t="s">
        <v>6041</v>
      </c>
      <c r="K1324" s="162"/>
      <c r="L1324" s="141">
        <v>4005.3633300000001</v>
      </c>
      <c r="M1324" s="141">
        <v>2490.6542199999999</v>
      </c>
      <c r="N1324" s="141">
        <v>1514.7091100000002</v>
      </c>
      <c r="O1324" s="142" t="s">
        <v>6041</v>
      </c>
    </row>
    <row r="1325" spans="1:15" ht="15.95" hidden="1" customHeight="1" x14ac:dyDescent="0.2">
      <c r="A1325" s="156">
        <v>1317</v>
      </c>
      <c r="B1325" s="156" t="s">
        <v>3056</v>
      </c>
      <c r="C1325" s="157" t="s">
        <v>6080</v>
      </c>
      <c r="D1325" s="157" t="s">
        <v>7320</v>
      </c>
      <c r="E1325" s="82">
        <v>1057.9679000000001</v>
      </c>
      <c r="F1325" s="82">
        <v>28785.365257499998</v>
      </c>
      <c r="G1325" s="82">
        <v>16189.159420000002</v>
      </c>
      <c r="H1325" s="82"/>
      <c r="I1325" s="158">
        <v>3.6753672935393715</v>
      </c>
      <c r="J1325" s="135" t="s">
        <v>6041</v>
      </c>
      <c r="K1325" s="162"/>
      <c r="L1325" s="82">
        <v>19409.412479999999</v>
      </c>
      <c r="M1325" s="82">
        <v>11756.662739999998</v>
      </c>
      <c r="N1325" s="82">
        <v>7652.749740000002</v>
      </c>
      <c r="O1325" s="135" t="s">
        <v>6041</v>
      </c>
    </row>
    <row r="1326" spans="1:15" ht="15.95" hidden="1" customHeight="1" x14ac:dyDescent="0.2">
      <c r="A1326" s="159">
        <v>1318</v>
      </c>
      <c r="B1326" s="159" t="s">
        <v>3058</v>
      </c>
      <c r="C1326" s="160" t="s">
        <v>6080</v>
      </c>
      <c r="D1326" s="160" t="s">
        <v>7321</v>
      </c>
      <c r="E1326" s="141">
        <v>10638.457040000001</v>
      </c>
      <c r="F1326" s="141">
        <v>14233.323175</v>
      </c>
      <c r="G1326" s="141">
        <v>10071.877600000002</v>
      </c>
      <c r="H1326" s="141"/>
      <c r="I1326" s="161">
        <v>74.743311236590401</v>
      </c>
      <c r="J1326" s="142" t="s">
        <v>6041</v>
      </c>
      <c r="K1326" s="162"/>
      <c r="L1326" s="141">
        <v>11423.729499999999</v>
      </c>
      <c r="M1326" s="141">
        <v>6449.7783000000009</v>
      </c>
      <c r="N1326" s="141">
        <v>4973.9511999999995</v>
      </c>
      <c r="O1326" s="142" t="s">
        <v>6041</v>
      </c>
    </row>
    <row r="1327" spans="1:15" ht="15.95" hidden="1" customHeight="1" x14ac:dyDescent="0.2">
      <c r="A1327" s="156">
        <v>1319</v>
      </c>
      <c r="B1327" s="156" t="s">
        <v>3060</v>
      </c>
      <c r="C1327" s="157" t="s">
        <v>6080</v>
      </c>
      <c r="D1327" s="157" t="s">
        <v>7322</v>
      </c>
      <c r="E1327" s="82">
        <v>494.42846000000009</v>
      </c>
      <c r="F1327" s="82">
        <v>1927.3676325000001</v>
      </c>
      <c r="G1327" s="82">
        <v>583.25080000000003</v>
      </c>
      <c r="H1327" s="82"/>
      <c r="I1327" s="158">
        <v>25.653043646824862</v>
      </c>
      <c r="J1327" s="135" t="s">
        <v>6041</v>
      </c>
      <c r="K1327" s="162"/>
      <c r="L1327" s="82">
        <v>1386.7472399999999</v>
      </c>
      <c r="M1327" s="82">
        <v>981.87292999999988</v>
      </c>
      <c r="N1327" s="82">
        <v>404.87431000000004</v>
      </c>
      <c r="O1327" s="135" t="s">
        <v>6041</v>
      </c>
    </row>
    <row r="1328" spans="1:15" ht="15.95" hidden="1" customHeight="1" x14ac:dyDescent="0.2">
      <c r="A1328" s="159">
        <v>1320</v>
      </c>
      <c r="B1328" s="159" t="s">
        <v>3062</v>
      </c>
      <c r="C1328" s="160" t="s">
        <v>6080</v>
      </c>
      <c r="D1328" s="160" t="s">
        <v>7323</v>
      </c>
      <c r="E1328" s="141">
        <v>2987.6816600000006</v>
      </c>
      <c r="F1328" s="141">
        <v>10871.750205000002</v>
      </c>
      <c r="G1328" s="141">
        <v>3966.6460999999995</v>
      </c>
      <c r="H1328" s="141"/>
      <c r="I1328" s="161">
        <v>27.481147043149896</v>
      </c>
      <c r="J1328" s="142" t="s">
        <v>6041</v>
      </c>
      <c r="K1328" s="162"/>
      <c r="L1328" s="141">
        <v>8611.8314000000009</v>
      </c>
      <c r="M1328" s="141">
        <v>5549.7755799999995</v>
      </c>
      <c r="N1328" s="141">
        <v>3062.0558200000014</v>
      </c>
      <c r="O1328" s="142" t="s">
        <v>6041</v>
      </c>
    </row>
    <row r="1329" spans="1:15" ht="15.95" hidden="1" customHeight="1" x14ac:dyDescent="0.2">
      <c r="A1329" s="156">
        <v>1321</v>
      </c>
      <c r="B1329" s="156" t="s">
        <v>3064</v>
      </c>
      <c r="C1329" s="157" t="s">
        <v>6080</v>
      </c>
      <c r="D1329" s="157" t="s">
        <v>6408</v>
      </c>
      <c r="E1329" s="82">
        <v>629.61066999999991</v>
      </c>
      <c r="F1329" s="82">
        <v>14562.686067500001</v>
      </c>
      <c r="G1329" s="82">
        <v>2813.0716799999996</v>
      </c>
      <c r="H1329" s="82"/>
      <c r="I1329" s="158">
        <v>4.3234515053175642</v>
      </c>
      <c r="J1329" s="135" t="s">
        <v>6041</v>
      </c>
      <c r="K1329" s="162"/>
      <c r="L1329" s="82">
        <v>11981.933999999999</v>
      </c>
      <c r="M1329" s="82">
        <v>7533.9851699999999</v>
      </c>
      <c r="N1329" s="82">
        <v>4447.9488300000003</v>
      </c>
      <c r="O1329" s="135" t="s">
        <v>6041</v>
      </c>
    </row>
    <row r="1330" spans="1:15" ht="15.95" hidden="1" customHeight="1" x14ac:dyDescent="0.2">
      <c r="A1330" s="159">
        <v>1322</v>
      </c>
      <c r="B1330" s="159" t="s">
        <v>3065</v>
      </c>
      <c r="C1330" s="160" t="s">
        <v>6080</v>
      </c>
      <c r="D1330" s="160" t="s">
        <v>6733</v>
      </c>
      <c r="E1330" s="141">
        <v>4847.3733500000008</v>
      </c>
      <c r="F1330" s="141">
        <v>8197.9320475000004</v>
      </c>
      <c r="G1330" s="141">
        <v>5278.9484399999992</v>
      </c>
      <c r="H1330" s="141"/>
      <c r="I1330" s="161">
        <v>59.129220904901636</v>
      </c>
      <c r="J1330" s="142" t="s">
        <v>6041</v>
      </c>
      <c r="K1330" s="162"/>
      <c r="L1330" s="141">
        <v>7050.0343499999999</v>
      </c>
      <c r="M1330" s="141">
        <v>3471.41804</v>
      </c>
      <c r="N1330" s="141">
        <v>3578.6163099999994</v>
      </c>
      <c r="O1330" s="142" t="s">
        <v>6041</v>
      </c>
    </row>
    <row r="1331" spans="1:15" ht="15.95" hidden="1" customHeight="1" x14ac:dyDescent="0.2">
      <c r="A1331" s="156">
        <v>1323</v>
      </c>
      <c r="B1331" s="156" t="s">
        <v>3066</v>
      </c>
      <c r="C1331" s="157" t="s">
        <v>6080</v>
      </c>
      <c r="D1331" s="157" t="s">
        <v>7324</v>
      </c>
      <c r="E1331" s="82">
        <v>2826.52981</v>
      </c>
      <c r="F1331" s="82">
        <v>6325.8322249999983</v>
      </c>
      <c r="G1331" s="82">
        <v>2455.2850800000001</v>
      </c>
      <c r="H1331" s="82"/>
      <c r="I1331" s="158">
        <v>44.682339168424605</v>
      </c>
      <c r="J1331" s="135" t="s">
        <v>6041</v>
      </c>
      <c r="K1331" s="162"/>
      <c r="L1331" s="82">
        <v>4345.9047899999996</v>
      </c>
      <c r="M1331" s="82">
        <v>2248.3329700000004</v>
      </c>
      <c r="N1331" s="82">
        <v>2097.5718199999997</v>
      </c>
      <c r="O1331" s="135" t="s">
        <v>6041</v>
      </c>
    </row>
    <row r="1332" spans="1:15" ht="15.95" hidden="1" customHeight="1" x14ac:dyDescent="0.2">
      <c r="A1332" s="159">
        <v>1324</v>
      </c>
      <c r="B1332" s="159" t="s">
        <v>3068</v>
      </c>
      <c r="C1332" s="160" t="s">
        <v>6080</v>
      </c>
      <c r="D1332" s="160" t="s">
        <v>7325</v>
      </c>
      <c r="E1332" s="141">
        <v>473.55144000000007</v>
      </c>
      <c r="F1332" s="141">
        <v>3411.7168649999999</v>
      </c>
      <c r="G1332" s="141">
        <v>680.54295000000002</v>
      </c>
      <c r="H1332" s="141"/>
      <c r="I1332" s="161">
        <v>13.880150632019111</v>
      </c>
      <c r="J1332" s="142" t="s">
        <v>6041</v>
      </c>
      <c r="K1332" s="162"/>
      <c r="L1332" s="141">
        <v>2501.1814900000004</v>
      </c>
      <c r="M1332" s="141">
        <v>868.40559000000007</v>
      </c>
      <c r="N1332" s="141">
        <v>1632.7759000000001</v>
      </c>
      <c r="O1332" s="142" t="s">
        <v>6041</v>
      </c>
    </row>
    <row r="1333" spans="1:15" ht="15.95" hidden="1" customHeight="1" x14ac:dyDescent="0.2">
      <c r="A1333" s="156">
        <v>1325</v>
      </c>
      <c r="B1333" s="156" t="s">
        <v>3070</v>
      </c>
      <c r="C1333" s="157" t="s">
        <v>6080</v>
      </c>
      <c r="D1333" s="157" t="s">
        <v>7326</v>
      </c>
      <c r="E1333" s="82">
        <v>52064.732370000005</v>
      </c>
      <c r="F1333" s="82">
        <v>81783.75450499999</v>
      </c>
      <c r="G1333" s="82">
        <v>56498.134510000004</v>
      </c>
      <c r="H1333" s="82"/>
      <c r="I1333" s="158">
        <v>63.661460255920311</v>
      </c>
      <c r="J1333" s="135" t="s">
        <v>6041</v>
      </c>
      <c r="K1333" s="162"/>
      <c r="L1333" s="82">
        <v>69934.277139999991</v>
      </c>
      <c r="M1333" s="82">
        <v>34454.023790000007</v>
      </c>
      <c r="N1333" s="82">
        <v>35480.253349999977</v>
      </c>
      <c r="O1333" s="135" t="s">
        <v>6041</v>
      </c>
    </row>
    <row r="1334" spans="1:15" ht="15.95" hidden="1" customHeight="1" x14ac:dyDescent="0.2">
      <c r="A1334" s="159">
        <v>1326</v>
      </c>
      <c r="B1334" s="159" t="s">
        <v>3072</v>
      </c>
      <c r="C1334" s="160" t="s">
        <v>6080</v>
      </c>
      <c r="D1334" s="160" t="s">
        <v>7327</v>
      </c>
      <c r="E1334" s="141">
        <v>117.23996</v>
      </c>
      <c r="F1334" s="141">
        <v>1668.3864399999998</v>
      </c>
      <c r="G1334" s="141">
        <v>732.92055000000005</v>
      </c>
      <c r="H1334" s="141"/>
      <c r="I1334" s="161">
        <v>7.0271465404621729</v>
      </c>
      <c r="J1334" s="142" t="s">
        <v>6041</v>
      </c>
      <c r="K1334" s="162"/>
      <c r="L1334" s="141">
        <v>920.03345999999999</v>
      </c>
      <c r="M1334" s="141">
        <v>615.59645999999998</v>
      </c>
      <c r="N1334" s="141">
        <v>304.43700000000001</v>
      </c>
      <c r="O1334" s="142" t="s">
        <v>6041</v>
      </c>
    </row>
    <row r="1335" spans="1:15" ht="15.95" hidden="1" customHeight="1" x14ac:dyDescent="0.2">
      <c r="A1335" s="156">
        <v>1327</v>
      </c>
      <c r="B1335" s="156" t="s">
        <v>3074</v>
      </c>
      <c r="C1335" s="157" t="s">
        <v>6080</v>
      </c>
      <c r="D1335" s="157" t="s">
        <v>7328</v>
      </c>
      <c r="E1335" s="82">
        <v>142.98116999999999</v>
      </c>
      <c r="F1335" s="82">
        <v>1188.79819</v>
      </c>
      <c r="G1335" s="82">
        <v>506.51974999999999</v>
      </c>
      <c r="H1335" s="82"/>
      <c r="I1335" s="158">
        <v>12.02737110493077</v>
      </c>
      <c r="J1335" s="135" t="s">
        <v>6041</v>
      </c>
      <c r="K1335" s="162"/>
      <c r="L1335" s="82">
        <v>962.20038999999997</v>
      </c>
      <c r="M1335" s="82">
        <v>519.77999</v>
      </c>
      <c r="N1335" s="82">
        <v>442.42040000000003</v>
      </c>
      <c r="O1335" s="135" t="s">
        <v>6041</v>
      </c>
    </row>
    <row r="1336" spans="1:15" ht="15.95" hidden="1" customHeight="1" x14ac:dyDescent="0.2">
      <c r="A1336" s="159">
        <v>1328</v>
      </c>
      <c r="B1336" s="159" t="s">
        <v>3076</v>
      </c>
      <c r="C1336" s="160" t="s">
        <v>6080</v>
      </c>
      <c r="D1336" s="160" t="s">
        <v>7329</v>
      </c>
      <c r="E1336" s="141">
        <v>944.40275000000008</v>
      </c>
      <c r="F1336" s="141">
        <v>15869.023682499999</v>
      </c>
      <c r="G1336" s="141">
        <v>13869.866539999999</v>
      </c>
      <c r="H1336" s="141"/>
      <c r="I1336" s="161">
        <v>5.9512341080029145</v>
      </c>
      <c r="J1336" s="142" t="s">
        <v>6041</v>
      </c>
      <c r="K1336" s="162"/>
      <c r="L1336" s="141">
        <v>13728.850080000002</v>
      </c>
      <c r="M1336" s="141">
        <v>7303.80375</v>
      </c>
      <c r="N1336" s="141">
        <v>6425.0463300000019</v>
      </c>
      <c r="O1336" s="142" t="s">
        <v>6041</v>
      </c>
    </row>
    <row r="1337" spans="1:15" ht="15.95" hidden="1" customHeight="1" x14ac:dyDescent="0.2">
      <c r="A1337" s="156">
        <v>1329</v>
      </c>
      <c r="B1337" s="156" t="s">
        <v>3078</v>
      </c>
      <c r="C1337" s="157" t="s">
        <v>6080</v>
      </c>
      <c r="D1337" s="157" t="s">
        <v>6712</v>
      </c>
      <c r="E1337" s="82">
        <v>13785.68836</v>
      </c>
      <c r="F1337" s="82">
        <v>39610.169392499993</v>
      </c>
      <c r="G1337" s="82">
        <v>26023.674899999998</v>
      </c>
      <c r="H1337" s="82"/>
      <c r="I1337" s="158">
        <v>34.80340672971284</v>
      </c>
      <c r="J1337" s="135" t="s">
        <v>6041</v>
      </c>
      <c r="K1337" s="162"/>
      <c r="L1337" s="82">
        <v>36276.998369999994</v>
      </c>
      <c r="M1337" s="82">
        <v>20043.82332</v>
      </c>
      <c r="N1337" s="82">
        <v>16233.175049999996</v>
      </c>
      <c r="O1337" s="135" t="s">
        <v>6041</v>
      </c>
    </row>
    <row r="1338" spans="1:15" ht="15.95" hidden="1" customHeight="1" x14ac:dyDescent="0.2">
      <c r="A1338" s="159">
        <v>1330</v>
      </c>
      <c r="B1338" s="159" t="s">
        <v>3079</v>
      </c>
      <c r="C1338" s="160" t="s">
        <v>6080</v>
      </c>
      <c r="D1338" s="160" t="s">
        <v>7330</v>
      </c>
      <c r="E1338" s="141">
        <v>962.02012999999999</v>
      </c>
      <c r="F1338" s="141">
        <v>3230.7855224999998</v>
      </c>
      <c r="G1338" s="141">
        <v>2491.1716800000004</v>
      </c>
      <c r="H1338" s="141"/>
      <c r="I1338" s="161">
        <v>29.776663393476628</v>
      </c>
      <c r="J1338" s="142" t="s">
        <v>6041</v>
      </c>
      <c r="K1338" s="162"/>
      <c r="L1338" s="141">
        <v>1982.65218</v>
      </c>
      <c r="M1338" s="141">
        <v>1030.86616</v>
      </c>
      <c r="N1338" s="141">
        <v>951.78601999999989</v>
      </c>
      <c r="O1338" s="142" t="s">
        <v>6041</v>
      </c>
    </row>
    <row r="1339" spans="1:15" ht="15.95" hidden="1" customHeight="1" x14ac:dyDescent="0.2">
      <c r="A1339" s="156">
        <v>1331</v>
      </c>
      <c r="B1339" s="156" t="s">
        <v>3081</v>
      </c>
      <c r="C1339" s="157" t="s">
        <v>6080</v>
      </c>
      <c r="D1339" s="157" t="s">
        <v>7331</v>
      </c>
      <c r="E1339" s="82">
        <v>142.24125000000001</v>
      </c>
      <c r="F1339" s="82">
        <v>943.78198750000001</v>
      </c>
      <c r="G1339" s="82">
        <v>92.156199999999998</v>
      </c>
      <c r="H1339" s="82"/>
      <c r="I1339" s="158">
        <v>15.071409698842128</v>
      </c>
      <c r="J1339" s="135" t="s">
        <v>6041</v>
      </c>
      <c r="K1339" s="162"/>
      <c r="L1339" s="82">
        <v>450.01265000000006</v>
      </c>
      <c r="M1339" s="82">
        <v>428.82122999999996</v>
      </c>
      <c r="N1339" s="82">
        <v>21.1914200000001</v>
      </c>
      <c r="O1339" s="135" t="s">
        <v>6041</v>
      </c>
    </row>
    <row r="1340" spans="1:15" ht="15.95" hidden="1" customHeight="1" x14ac:dyDescent="0.2">
      <c r="A1340" s="159">
        <v>1332</v>
      </c>
      <c r="B1340" s="159" t="s">
        <v>3083</v>
      </c>
      <c r="C1340" s="160" t="s">
        <v>6080</v>
      </c>
      <c r="D1340" s="160" t="s">
        <v>7332</v>
      </c>
      <c r="E1340" s="141">
        <v>238.65876999999998</v>
      </c>
      <c r="F1340" s="141">
        <v>2329.9918825</v>
      </c>
      <c r="G1340" s="141">
        <v>1623.1784700000001</v>
      </c>
      <c r="H1340" s="141"/>
      <c r="I1340" s="161">
        <v>10.242901350537217</v>
      </c>
      <c r="J1340" s="142" t="s">
        <v>6041</v>
      </c>
      <c r="K1340" s="162"/>
      <c r="L1340" s="141">
        <v>1968.2028699999998</v>
      </c>
      <c r="M1340" s="141">
        <v>1118.0151400000002</v>
      </c>
      <c r="N1340" s="141">
        <v>850.18772999999976</v>
      </c>
      <c r="O1340" s="142" t="s">
        <v>6041</v>
      </c>
    </row>
    <row r="1341" spans="1:15" ht="15.95" hidden="1" customHeight="1" x14ac:dyDescent="0.2">
      <c r="A1341" s="156">
        <v>1333</v>
      </c>
      <c r="B1341" s="156" t="s">
        <v>3085</v>
      </c>
      <c r="C1341" s="157" t="s">
        <v>6080</v>
      </c>
      <c r="D1341" s="157" t="s">
        <v>7333</v>
      </c>
      <c r="E1341" s="82">
        <v>49.155209999999997</v>
      </c>
      <c r="F1341" s="82">
        <v>1132.4905000000001</v>
      </c>
      <c r="G1341" s="82">
        <v>418.55975999999998</v>
      </c>
      <c r="H1341" s="82"/>
      <c r="I1341" s="158">
        <v>4.3404523040149119</v>
      </c>
      <c r="J1341" s="135" t="s">
        <v>6041</v>
      </c>
      <c r="K1341" s="162"/>
      <c r="L1341" s="82">
        <v>734.34004000000004</v>
      </c>
      <c r="M1341" s="82">
        <v>516.47802999999999</v>
      </c>
      <c r="N1341" s="82">
        <v>217.86201</v>
      </c>
      <c r="O1341" s="135" t="s">
        <v>6041</v>
      </c>
    </row>
    <row r="1342" spans="1:15" ht="15.95" hidden="1" customHeight="1" x14ac:dyDescent="0.2">
      <c r="A1342" s="159">
        <v>1334</v>
      </c>
      <c r="B1342" s="159" t="s">
        <v>3087</v>
      </c>
      <c r="C1342" s="160" t="s">
        <v>6080</v>
      </c>
      <c r="D1342" s="160" t="s">
        <v>7334</v>
      </c>
      <c r="E1342" s="141">
        <v>188.84783000000002</v>
      </c>
      <c r="F1342" s="141">
        <v>2182.9876800000002</v>
      </c>
      <c r="G1342" s="141">
        <v>1628.6102200000003</v>
      </c>
      <c r="H1342" s="141"/>
      <c r="I1342" s="161">
        <v>8.6508884924169607</v>
      </c>
      <c r="J1342" s="142" t="s">
        <v>6041</v>
      </c>
      <c r="K1342" s="162"/>
      <c r="L1342" s="141">
        <v>1104.8515500000001</v>
      </c>
      <c r="M1342" s="141">
        <v>1025.7249300000001</v>
      </c>
      <c r="N1342" s="141">
        <v>79.126619999999988</v>
      </c>
      <c r="O1342" s="142" t="s">
        <v>6041</v>
      </c>
    </row>
    <row r="1343" spans="1:15" ht="15.95" hidden="1" customHeight="1" x14ac:dyDescent="0.2">
      <c r="A1343" s="156">
        <v>1335</v>
      </c>
      <c r="B1343" s="156" t="s">
        <v>3089</v>
      </c>
      <c r="C1343" s="157" t="s">
        <v>6080</v>
      </c>
      <c r="D1343" s="157" t="s">
        <v>7335</v>
      </c>
      <c r="E1343" s="82">
        <v>96.884629999999987</v>
      </c>
      <c r="F1343" s="82">
        <v>1486.1822124999999</v>
      </c>
      <c r="G1343" s="82">
        <v>903.77060000000006</v>
      </c>
      <c r="H1343" s="82"/>
      <c r="I1343" s="158">
        <v>6.5190276929115107</v>
      </c>
      <c r="J1343" s="135" t="s">
        <v>6041</v>
      </c>
      <c r="K1343" s="162"/>
      <c r="L1343" s="82">
        <v>949.3277599999999</v>
      </c>
      <c r="M1343" s="82">
        <v>511.18468000000001</v>
      </c>
      <c r="N1343" s="82">
        <v>438.14307999999988</v>
      </c>
      <c r="O1343" s="135" t="s">
        <v>6041</v>
      </c>
    </row>
    <row r="1344" spans="1:15" ht="15.95" hidden="1" customHeight="1" x14ac:dyDescent="0.2">
      <c r="A1344" s="159">
        <v>1336</v>
      </c>
      <c r="B1344" s="159" t="s">
        <v>3091</v>
      </c>
      <c r="C1344" s="160" t="s">
        <v>6080</v>
      </c>
      <c r="D1344" s="160" t="s">
        <v>7336</v>
      </c>
      <c r="E1344" s="141">
        <v>52.265350000000005</v>
      </c>
      <c r="F1344" s="141">
        <v>1165.1390449999999</v>
      </c>
      <c r="G1344" s="141">
        <v>259.01168000000001</v>
      </c>
      <c r="H1344" s="141"/>
      <c r="I1344" s="161">
        <v>4.4857607531296839</v>
      </c>
      <c r="J1344" s="142" t="s">
        <v>6041</v>
      </c>
      <c r="K1344" s="162"/>
      <c r="L1344" s="141">
        <v>617.48937999999998</v>
      </c>
      <c r="M1344" s="141">
        <v>463.51327000000003</v>
      </c>
      <c r="N1344" s="141">
        <v>153.97610999999998</v>
      </c>
      <c r="O1344" s="142" t="s">
        <v>6041</v>
      </c>
    </row>
    <row r="1345" spans="1:15" ht="15.95" hidden="1" customHeight="1" x14ac:dyDescent="0.2">
      <c r="A1345" s="156">
        <v>1337</v>
      </c>
      <c r="B1345" s="156" t="s">
        <v>3093</v>
      </c>
      <c r="C1345" s="157" t="s">
        <v>6080</v>
      </c>
      <c r="D1345" s="157" t="s">
        <v>7337</v>
      </c>
      <c r="E1345" s="82">
        <v>12498.757100000001</v>
      </c>
      <c r="F1345" s="82">
        <v>23043.641584999994</v>
      </c>
      <c r="G1345" s="82">
        <v>12161.996279999998</v>
      </c>
      <c r="H1345" s="82"/>
      <c r="I1345" s="158">
        <v>54.239504871208943</v>
      </c>
      <c r="J1345" s="135" t="s">
        <v>6041</v>
      </c>
      <c r="K1345" s="162"/>
      <c r="L1345" s="82">
        <v>12919.383690000001</v>
      </c>
      <c r="M1345" s="82">
        <v>8789.3314300000002</v>
      </c>
      <c r="N1345" s="82">
        <v>4130.0522600000013</v>
      </c>
      <c r="O1345" s="135" t="s">
        <v>6041</v>
      </c>
    </row>
    <row r="1346" spans="1:15" ht="15.95" hidden="1" customHeight="1" x14ac:dyDescent="0.2">
      <c r="A1346" s="159">
        <v>1338</v>
      </c>
      <c r="B1346" s="159" t="s">
        <v>3095</v>
      </c>
      <c r="C1346" s="160" t="s">
        <v>6080</v>
      </c>
      <c r="D1346" s="160" t="s">
        <v>7338</v>
      </c>
      <c r="E1346" s="141">
        <v>187.14919</v>
      </c>
      <c r="F1346" s="141">
        <v>2199.3198774999996</v>
      </c>
      <c r="G1346" s="141">
        <v>930.23208000000011</v>
      </c>
      <c r="H1346" s="141"/>
      <c r="I1346" s="161">
        <v>8.5094120193527889</v>
      </c>
      <c r="J1346" s="142" t="s">
        <v>6041</v>
      </c>
      <c r="K1346" s="162"/>
      <c r="L1346" s="141">
        <v>1456.3302699999999</v>
      </c>
      <c r="M1346" s="141">
        <v>931.87643000000003</v>
      </c>
      <c r="N1346" s="141">
        <v>524.45384000000001</v>
      </c>
      <c r="O1346" s="142" t="s">
        <v>6041</v>
      </c>
    </row>
    <row r="1347" spans="1:15" ht="15.95" hidden="1" customHeight="1" x14ac:dyDescent="0.2">
      <c r="A1347" s="156">
        <v>1339</v>
      </c>
      <c r="B1347" s="156" t="s">
        <v>3097</v>
      </c>
      <c r="C1347" s="157" t="s">
        <v>6080</v>
      </c>
      <c r="D1347" s="157" t="s">
        <v>7339</v>
      </c>
      <c r="E1347" s="82">
        <v>222.64716999999999</v>
      </c>
      <c r="F1347" s="82">
        <v>2537.8327074999997</v>
      </c>
      <c r="G1347" s="82">
        <v>1401.20703</v>
      </c>
      <c r="H1347" s="82"/>
      <c r="I1347" s="158">
        <v>8.7731224103943433</v>
      </c>
      <c r="J1347" s="135" t="s">
        <v>6041</v>
      </c>
      <c r="K1347" s="162"/>
      <c r="L1347" s="82">
        <v>1481.2847400000001</v>
      </c>
      <c r="M1347" s="82">
        <v>1016.68372</v>
      </c>
      <c r="N1347" s="82">
        <v>464.60102000000001</v>
      </c>
      <c r="O1347" s="135" t="s">
        <v>6041</v>
      </c>
    </row>
    <row r="1348" spans="1:15" ht="15.95" hidden="1" customHeight="1" x14ac:dyDescent="0.2">
      <c r="A1348" s="159">
        <v>1340</v>
      </c>
      <c r="B1348" s="159" t="s">
        <v>3099</v>
      </c>
      <c r="C1348" s="160" t="s">
        <v>6080</v>
      </c>
      <c r="D1348" s="160" t="s">
        <v>7340</v>
      </c>
      <c r="E1348" s="141">
        <v>775.27506999999991</v>
      </c>
      <c r="F1348" s="141">
        <v>2192.3407175000002</v>
      </c>
      <c r="G1348" s="141">
        <v>876.45126999999991</v>
      </c>
      <c r="H1348" s="141"/>
      <c r="I1348" s="161">
        <v>35.362891534673139</v>
      </c>
      <c r="J1348" s="142" t="s">
        <v>6041</v>
      </c>
      <c r="K1348" s="162"/>
      <c r="L1348" s="141">
        <v>1229.6687299999999</v>
      </c>
      <c r="M1348" s="141">
        <v>991.13044000000002</v>
      </c>
      <c r="N1348" s="141">
        <v>238.53828999999993</v>
      </c>
      <c r="O1348" s="142" t="s">
        <v>6041</v>
      </c>
    </row>
    <row r="1349" spans="1:15" ht="15.95" hidden="1" customHeight="1" x14ac:dyDescent="0.2">
      <c r="A1349" s="156">
        <v>1341</v>
      </c>
      <c r="B1349" s="156" t="s">
        <v>3101</v>
      </c>
      <c r="C1349" s="157" t="s">
        <v>6080</v>
      </c>
      <c r="D1349" s="157" t="s">
        <v>7341</v>
      </c>
      <c r="E1349" s="82">
        <v>1136.4525999999998</v>
      </c>
      <c r="F1349" s="82">
        <v>6673.4347850000004</v>
      </c>
      <c r="G1349" s="82">
        <v>9919.6598599999998</v>
      </c>
      <c r="H1349" s="82"/>
      <c r="I1349" s="158">
        <v>11.456568229548145</v>
      </c>
      <c r="J1349" s="135" t="s">
        <v>6041</v>
      </c>
      <c r="K1349" s="162"/>
      <c r="L1349" s="82">
        <v>2896.1756800000007</v>
      </c>
      <c r="M1349" s="82">
        <v>1851.9487100000001</v>
      </c>
      <c r="N1349" s="82">
        <v>1044.2269700000004</v>
      </c>
      <c r="O1349" s="135" t="s">
        <v>6041</v>
      </c>
    </row>
    <row r="1350" spans="1:15" ht="15.95" hidden="1" customHeight="1" x14ac:dyDescent="0.2">
      <c r="A1350" s="159">
        <v>1342</v>
      </c>
      <c r="B1350" s="159" t="s">
        <v>3103</v>
      </c>
      <c r="C1350" s="160" t="s">
        <v>6080</v>
      </c>
      <c r="D1350" s="160" t="s">
        <v>6854</v>
      </c>
      <c r="E1350" s="141">
        <v>192.22906</v>
      </c>
      <c r="F1350" s="141">
        <v>1533.8026624999998</v>
      </c>
      <c r="G1350" s="141">
        <v>544.71775000000002</v>
      </c>
      <c r="H1350" s="141"/>
      <c r="I1350" s="161">
        <v>12.532841720764715</v>
      </c>
      <c r="J1350" s="142" t="s">
        <v>6041</v>
      </c>
      <c r="K1350" s="162"/>
      <c r="L1350" s="141">
        <v>1255.2148500000001</v>
      </c>
      <c r="M1350" s="141">
        <v>763.51402000000007</v>
      </c>
      <c r="N1350" s="141">
        <v>491.70083000000005</v>
      </c>
      <c r="O1350" s="142" t="s">
        <v>6041</v>
      </c>
    </row>
    <row r="1351" spans="1:15" ht="15.95" hidden="1" customHeight="1" x14ac:dyDescent="0.2">
      <c r="A1351" s="156">
        <v>1343</v>
      </c>
      <c r="B1351" s="156" t="s">
        <v>3104</v>
      </c>
      <c r="C1351" s="157" t="s">
        <v>6080</v>
      </c>
      <c r="D1351" s="157" t="s">
        <v>7342</v>
      </c>
      <c r="E1351" s="82">
        <v>262.25441000000001</v>
      </c>
      <c r="F1351" s="82">
        <v>2343.3486650000004</v>
      </c>
      <c r="G1351" s="82">
        <v>1303.24621</v>
      </c>
      <c r="H1351" s="82"/>
      <c r="I1351" s="158">
        <v>11.191437873373401</v>
      </c>
      <c r="J1351" s="135" t="s">
        <v>6041</v>
      </c>
      <c r="K1351" s="162"/>
      <c r="L1351" s="82">
        <v>1355.2760800000001</v>
      </c>
      <c r="M1351" s="82">
        <v>1172.2592500000001</v>
      </c>
      <c r="N1351" s="82">
        <v>183.01683000000008</v>
      </c>
      <c r="O1351" s="135" t="s">
        <v>6041</v>
      </c>
    </row>
    <row r="1352" spans="1:15" ht="15.95" hidden="1" customHeight="1" x14ac:dyDescent="0.2">
      <c r="A1352" s="159">
        <v>1344</v>
      </c>
      <c r="B1352" s="159" t="s">
        <v>3106</v>
      </c>
      <c r="C1352" s="160" t="s">
        <v>6080</v>
      </c>
      <c r="D1352" s="160" t="s">
        <v>7343</v>
      </c>
      <c r="E1352" s="141">
        <v>153.98409000000001</v>
      </c>
      <c r="F1352" s="141">
        <v>2998.5167200000001</v>
      </c>
      <c r="G1352" s="141">
        <v>2188.6594699999996</v>
      </c>
      <c r="H1352" s="141"/>
      <c r="I1352" s="161">
        <v>5.1353420500519995</v>
      </c>
      <c r="J1352" s="142" t="s">
        <v>6041</v>
      </c>
      <c r="K1352" s="162"/>
      <c r="L1352" s="141">
        <v>1530.5482500000001</v>
      </c>
      <c r="M1352" s="141">
        <v>1120.8999699999999</v>
      </c>
      <c r="N1352" s="141">
        <v>409.64828</v>
      </c>
      <c r="O1352" s="142" t="s">
        <v>6041</v>
      </c>
    </row>
    <row r="1353" spans="1:15" ht="15.95" customHeight="1" x14ac:dyDescent="0.2">
      <c r="A1353" s="156">
        <v>1345</v>
      </c>
      <c r="B1353" s="156" t="s">
        <v>3108</v>
      </c>
      <c r="C1353" s="157" t="s">
        <v>6080</v>
      </c>
      <c r="D1353" s="157" t="s">
        <v>7344</v>
      </c>
      <c r="E1353" s="82">
        <v>407.59962999999999</v>
      </c>
      <c r="F1353" s="82">
        <v>1217.3429975000001</v>
      </c>
      <c r="G1353" s="82">
        <v>1058.88643</v>
      </c>
      <c r="H1353" s="82"/>
      <c r="I1353" s="158">
        <v>33.482726794097324</v>
      </c>
      <c r="J1353" s="135" t="s">
        <v>6041</v>
      </c>
      <c r="K1353" s="162"/>
      <c r="L1353" s="82">
        <v>311.64481000000001</v>
      </c>
      <c r="M1353" s="82">
        <v>461.54414000000003</v>
      </c>
      <c r="N1353" s="82">
        <v>-149.89933000000002</v>
      </c>
      <c r="O1353" s="135" t="s">
        <v>6042</v>
      </c>
    </row>
    <row r="1354" spans="1:15" ht="15.95" hidden="1" customHeight="1" x14ac:dyDescent="0.2">
      <c r="A1354" s="159">
        <v>1346</v>
      </c>
      <c r="B1354" s="159" t="s">
        <v>3110</v>
      </c>
      <c r="C1354" s="160" t="s">
        <v>6080</v>
      </c>
      <c r="D1354" s="160" t="s">
        <v>7345</v>
      </c>
      <c r="E1354" s="141">
        <v>721.98170999999991</v>
      </c>
      <c r="F1354" s="141">
        <v>1314.6330324999999</v>
      </c>
      <c r="G1354" s="141">
        <v>813.21855000000005</v>
      </c>
      <c r="H1354" s="141"/>
      <c r="I1354" s="161">
        <v>54.918877903670804</v>
      </c>
      <c r="J1354" s="142" t="s">
        <v>6041</v>
      </c>
      <c r="K1354" s="162"/>
      <c r="L1354" s="141">
        <v>882.9828500000001</v>
      </c>
      <c r="M1354" s="141">
        <v>354.89281999999997</v>
      </c>
      <c r="N1354" s="141">
        <v>528.09003000000018</v>
      </c>
      <c r="O1354" s="142" t="s">
        <v>6041</v>
      </c>
    </row>
    <row r="1355" spans="1:15" ht="15.95" hidden="1" customHeight="1" x14ac:dyDescent="0.2">
      <c r="A1355" s="156">
        <v>1347</v>
      </c>
      <c r="B1355" s="156" t="s">
        <v>3112</v>
      </c>
      <c r="C1355" s="157" t="s">
        <v>6080</v>
      </c>
      <c r="D1355" s="157" t="s">
        <v>7844</v>
      </c>
      <c r="E1355" s="82">
        <v>57.753949999999996</v>
      </c>
      <c r="F1355" s="82">
        <v>1339.3593875000001</v>
      </c>
      <c r="G1355" s="82">
        <v>978.83241999999996</v>
      </c>
      <c r="H1355" s="82"/>
      <c r="I1355" s="158">
        <v>4.3120577299123148</v>
      </c>
      <c r="J1355" s="135" t="s">
        <v>6041</v>
      </c>
      <c r="K1355" s="162"/>
      <c r="L1355" s="82">
        <v>845.72954000000004</v>
      </c>
      <c r="M1355" s="82">
        <v>507.13670999999999</v>
      </c>
      <c r="N1355" s="82">
        <v>338.59282999999999</v>
      </c>
      <c r="O1355" s="135" t="s">
        <v>6041</v>
      </c>
    </row>
    <row r="1356" spans="1:15" ht="15.95" hidden="1" customHeight="1" x14ac:dyDescent="0.2">
      <c r="A1356" s="159">
        <v>1348</v>
      </c>
      <c r="B1356" s="159" t="s">
        <v>3114</v>
      </c>
      <c r="C1356" s="160" t="s">
        <v>6080</v>
      </c>
      <c r="D1356" s="160" t="s">
        <v>7346</v>
      </c>
      <c r="E1356" s="141">
        <v>58.232910000000004</v>
      </c>
      <c r="F1356" s="141">
        <v>1563.2949224999998</v>
      </c>
      <c r="G1356" s="141">
        <v>1431.9146000000001</v>
      </c>
      <c r="H1356" s="141"/>
      <c r="I1356" s="161">
        <v>3.7250111390929828</v>
      </c>
      <c r="J1356" s="142" t="s">
        <v>6041</v>
      </c>
      <c r="K1356" s="162"/>
      <c r="L1356" s="141">
        <v>895.81167000000005</v>
      </c>
      <c r="M1356" s="141">
        <v>467.10347999999999</v>
      </c>
      <c r="N1356" s="141">
        <v>428.70819000000006</v>
      </c>
      <c r="O1356" s="142" t="s">
        <v>6041</v>
      </c>
    </row>
    <row r="1357" spans="1:15" ht="15.95" hidden="1" customHeight="1" x14ac:dyDescent="0.2">
      <c r="A1357" s="156">
        <v>1349</v>
      </c>
      <c r="B1357" s="156" t="s">
        <v>3116</v>
      </c>
      <c r="C1357" s="157" t="s">
        <v>6080</v>
      </c>
      <c r="D1357" s="157" t="s">
        <v>7347</v>
      </c>
      <c r="E1357" s="82">
        <v>62.877029999999998</v>
      </c>
      <c r="F1357" s="82">
        <v>1852.8603574999997</v>
      </c>
      <c r="G1357" s="82">
        <v>2065.0472599999998</v>
      </c>
      <c r="H1357" s="82"/>
      <c r="I1357" s="158">
        <v>3.0448228095273717</v>
      </c>
      <c r="J1357" s="135" t="s">
        <v>6041</v>
      </c>
      <c r="K1357" s="162"/>
      <c r="L1357" s="82">
        <v>1222.0623000000003</v>
      </c>
      <c r="M1357" s="82">
        <v>522.87699000000009</v>
      </c>
      <c r="N1357" s="82">
        <v>699.1853100000003</v>
      </c>
      <c r="O1357" s="135" t="s">
        <v>6041</v>
      </c>
    </row>
    <row r="1358" spans="1:15" ht="15.95" hidden="1" customHeight="1" x14ac:dyDescent="0.2">
      <c r="A1358" s="159">
        <v>1350</v>
      </c>
      <c r="B1358" s="159" t="s">
        <v>3118</v>
      </c>
      <c r="C1358" s="160" t="s">
        <v>6080</v>
      </c>
      <c r="D1358" s="160" t="s">
        <v>7348</v>
      </c>
      <c r="E1358" s="141">
        <v>1955.8734299999999</v>
      </c>
      <c r="F1358" s="141">
        <v>5192.4558700000007</v>
      </c>
      <c r="G1358" s="141">
        <v>4109.7058200000001</v>
      </c>
      <c r="H1358" s="141"/>
      <c r="I1358" s="161">
        <v>37.667598511530528</v>
      </c>
      <c r="J1358" s="142" t="s">
        <v>6041</v>
      </c>
      <c r="K1358" s="162"/>
      <c r="L1358" s="141">
        <v>4238.6577500000003</v>
      </c>
      <c r="M1358" s="141">
        <v>1766.4197800000002</v>
      </c>
      <c r="N1358" s="141">
        <v>2472.2379699999997</v>
      </c>
      <c r="O1358" s="142" t="s">
        <v>6041</v>
      </c>
    </row>
    <row r="1359" spans="1:15" ht="15.95" hidden="1" customHeight="1" x14ac:dyDescent="0.2">
      <c r="A1359" s="156">
        <v>1351</v>
      </c>
      <c r="B1359" s="156" t="s">
        <v>3120</v>
      </c>
      <c r="C1359" s="157" t="s">
        <v>6080</v>
      </c>
      <c r="D1359" s="157" t="s">
        <v>7349</v>
      </c>
      <c r="E1359" s="82">
        <v>448.22807999999998</v>
      </c>
      <c r="F1359" s="82">
        <v>1823.6205375000004</v>
      </c>
      <c r="G1359" s="82">
        <v>1536.1772299999998</v>
      </c>
      <c r="H1359" s="82"/>
      <c r="I1359" s="158">
        <v>24.579021281174835</v>
      </c>
      <c r="J1359" s="135" t="s">
        <v>6041</v>
      </c>
      <c r="K1359" s="162"/>
      <c r="L1359" s="82">
        <v>1158.4151400000001</v>
      </c>
      <c r="M1359" s="82">
        <v>525.85660999999993</v>
      </c>
      <c r="N1359" s="82">
        <v>632.55853000000013</v>
      </c>
      <c r="O1359" s="135" t="s">
        <v>6041</v>
      </c>
    </row>
    <row r="1360" spans="1:15" ht="15.95" hidden="1" customHeight="1" x14ac:dyDescent="0.2">
      <c r="A1360" s="159">
        <v>1352</v>
      </c>
      <c r="B1360" s="159" t="s">
        <v>3122</v>
      </c>
      <c r="C1360" s="160" t="s">
        <v>6080</v>
      </c>
      <c r="D1360" s="160" t="s">
        <v>6408</v>
      </c>
      <c r="E1360" s="141">
        <v>8004.8328999999994</v>
      </c>
      <c r="F1360" s="141">
        <v>20386.679782500003</v>
      </c>
      <c r="G1360" s="141">
        <v>14637.474749999999</v>
      </c>
      <c r="H1360" s="141"/>
      <c r="I1360" s="161">
        <v>39.265015124588245</v>
      </c>
      <c r="J1360" s="142" t="s">
        <v>6041</v>
      </c>
      <c r="K1360" s="162"/>
      <c r="L1360" s="141">
        <v>16431.326709999998</v>
      </c>
      <c r="M1360" s="141">
        <v>11167.320040000001</v>
      </c>
      <c r="N1360" s="141">
        <v>5264.0066699999979</v>
      </c>
      <c r="O1360" s="142" t="s">
        <v>6041</v>
      </c>
    </row>
    <row r="1361" spans="1:15" ht="15.95" hidden="1" customHeight="1" x14ac:dyDescent="0.2">
      <c r="A1361" s="156">
        <v>1353</v>
      </c>
      <c r="B1361" s="156" t="s">
        <v>3123</v>
      </c>
      <c r="C1361" s="157" t="s">
        <v>6080</v>
      </c>
      <c r="D1361" s="157" t="s">
        <v>7350</v>
      </c>
      <c r="E1361" s="82">
        <v>211.95804000000001</v>
      </c>
      <c r="F1361" s="82">
        <v>1633.6570024999999</v>
      </c>
      <c r="G1361" s="82">
        <v>1155.94471</v>
      </c>
      <c r="H1361" s="82"/>
      <c r="I1361" s="158">
        <v>12.974451777554204</v>
      </c>
      <c r="J1361" s="135" t="s">
        <v>6041</v>
      </c>
      <c r="K1361" s="162"/>
      <c r="L1361" s="82">
        <v>1076.0989999999999</v>
      </c>
      <c r="M1361" s="82">
        <v>701.00252</v>
      </c>
      <c r="N1361" s="82">
        <v>375.09647999999999</v>
      </c>
      <c r="O1361" s="135" t="s">
        <v>6041</v>
      </c>
    </row>
    <row r="1362" spans="1:15" ht="15.95" hidden="1" customHeight="1" x14ac:dyDescent="0.2">
      <c r="A1362" s="159">
        <v>1354</v>
      </c>
      <c r="B1362" s="159" t="s">
        <v>3125</v>
      </c>
      <c r="C1362" s="160" t="s">
        <v>6080</v>
      </c>
      <c r="D1362" s="160" t="s">
        <v>7351</v>
      </c>
      <c r="E1362" s="141">
        <v>80.952520000000007</v>
      </c>
      <c r="F1362" s="141">
        <v>1924.3863025000003</v>
      </c>
      <c r="G1362" s="141">
        <v>1515.6835499999997</v>
      </c>
      <c r="H1362" s="141"/>
      <c r="I1362" s="161">
        <v>4.2066668160562832</v>
      </c>
      <c r="J1362" s="142" t="s">
        <v>6041</v>
      </c>
      <c r="K1362" s="162"/>
      <c r="L1362" s="141">
        <v>1127.8863100000001</v>
      </c>
      <c r="M1362" s="141">
        <v>455.24137999999999</v>
      </c>
      <c r="N1362" s="141">
        <v>672.64493000000004</v>
      </c>
      <c r="O1362" s="142" t="s">
        <v>6041</v>
      </c>
    </row>
    <row r="1363" spans="1:15" ht="15.95" hidden="1" customHeight="1" x14ac:dyDescent="0.2">
      <c r="A1363" s="156">
        <v>1355</v>
      </c>
      <c r="B1363" s="156" t="s">
        <v>3127</v>
      </c>
      <c r="C1363" s="157" t="s">
        <v>6080</v>
      </c>
      <c r="D1363" s="157" t="s">
        <v>7352</v>
      </c>
      <c r="E1363" s="82">
        <v>32.914630000000002</v>
      </c>
      <c r="F1363" s="82">
        <v>1640.7280350000001</v>
      </c>
      <c r="G1363" s="82">
        <v>1704.3603799999996</v>
      </c>
      <c r="H1363" s="82"/>
      <c r="I1363" s="158">
        <v>1.9312013108401411</v>
      </c>
      <c r="J1363" s="135" t="s">
        <v>6041</v>
      </c>
      <c r="K1363" s="162"/>
      <c r="L1363" s="82">
        <v>1233.2522200000001</v>
      </c>
      <c r="M1363" s="82">
        <v>598.21549000000005</v>
      </c>
      <c r="N1363" s="82">
        <v>635.03673000000003</v>
      </c>
      <c r="O1363" s="135" t="s">
        <v>6041</v>
      </c>
    </row>
    <row r="1364" spans="1:15" ht="15.95" hidden="1" customHeight="1" x14ac:dyDescent="0.2">
      <c r="A1364" s="159">
        <v>1356</v>
      </c>
      <c r="B1364" s="159" t="s">
        <v>3129</v>
      </c>
      <c r="C1364" s="160" t="s">
        <v>6080</v>
      </c>
      <c r="D1364" s="160" t="s">
        <v>7353</v>
      </c>
      <c r="E1364" s="141">
        <v>126.43247000000001</v>
      </c>
      <c r="F1364" s="141">
        <v>1146.2964575000001</v>
      </c>
      <c r="G1364" s="141">
        <v>392.57868000000002</v>
      </c>
      <c r="H1364" s="141"/>
      <c r="I1364" s="161">
        <v>11.029648497365265</v>
      </c>
      <c r="J1364" s="142" t="s">
        <v>6041</v>
      </c>
      <c r="K1364" s="162"/>
      <c r="L1364" s="141">
        <v>538.44066999999995</v>
      </c>
      <c r="M1364" s="141">
        <v>473.96956</v>
      </c>
      <c r="N1364" s="141">
        <v>64.471109999999925</v>
      </c>
      <c r="O1364" s="142" t="s">
        <v>6041</v>
      </c>
    </row>
    <row r="1365" spans="1:15" ht="15.95" hidden="1" customHeight="1" x14ac:dyDescent="0.2">
      <c r="A1365" s="156">
        <v>1357</v>
      </c>
      <c r="B1365" s="156" t="s">
        <v>3131</v>
      </c>
      <c r="C1365" s="157" t="s">
        <v>6080</v>
      </c>
      <c r="D1365" s="157" t="s">
        <v>7354</v>
      </c>
      <c r="E1365" s="82">
        <v>42.161060000000006</v>
      </c>
      <c r="F1365" s="82">
        <v>1619.6760749999999</v>
      </c>
      <c r="G1365" s="82">
        <v>1197.3999300000003</v>
      </c>
      <c r="H1365" s="82"/>
      <c r="I1365" s="158">
        <v>2.603055058401107</v>
      </c>
      <c r="J1365" s="135" t="s">
        <v>6041</v>
      </c>
      <c r="K1365" s="162"/>
      <c r="L1365" s="82">
        <v>703.49471999999992</v>
      </c>
      <c r="M1365" s="82">
        <v>542.49538999999993</v>
      </c>
      <c r="N1365" s="82">
        <v>160.99933000000007</v>
      </c>
      <c r="O1365" s="135" t="s">
        <v>6041</v>
      </c>
    </row>
    <row r="1366" spans="1:15" ht="15.95" hidden="1" customHeight="1" x14ac:dyDescent="0.2">
      <c r="A1366" s="159">
        <v>1358</v>
      </c>
      <c r="B1366" s="159" t="s">
        <v>3133</v>
      </c>
      <c r="C1366" s="160" t="s">
        <v>6080</v>
      </c>
      <c r="D1366" s="160" t="s">
        <v>7355</v>
      </c>
      <c r="E1366" s="141">
        <v>1978.8883499999999</v>
      </c>
      <c r="F1366" s="141">
        <v>6133.7564299999995</v>
      </c>
      <c r="G1366" s="141">
        <v>5015.6501300000009</v>
      </c>
      <c r="H1366" s="141"/>
      <c r="I1366" s="161">
        <v>32.262258415109578</v>
      </c>
      <c r="J1366" s="142" t="s">
        <v>6041</v>
      </c>
      <c r="K1366" s="162"/>
      <c r="L1366" s="141">
        <v>4065.4974600000005</v>
      </c>
      <c r="M1366" s="141">
        <v>2596.3795100000002</v>
      </c>
      <c r="N1366" s="141">
        <v>1469.1179500000003</v>
      </c>
      <c r="O1366" s="142" t="s">
        <v>6041</v>
      </c>
    </row>
    <row r="1367" spans="1:15" ht="15.95" hidden="1" customHeight="1" x14ac:dyDescent="0.2">
      <c r="A1367" s="156">
        <v>1359</v>
      </c>
      <c r="B1367" s="156" t="s">
        <v>3135</v>
      </c>
      <c r="C1367" s="157" t="s">
        <v>6080</v>
      </c>
      <c r="D1367" s="157" t="s">
        <v>7845</v>
      </c>
      <c r="E1367" s="82">
        <v>702.15095000000008</v>
      </c>
      <c r="F1367" s="82">
        <v>2573.6597725000001</v>
      </c>
      <c r="G1367" s="82">
        <v>2165.7457999999997</v>
      </c>
      <c r="H1367" s="82"/>
      <c r="I1367" s="158">
        <v>27.282197806509025</v>
      </c>
      <c r="J1367" s="135" t="s">
        <v>6041</v>
      </c>
      <c r="K1367" s="162"/>
      <c r="L1367" s="82">
        <v>2058.5441099999998</v>
      </c>
      <c r="M1367" s="82">
        <v>759.14232000000004</v>
      </c>
      <c r="N1367" s="82">
        <v>1299.4017899999997</v>
      </c>
      <c r="O1367" s="135" t="s">
        <v>6041</v>
      </c>
    </row>
    <row r="1368" spans="1:15" ht="15.95" hidden="1" customHeight="1" x14ac:dyDescent="0.2">
      <c r="A1368" s="159">
        <v>1360</v>
      </c>
      <c r="B1368" s="159" t="s">
        <v>3137</v>
      </c>
      <c r="C1368" s="160" t="s">
        <v>6080</v>
      </c>
      <c r="D1368" s="160" t="s">
        <v>7356</v>
      </c>
      <c r="E1368" s="141">
        <v>196.70392999999999</v>
      </c>
      <c r="F1368" s="141">
        <v>1955.7941675</v>
      </c>
      <c r="G1368" s="141">
        <v>1862.21594</v>
      </c>
      <c r="H1368" s="141"/>
      <c r="I1368" s="161">
        <v>10.057496502888002</v>
      </c>
      <c r="J1368" s="142" t="s">
        <v>6041</v>
      </c>
      <c r="K1368" s="162"/>
      <c r="L1368" s="141">
        <v>1328.8383900000001</v>
      </c>
      <c r="M1368" s="141">
        <v>848.98924</v>
      </c>
      <c r="N1368" s="141">
        <v>479.84915000000012</v>
      </c>
      <c r="O1368" s="142" t="s">
        <v>6041</v>
      </c>
    </row>
    <row r="1369" spans="1:15" ht="15.95" hidden="1" customHeight="1" x14ac:dyDescent="0.2">
      <c r="A1369" s="156">
        <v>1361</v>
      </c>
      <c r="B1369" s="156" t="s">
        <v>3139</v>
      </c>
      <c r="C1369" s="157" t="s">
        <v>6080</v>
      </c>
      <c r="D1369" s="157" t="s">
        <v>7357</v>
      </c>
      <c r="E1369" s="82">
        <v>84.201820000000012</v>
      </c>
      <c r="F1369" s="82">
        <v>866.16598749999991</v>
      </c>
      <c r="G1369" s="82">
        <v>151.15278999999998</v>
      </c>
      <c r="H1369" s="82"/>
      <c r="I1369" s="158">
        <v>9.7212106241934393</v>
      </c>
      <c r="J1369" s="135" t="s">
        <v>6041</v>
      </c>
      <c r="K1369" s="162"/>
      <c r="L1369" s="82">
        <v>431.16421000000003</v>
      </c>
      <c r="M1369" s="82">
        <v>399.94858999999997</v>
      </c>
      <c r="N1369" s="82">
        <v>31.215620000000055</v>
      </c>
      <c r="O1369" s="135" t="s">
        <v>6041</v>
      </c>
    </row>
    <row r="1370" spans="1:15" ht="15.95" hidden="1" customHeight="1" x14ac:dyDescent="0.2">
      <c r="A1370" s="159">
        <v>1362</v>
      </c>
      <c r="B1370" s="159" t="s">
        <v>3141</v>
      </c>
      <c r="C1370" s="160" t="s">
        <v>6080</v>
      </c>
      <c r="D1370" s="160" t="s">
        <v>7358</v>
      </c>
      <c r="E1370" s="141">
        <v>83.937870000000004</v>
      </c>
      <c r="F1370" s="141">
        <v>1194.0783899999999</v>
      </c>
      <c r="G1370" s="141">
        <v>753.53531000000009</v>
      </c>
      <c r="H1370" s="141"/>
      <c r="I1370" s="161">
        <v>7.0295108514609348</v>
      </c>
      <c r="J1370" s="142" t="s">
        <v>6041</v>
      </c>
      <c r="K1370" s="162"/>
      <c r="L1370" s="141">
        <v>755.01927000000001</v>
      </c>
      <c r="M1370" s="141">
        <v>440.18407999999994</v>
      </c>
      <c r="N1370" s="141">
        <v>314.83519000000007</v>
      </c>
      <c r="O1370" s="142" t="s">
        <v>6041</v>
      </c>
    </row>
    <row r="1371" spans="1:15" ht="15.95" hidden="1" customHeight="1" x14ac:dyDescent="0.2">
      <c r="A1371" s="156">
        <v>1363</v>
      </c>
      <c r="B1371" s="156" t="s">
        <v>3143</v>
      </c>
      <c r="C1371" s="157" t="s">
        <v>6080</v>
      </c>
      <c r="D1371" s="157" t="s">
        <v>7359</v>
      </c>
      <c r="E1371" s="82">
        <v>416.08317999999997</v>
      </c>
      <c r="F1371" s="82">
        <v>2025.9569074999999</v>
      </c>
      <c r="G1371" s="82">
        <v>1638.2826399999999</v>
      </c>
      <c r="H1371" s="82"/>
      <c r="I1371" s="158">
        <v>20.53761254544354</v>
      </c>
      <c r="J1371" s="135" t="s">
        <v>6041</v>
      </c>
      <c r="K1371" s="162"/>
      <c r="L1371" s="82">
        <v>1812.6863500000002</v>
      </c>
      <c r="M1371" s="82">
        <v>1079.14921</v>
      </c>
      <c r="N1371" s="82">
        <v>733.53714000000014</v>
      </c>
      <c r="O1371" s="135" t="s">
        <v>6041</v>
      </c>
    </row>
    <row r="1372" spans="1:15" ht="15.95" hidden="1" customHeight="1" x14ac:dyDescent="0.2">
      <c r="A1372" s="159">
        <v>1364</v>
      </c>
      <c r="B1372" s="159" t="s">
        <v>3145</v>
      </c>
      <c r="C1372" s="160" t="s">
        <v>6080</v>
      </c>
      <c r="D1372" s="160" t="s">
        <v>7360</v>
      </c>
      <c r="E1372" s="141">
        <v>2496.3445499999998</v>
      </c>
      <c r="F1372" s="141">
        <v>8714.8924850000003</v>
      </c>
      <c r="G1372" s="141">
        <v>9141.1614800000007</v>
      </c>
      <c r="H1372" s="141"/>
      <c r="I1372" s="161">
        <v>27.308833297188396</v>
      </c>
      <c r="J1372" s="142" t="s">
        <v>6041</v>
      </c>
      <c r="K1372" s="162"/>
      <c r="L1372" s="141">
        <v>4892.5810600000004</v>
      </c>
      <c r="M1372" s="141">
        <v>4796.7975299999998</v>
      </c>
      <c r="N1372" s="141">
        <v>95.783530000000255</v>
      </c>
      <c r="O1372" s="142" t="s">
        <v>6041</v>
      </c>
    </row>
    <row r="1373" spans="1:15" ht="15.95" hidden="1" customHeight="1" x14ac:dyDescent="0.2">
      <c r="A1373" s="156">
        <v>1365</v>
      </c>
      <c r="B1373" s="156" t="s">
        <v>3147</v>
      </c>
      <c r="C1373" s="157" t="s">
        <v>6080</v>
      </c>
      <c r="D1373" s="157" t="s">
        <v>7361</v>
      </c>
      <c r="E1373" s="82">
        <v>35.888310000000004</v>
      </c>
      <c r="F1373" s="82">
        <v>944.79777000000001</v>
      </c>
      <c r="G1373" s="82">
        <v>270.18982</v>
      </c>
      <c r="H1373" s="82"/>
      <c r="I1373" s="158">
        <v>3.7985176446807238</v>
      </c>
      <c r="J1373" s="135" t="s">
        <v>6041</v>
      </c>
      <c r="K1373" s="162"/>
      <c r="L1373" s="82">
        <v>685.07583999999997</v>
      </c>
      <c r="M1373" s="82">
        <v>443.56738000000001</v>
      </c>
      <c r="N1373" s="82">
        <v>241.50845999999996</v>
      </c>
      <c r="O1373" s="135" t="s">
        <v>6041</v>
      </c>
    </row>
    <row r="1374" spans="1:15" ht="15.95" hidden="1" customHeight="1" x14ac:dyDescent="0.2">
      <c r="A1374" s="159">
        <v>1366</v>
      </c>
      <c r="B1374" s="159" t="s">
        <v>3149</v>
      </c>
      <c r="C1374" s="160" t="s">
        <v>6080</v>
      </c>
      <c r="D1374" s="160" t="s">
        <v>7362</v>
      </c>
      <c r="E1374" s="141">
        <v>81.531789999999987</v>
      </c>
      <c r="F1374" s="141">
        <v>1359.9450325</v>
      </c>
      <c r="G1374" s="141">
        <v>451.54466999999994</v>
      </c>
      <c r="H1374" s="141"/>
      <c r="I1374" s="161">
        <v>5.9952268695830542</v>
      </c>
      <c r="J1374" s="142" t="s">
        <v>6041</v>
      </c>
      <c r="K1374" s="162"/>
      <c r="L1374" s="141">
        <v>713.05520999999999</v>
      </c>
      <c r="M1374" s="141">
        <v>499.62435999999997</v>
      </c>
      <c r="N1374" s="141">
        <v>213.43084999999996</v>
      </c>
      <c r="O1374" s="142" t="s">
        <v>6041</v>
      </c>
    </row>
    <row r="1375" spans="1:15" ht="15.95" hidden="1" customHeight="1" x14ac:dyDescent="0.2">
      <c r="A1375" s="156">
        <v>1367</v>
      </c>
      <c r="B1375" s="156" t="s">
        <v>3151</v>
      </c>
      <c r="C1375" s="157" t="s">
        <v>6080</v>
      </c>
      <c r="D1375" s="157" t="s">
        <v>7363</v>
      </c>
      <c r="E1375" s="82">
        <v>3099.0137599999998</v>
      </c>
      <c r="F1375" s="82">
        <v>4916.6828700000005</v>
      </c>
      <c r="G1375" s="82">
        <v>3188.9166600000003</v>
      </c>
      <c r="H1375" s="82"/>
      <c r="I1375" s="158">
        <v>63.030580615828889</v>
      </c>
      <c r="J1375" s="135" t="s">
        <v>6041</v>
      </c>
      <c r="K1375" s="162"/>
      <c r="L1375" s="82">
        <v>3565.34193</v>
      </c>
      <c r="M1375" s="82">
        <v>2974.8188799999998</v>
      </c>
      <c r="N1375" s="82">
        <v>590.52305000000024</v>
      </c>
      <c r="O1375" s="135" t="s">
        <v>6041</v>
      </c>
    </row>
    <row r="1376" spans="1:15" ht="15.95" hidden="1" customHeight="1" x14ac:dyDescent="0.2">
      <c r="A1376" s="159">
        <v>1368</v>
      </c>
      <c r="B1376" s="159" t="s">
        <v>3153</v>
      </c>
      <c r="C1376" s="160" t="s">
        <v>6080</v>
      </c>
      <c r="D1376" s="160" t="s">
        <v>7364</v>
      </c>
      <c r="E1376" s="141">
        <v>481.41879999999998</v>
      </c>
      <c r="F1376" s="141">
        <v>2364.1085849999995</v>
      </c>
      <c r="G1376" s="141">
        <v>2438.5905600000001</v>
      </c>
      <c r="H1376" s="141"/>
      <c r="I1376" s="161">
        <v>19.74168226092042</v>
      </c>
      <c r="J1376" s="142" t="s">
        <v>6041</v>
      </c>
      <c r="K1376" s="162"/>
      <c r="L1376" s="141">
        <v>1306.1908100000001</v>
      </c>
      <c r="M1376" s="141">
        <v>1213.1442599999998</v>
      </c>
      <c r="N1376" s="141">
        <v>93.046550000000281</v>
      </c>
      <c r="O1376" s="142" t="s">
        <v>6041</v>
      </c>
    </row>
    <row r="1377" spans="1:15" ht="15.95" hidden="1" customHeight="1" x14ac:dyDescent="0.2">
      <c r="A1377" s="156">
        <v>1369</v>
      </c>
      <c r="B1377" s="156" t="s">
        <v>3155</v>
      </c>
      <c r="C1377" s="157" t="s">
        <v>6080</v>
      </c>
      <c r="D1377" s="157" t="s">
        <v>7928</v>
      </c>
      <c r="E1377" s="82">
        <v>35898.921130000002</v>
      </c>
      <c r="F1377" s="82">
        <v>58569.567944999995</v>
      </c>
      <c r="G1377" s="82">
        <v>31628.99785</v>
      </c>
      <c r="H1377" s="82"/>
      <c r="I1377" s="158">
        <v>61.29278802894882</v>
      </c>
      <c r="J1377" s="135" t="s">
        <v>6041</v>
      </c>
      <c r="K1377" s="162"/>
      <c r="L1377" s="82">
        <v>43917.427650000005</v>
      </c>
      <c r="M1377" s="82">
        <v>32988.060230000003</v>
      </c>
      <c r="N1377" s="82">
        <v>10929.367420000002</v>
      </c>
      <c r="O1377" s="135" t="s">
        <v>6041</v>
      </c>
    </row>
    <row r="1378" spans="1:15" ht="15.95" hidden="1" customHeight="1" x14ac:dyDescent="0.2">
      <c r="A1378" s="159">
        <v>1370</v>
      </c>
      <c r="B1378" s="159" t="s">
        <v>3157</v>
      </c>
      <c r="C1378" s="160" t="s">
        <v>6080</v>
      </c>
      <c r="D1378" s="160" t="s">
        <v>7365</v>
      </c>
      <c r="E1378" s="141">
        <v>414.38317999999998</v>
      </c>
      <c r="F1378" s="141">
        <v>3196.58484</v>
      </c>
      <c r="G1378" s="141">
        <v>1665.02025</v>
      </c>
      <c r="H1378" s="141"/>
      <c r="I1378" s="161">
        <v>12.963309304814196</v>
      </c>
      <c r="J1378" s="142" t="s">
        <v>6041</v>
      </c>
      <c r="K1378" s="162"/>
      <c r="L1378" s="141">
        <v>2363.6901500000004</v>
      </c>
      <c r="M1378" s="141">
        <v>1284.6152500000001</v>
      </c>
      <c r="N1378" s="141">
        <v>1079.0749000000003</v>
      </c>
      <c r="O1378" s="142" t="s">
        <v>6041</v>
      </c>
    </row>
    <row r="1379" spans="1:15" ht="15.95" customHeight="1" x14ac:dyDescent="0.2">
      <c r="A1379" s="156">
        <v>1371</v>
      </c>
      <c r="B1379" s="156" t="s">
        <v>3159</v>
      </c>
      <c r="C1379" s="157" t="s">
        <v>6080</v>
      </c>
      <c r="D1379" s="157" t="s">
        <v>7366</v>
      </c>
      <c r="E1379" s="82">
        <v>1335.1453799999999</v>
      </c>
      <c r="F1379" s="82">
        <v>3585.8539525000006</v>
      </c>
      <c r="G1379" s="82">
        <v>3009.0967599999999</v>
      </c>
      <c r="H1379" s="82"/>
      <c r="I1379" s="158">
        <v>37.233679834315552</v>
      </c>
      <c r="J1379" s="135" t="s">
        <v>6041</v>
      </c>
      <c r="K1379" s="162"/>
      <c r="L1379" s="82">
        <v>1890.09221</v>
      </c>
      <c r="M1379" s="82">
        <v>2422.0934500000003</v>
      </c>
      <c r="N1379" s="82">
        <v>-532.00124000000028</v>
      </c>
      <c r="O1379" s="135" t="s">
        <v>6042</v>
      </c>
    </row>
    <row r="1380" spans="1:15" ht="15.95" hidden="1" customHeight="1" x14ac:dyDescent="0.2">
      <c r="A1380" s="159">
        <v>1372</v>
      </c>
      <c r="B1380" s="159" t="s">
        <v>3161</v>
      </c>
      <c r="C1380" s="160" t="s">
        <v>6080</v>
      </c>
      <c r="D1380" s="160" t="s">
        <v>7367</v>
      </c>
      <c r="E1380" s="141">
        <v>74.970669999999998</v>
      </c>
      <c r="F1380" s="141">
        <v>1861.8975924999997</v>
      </c>
      <c r="G1380" s="141">
        <v>597.74258000000009</v>
      </c>
      <c r="H1380" s="141"/>
      <c r="I1380" s="161">
        <v>4.0265732284091778</v>
      </c>
      <c r="J1380" s="142" t="s">
        <v>6041</v>
      </c>
      <c r="K1380" s="162"/>
      <c r="L1380" s="141">
        <v>1336.1960399999998</v>
      </c>
      <c r="M1380" s="141">
        <v>709.03399000000002</v>
      </c>
      <c r="N1380" s="141">
        <v>627.16204999999979</v>
      </c>
      <c r="O1380" s="142" t="s">
        <v>6041</v>
      </c>
    </row>
    <row r="1381" spans="1:15" ht="15.95" hidden="1" customHeight="1" x14ac:dyDescent="0.2">
      <c r="A1381" s="156">
        <v>1373</v>
      </c>
      <c r="B1381" s="156" t="s">
        <v>3163</v>
      </c>
      <c r="C1381" s="157" t="s">
        <v>6080</v>
      </c>
      <c r="D1381" s="157" t="s">
        <v>7368</v>
      </c>
      <c r="E1381" s="82">
        <v>5158.8885999999993</v>
      </c>
      <c r="F1381" s="82">
        <v>10102.959737500001</v>
      </c>
      <c r="G1381" s="82">
        <v>4437.7067200000001</v>
      </c>
      <c r="H1381" s="82"/>
      <c r="I1381" s="158">
        <v>51.063141238218748</v>
      </c>
      <c r="J1381" s="135" t="s">
        <v>6041</v>
      </c>
      <c r="K1381" s="162"/>
      <c r="L1381" s="82">
        <v>7814.3115100000005</v>
      </c>
      <c r="M1381" s="82">
        <v>5630.5391399999999</v>
      </c>
      <c r="N1381" s="82">
        <v>2183.772370000001</v>
      </c>
      <c r="O1381" s="135" t="s">
        <v>6041</v>
      </c>
    </row>
    <row r="1382" spans="1:15" ht="15.95" hidden="1" customHeight="1" x14ac:dyDescent="0.2">
      <c r="A1382" s="159">
        <v>1374</v>
      </c>
      <c r="B1382" s="159" t="s">
        <v>3165</v>
      </c>
      <c r="C1382" s="160" t="s">
        <v>6080</v>
      </c>
      <c r="D1382" s="160" t="s">
        <v>7369</v>
      </c>
      <c r="E1382" s="141">
        <v>5154.9618000000009</v>
      </c>
      <c r="F1382" s="141">
        <v>17237.647095000004</v>
      </c>
      <c r="G1382" s="141">
        <v>8644.2866400000003</v>
      </c>
      <c r="H1382" s="141"/>
      <c r="I1382" s="161">
        <v>29.905251984740204</v>
      </c>
      <c r="J1382" s="142" t="s">
        <v>6041</v>
      </c>
      <c r="K1382" s="162"/>
      <c r="L1382" s="141">
        <v>13330.815970000003</v>
      </c>
      <c r="M1382" s="141">
        <v>11281.64848</v>
      </c>
      <c r="N1382" s="141">
        <v>2049.1674900000021</v>
      </c>
      <c r="O1382" s="142" t="s">
        <v>6041</v>
      </c>
    </row>
    <row r="1383" spans="1:15" ht="15.95" customHeight="1" x14ac:dyDescent="0.2">
      <c r="A1383" s="156">
        <v>1375</v>
      </c>
      <c r="B1383" s="156" t="s">
        <v>3167</v>
      </c>
      <c r="C1383" s="157" t="s">
        <v>6080</v>
      </c>
      <c r="D1383" s="157" t="s">
        <v>6568</v>
      </c>
      <c r="E1383" s="82">
        <v>370.98338999999999</v>
      </c>
      <c r="F1383" s="82">
        <v>2057.0817900000002</v>
      </c>
      <c r="G1383" s="82">
        <v>973.22317999999996</v>
      </c>
      <c r="H1383" s="82"/>
      <c r="I1383" s="158">
        <v>18.034450151833777</v>
      </c>
      <c r="J1383" s="135" t="s">
        <v>6041</v>
      </c>
      <c r="K1383" s="162"/>
      <c r="L1383" s="82">
        <v>695.09824000000003</v>
      </c>
      <c r="M1383" s="82">
        <v>724.27733000000012</v>
      </c>
      <c r="N1383" s="82">
        <v>-29.179090000000084</v>
      </c>
      <c r="O1383" s="135" t="s">
        <v>6042</v>
      </c>
    </row>
    <row r="1384" spans="1:15" ht="15.95" hidden="1" customHeight="1" x14ac:dyDescent="0.2">
      <c r="A1384" s="159">
        <v>1376</v>
      </c>
      <c r="B1384" s="159" t="s">
        <v>3168</v>
      </c>
      <c r="C1384" s="160" t="s">
        <v>6080</v>
      </c>
      <c r="D1384" s="160" t="s">
        <v>7370</v>
      </c>
      <c r="E1384" s="141">
        <v>350.99430999999998</v>
      </c>
      <c r="F1384" s="141">
        <v>2078.3269749999999</v>
      </c>
      <c r="G1384" s="141">
        <v>800.72537999999997</v>
      </c>
      <c r="H1384" s="141"/>
      <c r="I1384" s="161">
        <v>16.888310368006458</v>
      </c>
      <c r="J1384" s="142" t="s">
        <v>6041</v>
      </c>
      <c r="K1384" s="162"/>
      <c r="L1384" s="141">
        <v>1497.0464899999999</v>
      </c>
      <c r="M1384" s="141">
        <v>1121.0580199999999</v>
      </c>
      <c r="N1384" s="141">
        <v>375.98846999999995</v>
      </c>
      <c r="O1384" s="142" t="s">
        <v>6041</v>
      </c>
    </row>
    <row r="1385" spans="1:15" ht="15.95" hidden="1" customHeight="1" x14ac:dyDescent="0.2">
      <c r="A1385" s="156">
        <v>1377</v>
      </c>
      <c r="B1385" s="156" t="s">
        <v>3170</v>
      </c>
      <c r="C1385" s="157" t="s">
        <v>6080</v>
      </c>
      <c r="D1385" s="157" t="s">
        <v>7371</v>
      </c>
      <c r="E1385" s="82">
        <v>408.83547999999996</v>
      </c>
      <c r="F1385" s="82">
        <v>1808.5148349999999</v>
      </c>
      <c r="G1385" s="82">
        <v>640.67589999999996</v>
      </c>
      <c r="H1385" s="82"/>
      <c r="I1385" s="158">
        <v>22.606144671188169</v>
      </c>
      <c r="J1385" s="135" t="s">
        <v>6041</v>
      </c>
      <c r="K1385" s="162"/>
      <c r="L1385" s="82">
        <v>598.54633000000013</v>
      </c>
      <c r="M1385" s="82">
        <v>557.35249999999996</v>
      </c>
      <c r="N1385" s="82">
        <v>41.193830000000077</v>
      </c>
      <c r="O1385" s="135" t="s">
        <v>6041</v>
      </c>
    </row>
    <row r="1386" spans="1:15" ht="15.95" hidden="1" customHeight="1" x14ac:dyDescent="0.2">
      <c r="A1386" s="159">
        <v>1378</v>
      </c>
      <c r="B1386" s="159" t="s">
        <v>3172</v>
      </c>
      <c r="C1386" s="160" t="s">
        <v>6080</v>
      </c>
      <c r="D1386" s="160" t="s">
        <v>7372</v>
      </c>
      <c r="E1386" s="141">
        <v>3364.40445</v>
      </c>
      <c r="F1386" s="141">
        <v>19249.570359999998</v>
      </c>
      <c r="G1386" s="141">
        <v>10751.089679999999</v>
      </c>
      <c r="H1386" s="141"/>
      <c r="I1386" s="161">
        <v>17.477815800975623</v>
      </c>
      <c r="J1386" s="142" t="s">
        <v>6041</v>
      </c>
      <c r="K1386" s="162"/>
      <c r="L1386" s="141">
        <v>16205.8467</v>
      </c>
      <c r="M1386" s="141">
        <v>11658.52398</v>
      </c>
      <c r="N1386" s="141">
        <v>4547.3227199999992</v>
      </c>
      <c r="O1386" s="142" t="s">
        <v>6041</v>
      </c>
    </row>
    <row r="1387" spans="1:15" ht="15.95" hidden="1" customHeight="1" x14ac:dyDescent="0.2">
      <c r="A1387" s="156">
        <v>1379</v>
      </c>
      <c r="B1387" s="156" t="s">
        <v>3174</v>
      </c>
      <c r="C1387" s="157" t="s">
        <v>6080</v>
      </c>
      <c r="D1387" s="157" t="s">
        <v>7373</v>
      </c>
      <c r="E1387" s="82">
        <v>2155.8164400000005</v>
      </c>
      <c r="F1387" s="82">
        <v>15914.683257500001</v>
      </c>
      <c r="G1387" s="82">
        <v>10890.38207</v>
      </c>
      <c r="H1387" s="82"/>
      <c r="I1387" s="158">
        <v>13.546084487632163</v>
      </c>
      <c r="J1387" s="135" t="s">
        <v>6041</v>
      </c>
      <c r="K1387" s="162"/>
      <c r="L1387" s="82">
        <v>13046.475859999999</v>
      </c>
      <c r="M1387" s="82">
        <v>9086.3171300000013</v>
      </c>
      <c r="N1387" s="82">
        <v>3960.1587299999987</v>
      </c>
      <c r="O1387" s="135" t="s">
        <v>6041</v>
      </c>
    </row>
    <row r="1388" spans="1:15" ht="15.95" hidden="1" customHeight="1" x14ac:dyDescent="0.2">
      <c r="A1388" s="159">
        <v>1380</v>
      </c>
      <c r="B1388" s="159" t="s">
        <v>3176</v>
      </c>
      <c r="C1388" s="160" t="s">
        <v>6080</v>
      </c>
      <c r="D1388" s="160" t="s">
        <v>7374</v>
      </c>
      <c r="E1388" s="141">
        <v>2014.2713700000002</v>
      </c>
      <c r="F1388" s="141">
        <v>14612.938557499998</v>
      </c>
      <c r="G1388" s="141">
        <v>12709.21587</v>
      </c>
      <c r="H1388" s="141"/>
      <c r="I1388" s="161">
        <v>13.784163685312892</v>
      </c>
      <c r="J1388" s="142" t="s">
        <v>6041</v>
      </c>
      <c r="K1388" s="162"/>
      <c r="L1388" s="141">
        <v>12248.073399999999</v>
      </c>
      <c r="M1388" s="141">
        <v>7873.1042300000017</v>
      </c>
      <c r="N1388" s="141">
        <v>4374.9691699999976</v>
      </c>
      <c r="O1388" s="142" t="s">
        <v>6041</v>
      </c>
    </row>
    <row r="1389" spans="1:15" ht="15.95" hidden="1" customHeight="1" x14ac:dyDescent="0.2">
      <c r="A1389" s="156">
        <v>1381</v>
      </c>
      <c r="B1389" s="156" t="s">
        <v>3178</v>
      </c>
      <c r="C1389" s="157" t="s">
        <v>6080</v>
      </c>
      <c r="D1389" s="157" t="s">
        <v>7375</v>
      </c>
      <c r="E1389" s="82">
        <v>1959.3739699999999</v>
      </c>
      <c r="F1389" s="82">
        <v>13749.996009999999</v>
      </c>
      <c r="G1389" s="82">
        <v>5358.6608900000001</v>
      </c>
      <c r="H1389" s="82"/>
      <c r="I1389" s="158">
        <v>14.249996644180845</v>
      </c>
      <c r="J1389" s="135" t="s">
        <v>6041</v>
      </c>
      <c r="K1389" s="162"/>
      <c r="L1389" s="82">
        <v>5989.5219600000009</v>
      </c>
      <c r="M1389" s="82">
        <v>5334.6212700000005</v>
      </c>
      <c r="N1389" s="82">
        <v>654.9006900000004</v>
      </c>
      <c r="O1389" s="135" t="s">
        <v>6041</v>
      </c>
    </row>
    <row r="1390" spans="1:15" ht="15.95" hidden="1" customHeight="1" x14ac:dyDescent="0.2">
      <c r="A1390" s="159">
        <v>1382</v>
      </c>
      <c r="B1390" s="159" t="s">
        <v>3180</v>
      </c>
      <c r="C1390" s="160" t="s">
        <v>6080</v>
      </c>
      <c r="D1390" s="160" t="s">
        <v>7376</v>
      </c>
      <c r="E1390" s="141">
        <v>31.495339999999999</v>
      </c>
      <c r="F1390" s="141">
        <v>1758.2546000000004</v>
      </c>
      <c r="G1390" s="141">
        <v>163.30439000000001</v>
      </c>
      <c r="H1390" s="141"/>
      <c r="I1390" s="161">
        <v>1.7912843794067137</v>
      </c>
      <c r="J1390" s="142" t="s">
        <v>6041</v>
      </c>
      <c r="K1390" s="162"/>
      <c r="L1390" s="141">
        <v>1700.4585199999999</v>
      </c>
      <c r="M1390" s="141">
        <v>865.55180999999993</v>
      </c>
      <c r="N1390" s="141">
        <v>834.90671000000009</v>
      </c>
      <c r="O1390" s="142" t="s">
        <v>6041</v>
      </c>
    </row>
    <row r="1391" spans="1:15" ht="15.95" hidden="1" customHeight="1" x14ac:dyDescent="0.2">
      <c r="A1391" s="156">
        <v>1383</v>
      </c>
      <c r="B1391" s="156" t="s">
        <v>3182</v>
      </c>
      <c r="C1391" s="157" t="s">
        <v>6080</v>
      </c>
      <c r="D1391" s="157" t="s">
        <v>7377</v>
      </c>
      <c r="E1391" s="82">
        <v>45.506989999999995</v>
      </c>
      <c r="F1391" s="82">
        <v>1092.9081600000002</v>
      </c>
      <c r="G1391" s="82">
        <v>213.92795000000001</v>
      </c>
      <c r="H1391" s="82"/>
      <c r="I1391" s="158">
        <v>4.1638439226220063</v>
      </c>
      <c r="J1391" s="135" t="s">
        <v>6041</v>
      </c>
      <c r="K1391" s="162"/>
      <c r="L1391" s="82">
        <v>798.04593999999997</v>
      </c>
      <c r="M1391" s="82">
        <v>389.60932000000003</v>
      </c>
      <c r="N1391" s="82">
        <v>408.43661999999995</v>
      </c>
      <c r="O1391" s="135" t="s">
        <v>6041</v>
      </c>
    </row>
    <row r="1392" spans="1:15" ht="15.95" customHeight="1" x14ac:dyDescent="0.2">
      <c r="A1392" s="159">
        <v>1384</v>
      </c>
      <c r="B1392" s="159" t="s">
        <v>3184</v>
      </c>
      <c r="C1392" s="160" t="s">
        <v>6080</v>
      </c>
      <c r="D1392" s="160" t="s">
        <v>7378</v>
      </c>
      <c r="E1392" s="141">
        <v>232.39974000000001</v>
      </c>
      <c r="F1392" s="141">
        <v>1599.0464349999997</v>
      </c>
      <c r="G1392" s="141">
        <v>686.05626000000007</v>
      </c>
      <c r="H1392" s="141"/>
      <c r="I1392" s="161">
        <v>14.53364548478544</v>
      </c>
      <c r="J1392" s="142" t="s">
        <v>6041</v>
      </c>
      <c r="K1392" s="162"/>
      <c r="L1392" s="141">
        <v>545.73358999999994</v>
      </c>
      <c r="M1392" s="141">
        <v>728.43184999999994</v>
      </c>
      <c r="N1392" s="141">
        <v>-182.69826</v>
      </c>
      <c r="O1392" s="142" t="s">
        <v>6042</v>
      </c>
    </row>
    <row r="1393" spans="1:15" ht="15.95" hidden="1" customHeight="1" x14ac:dyDescent="0.2">
      <c r="A1393" s="156">
        <v>1385</v>
      </c>
      <c r="B1393" s="156" t="s">
        <v>3186</v>
      </c>
      <c r="C1393" s="157" t="s">
        <v>6080</v>
      </c>
      <c r="D1393" s="157" t="s">
        <v>7379</v>
      </c>
      <c r="E1393" s="82">
        <v>129.81689</v>
      </c>
      <c r="F1393" s="82">
        <v>1134.9143225000003</v>
      </c>
      <c r="G1393" s="82">
        <v>299.61599999999999</v>
      </c>
      <c r="H1393" s="82"/>
      <c r="I1393" s="158">
        <v>11.438474907430731</v>
      </c>
      <c r="J1393" s="135" t="s">
        <v>6041</v>
      </c>
      <c r="K1393" s="162"/>
      <c r="L1393" s="82">
        <v>685.89988000000005</v>
      </c>
      <c r="M1393" s="82">
        <v>587.14137000000017</v>
      </c>
      <c r="N1393" s="82">
        <v>98.758509999999887</v>
      </c>
      <c r="O1393" s="135" t="s">
        <v>6041</v>
      </c>
    </row>
    <row r="1394" spans="1:15" ht="15.95" customHeight="1" x14ac:dyDescent="0.2">
      <c r="A1394" s="159">
        <v>1386</v>
      </c>
      <c r="B1394" s="159" t="s">
        <v>3188</v>
      </c>
      <c r="C1394" s="160" t="s">
        <v>6080</v>
      </c>
      <c r="D1394" s="160" t="s">
        <v>7380</v>
      </c>
      <c r="E1394" s="141">
        <v>2819.2170500000002</v>
      </c>
      <c r="F1394" s="141">
        <v>4383.7554075000007</v>
      </c>
      <c r="G1394" s="141">
        <v>638.40683000000001</v>
      </c>
      <c r="H1394" s="141"/>
      <c r="I1394" s="161">
        <v>64.310546276754138</v>
      </c>
      <c r="J1394" s="142" t="s">
        <v>6041</v>
      </c>
      <c r="K1394" s="162"/>
      <c r="L1394" s="141">
        <v>2156.18858</v>
      </c>
      <c r="M1394" s="141">
        <v>2564.7499899999998</v>
      </c>
      <c r="N1394" s="141">
        <v>-408.56140999999968</v>
      </c>
      <c r="O1394" s="142" t="s">
        <v>6042</v>
      </c>
    </row>
    <row r="1395" spans="1:15" ht="15.95" hidden="1" customHeight="1" x14ac:dyDescent="0.2">
      <c r="A1395" s="156">
        <v>1387</v>
      </c>
      <c r="B1395" s="156" t="s">
        <v>3190</v>
      </c>
      <c r="C1395" s="157" t="s">
        <v>6080</v>
      </c>
      <c r="D1395" s="157" t="s">
        <v>7848</v>
      </c>
      <c r="E1395" s="82">
        <v>610.26839999999993</v>
      </c>
      <c r="F1395" s="82">
        <v>19399.999092499998</v>
      </c>
      <c r="G1395" s="82">
        <v>4126.6538</v>
      </c>
      <c r="H1395" s="82"/>
      <c r="I1395" s="158">
        <v>3.1457135492131463</v>
      </c>
      <c r="J1395" s="135" t="s">
        <v>6041</v>
      </c>
      <c r="K1395" s="162"/>
      <c r="L1395" s="82">
        <v>3037.8531999999991</v>
      </c>
      <c r="M1395" s="82">
        <v>2326.4810499999999</v>
      </c>
      <c r="N1395" s="82">
        <v>711.37214999999946</v>
      </c>
      <c r="O1395" s="135" t="s">
        <v>6041</v>
      </c>
    </row>
    <row r="1396" spans="1:15" ht="15.95" customHeight="1" x14ac:dyDescent="0.2">
      <c r="A1396" s="159">
        <v>1388</v>
      </c>
      <c r="B1396" s="159" t="s">
        <v>3192</v>
      </c>
      <c r="C1396" s="160" t="s">
        <v>6080</v>
      </c>
      <c r="D1396" s="160" t="s">
        <v>7381</v>
      </c>
      <c r="E1396" s="141">
        <v>333.72525999999999</v>
      </c>
      <c r="F1396" s="141">
        <v>3757.4698749999998</v>
      </c>
      <c r="G1396" s="141">
        <v>2231.8980799999999</v>
      </c>
      <c r="H1396" s="141"/>
      <c r="I1396" s="161">
        <v>8.8816483192696261</v>
      </c>
      <c r="J1396" s="142" t="s">
        <v>6041</v>
      </c>
      <c r="K1396" s="162"/>
      <c r="L1396" s="141">
        <v>767.51079000000004</v>
      </c>
      <c r="M1396" s="141">
        <v>827.13716999999997</v>
      </c>
      <c r="N1396" s="141">
        <v>-59.626379999999891</v>
      </c>
      <c r="O1396" s="142" t="s">
        <v>6042</v>
      </c>
    </row>
    <row r="1397" spans="1:15" ht="15.95" hidden="1" customHeight="1" x14ac:dyDescent="0.2">
      <c r="A1397" s="156">
        <v>1389</v>
      </c>
      <c r="B1397" s="156" t="s">
        <v>3194</v>
      </c>
      <c r="C1397" s="157" t="s">
        <v>6080</v>
      </c>
      <c r="D1397" s="157" t="s">
        <v>7382</v>
      </c>
      <c r="E1397" s="82">
        <v>295.42627999999996</v>
      </c>
      <c r="F1397" s="82">
        <v>1893.722405</v>
      </c>
      <c r="G1397" s="82">
        <v>965.2560299999999</v>
      </c>
      <c r="H1397" s="82"/>
      <c r="I1397" s="158">
        <v>15.600294912284147</v>
      </c>
      <c r="J1397" s="135" t="s">
        <v>6041</v>
      </c>
      <c r="K1397" s="162"/>
      <c r="L1397" s="82">
        <v>1203.9489599999999</v>
      </c>
      <c r="M1397" s="82">
        <v>957.61860999999988</v>
      </c>
      <c r="N1397" s="82">
        <v>246.3303500000001</v>
      </c>
      <c r="O1397" s="135" t="s">
        <v>6041</v>
      </c>
    </row>
    <row r="1398" spans="1:15" ht="15.95" customHeight="1" x14ac:dyDescent="0.2">
      <c r="A1398" s="159">
        <v>1390</v>
      </c>
      <c r="B1398" s="159" t="s">
        <v>3196</v>
      </c>
      <c r="C1398" s="160" t="s">
        <v>6080</v>
      </c>
      <c r="D1398" s="160" t="s">
        <v>7383</v>
      </c>
      <c r="E1398" s="141">
        <v>39.544779999999996</v>
      </c>
      <c r="F1398" s="141">
        <v>1386.1709400000002</v>
      </c>
      <c r="G1398" s="141">
        <v>174.64859999999999</v>
      </c>
      <c r="H1398" s="141"/>
      <c r="I1398" s="161">
        <v>2.8528068839763727</v>
      </c>
      <c r="J1398" s="142" t="s">
        <v>6041</v>
      </c>
      <c r="K1398" s="162"/>
      <c r="L1398" s="141">
        <v>571.66479000000004</v>
      </c>
      <c r="M1398" s="141">
        <v>640.05088000000012</v>
      </c>
      <c r="N1398" s="141">
        <v>-68.386090000000081</v>
      </c>
      <c r="O1398" s="142" t="s">
        <v>6042</v>
      </c>
    </row>
    <row r="1399" spans="1:15" ht="15.95" hidden="1" customHeight="1" x14ac:dyDescent="0.2">
      <c r="A1399" s="156">
        <v>1391</v>
      </c>
      <c r="B1399" s="156" t="s">
        <v>3198</v>
      </c>
      <c r="C1399" s="157" t="s">
        <v>6080</v>
      </c>
      <c r="D1399" s="157" t="s">
        <v>7846</v>
      </c>
      <c r="E1399" s="82">
        <v>58.594520000000003</v>
      </c>
      <c r="F1399" s="82">
        <v>1350.1255000000003</v>
      </c>
      <c r="G1399" s="82">
        <v>320.14765</v>
      </c>
      <c r="H1399" s="82"/>
      <c r="I1399" s="158">
        <v>4.3399313619363529</v>
      </c>
      <c r="J1399" s="135" t="s">
        <v>6041</v>
      </c>
      <c r="K1399" s="162"/>
      <c r="L1399" s="82">
        <v>787.09003000000007</v>
      </c>
      <c r="M1399" s="82">
        <v>661.06667999999991</v>
      </c>
      <c r="N1399" s="82">
        <v>126.02335000000009</v>
      </c>
      <c r="O1399" s="135" t="s">
        <v>6041</v>
      </c>
    </row>
    <row r="1400" spans="1:15" ht="15.95" customHeight="1" x14ac:dyDescent="0.2">
      <c r="A1400" s="159">
        <v>1392</v>
      </c>
      <c r="B1400" s="159" t="s">
        <v>3200</v>
      </c>
      <c r="C1400" s="160" t="s">
        <v>6080</v>
      </c>
      <c r="D1400" s="160" t="s">
        <v>7847</v>
      </c>
      <c r="E1400" s="141">
        <v>55.275740000000006</v>
      </c>
      <c r="F1400" s="141">
        <v>1237.3857800000003</v>
      </c>
      <c r="G1400" s="141">
        <v>402.81471999999997</v>
      </c>
      <c r="H1400" s="141"/>
      <c r="I1400" s="161">
        <v>4.4671387770433242</v>
      </c>
      <c r="J1400" s="142" t="s">
        <v>6041</v>
      </c>
      <c r="K1400" s="162"/>
      <c r="L1400" s="141">
        <v>499.32597999999996</v>
      </c>
      <c r="M1400" s="141">
        <v>635.99815999999987</v>
      </c>
      <c r="N1400" s="141">
        <v>-136.67217999999994</v>
      </c>
      <c r="O1400" s="142" t="s">
        <v>6042</v>
      </c>
    </row>
    <row r="1401" spans="1:15" ht="15.95" customHeight="1" x14ac:dyDescent="0.2">
      <c r="A1401" s="156">
        <v>1393</v>
      </c>
      <c r="B1401" s="156" t="s">
        <v>3202</v>
      </c>
      <c r="C1401" s="157" t="s">
        <v>6080</v>
      </c>
      <c r="D1401" s="157" t="s">
        <v>7384</v>
      </c>
      <c r="E1401" s="82">
        <v>71.597760000000008</v>
      </c>
      <c r="F1401" s="82">
        <v>959.54743500000006</v>
      </c>
      <c r="G1401" s="82">
        <v>267.84208000000007</v>
      </c>
      <c r="H1401" s="82"/>
      <c r="I1401" s="158">
        <v>7.4616175697452629</v>
      </c>
      <c r="J1401" s="135" t="s">
        <v>6041</v>
      </c>
      <c r="K1401" s="162"/>
      <c r="L1401" s="82">
        <v>516.13177000000007</v>
      </c>
      <c r="M1401" s="82">
        <v>520.82563000000005</v>
      </c>
      <c r="N1401" s="82">
        <v>-4.6938599999999857</v>
      </c>
      <c r="O1401" s="135" t="s">
        <v>6042</v>
      </c>
    </row>
    <row r="1402" spans="1:15" ht="15.95" hidden="1" customHeight="1" x14ac:dyDescent="0.2">
      <c r="A1402" s="159">
        <v>1394</v>
      </c>
      <c r="B1402" s="159" t="s">
        <v>3204</v>
      </c>
      <c r="C1402" s="160" t="s">
        <v>6080</v>
      </c>
      <c r="D1402" s="160" t="s">
        <v>7385</v>
      </c>
      <c r="E1402" s="141">
        <v>60.236000000000004</v>
      </c>
      <c r="F1402" s="141">
        <v>2185.8397050000003</v>
      </c>
      <c r="G1402" s="141">
        <v>925.56471000000022</v>
      </c>
      <c r="H1402" s="141"/>
      <c r="I1402" s="161">
        <v>2.7557372968481233</v>
      </c>
      <c r="J1402" s="142" t="s">
        <v>6041</v>
      </c>
      <c r="K1402" s="162"/>
      <c r="L1402" s="141">
        <v>844.26211999999998</v>
      </c>
      <c r="M1402" s="141">
        <v>525.90809999999999</v>
      </c>
      <c r="N1402" s="141">
        <v>318.35401999999999</v>
      </c>
      <c r="O1402" s="142" t="s">
        <v>6041</v>
      </c>
    </row>
    <row r="1403" spans="1:15" ht="15.95" hidden="1" customHeight="1" x14ac:dyDescent="0.2">
      <c r="A1403" s="156">
        <v>1395</v>
      </c>
      <c r="B1403" s="156" t="s">
        <v>3206</v>
      </c>
      <c r="C1403" s="157" t="s">
        <v>6080</v>
      </c>
      <c r="D1403" s="157" t="s">
        <v>7386</v>
      </c>
      <c r="E1403" s="82">
        <v>433.79539</v>
      </c>
      <c r="F1403" s="82">
        <v>1732.0067525000002</v>
      </c>
      <c r="G1403" s="82">
        <v>856.19239000000005</v>
      </c>
      <c r="H1403" s="82"/>
      <c r="I1403" s="158">
        <v>25.045825564701431</v>
      </c>
      <c r="J1403" s="135" t="s">
        <v>6041</v>
      </c>
      <c r="K1403" s="162"/>
      <c r="L1403" s="82">
        <v>987.09451000000001</v>
      </c>
      <c r="M1403" s="82">
        <v>629.29337999999996</v>
      </c>
      <c r="N1403" s="82">
        <v>357.80113</v>
      </c>
      <c r="O1403" s="135" t="s">
        <v>6041</v>
      </c>
    </row>
    <row r="1404" spans="1:15" ht="15.95" hidden="1" customHeight="1" x14ac:dyDescent="0.2">
      <c r="A1404" s="159">
        <v>1396</v>
      </c>
      <c r="B1404" s="159" t="s">
        <v>3208</v>
      </c>
      <c r="C1404" s="160" t="s">
        <v>6080</v>
      </c>
      <c r="D1404" s="160" t="s">
        <v>6279</v>
      </c>
      <c r="E1404" s="141">
        <v>8.702</v>
      </c>
      <c r="F1404" s="141">
        <v>813.15179499999988</v>
      </c>
      <c r="G1404" s="141">
        <v>156.79314000000002</v>
      </c>
      <c r="H1404" s="141"/>
      <c r="I1404" s="161">
        <v>1.0701568948759439</v>
      </c>
      <c r="J1404" s="142" t="s">
        <v>6041</v>
      </c>
      <c r="K1404" s="162"/>
      <c r="L1404" s="141">
        <v>478.17293999999998</v>
      </c>
      <c r="M1404" s="141">
        <v>383.97540000000004</v>
      </c>
      <c r="N1404" s="141">
        <v>94.197539999999975</v>
      </c>
      <c r="O1404" s="142" t="s">
        <v>6041</v>
      </c>
    </row>
    <row r="1405" spans="1:15" ht="15.95" hidden="1" customHeight="1" x14ac:dyDescent="0.2">
      <c r="A1405" s="156">
        <v>1397</v>
      </c>
      <c r="B1405" s="156" t="s">
        <v>3209</v>
      </c>
      <c r="C1405" s="157" t="s">
        <v>6080</v>
      </c>
      <c r="D1405" s="157" t="s">
        <v>7849</v>
      </c>
      <c r="E1405" s="82">
        <v>55.059629999999999</v>
      </c>
      <c r="F1405" s="82">
        <v>2066.3493049999997</v>
      </c>
      <c r="G1405" s="82">
        <v>1150.70624</v>
      </c>
      <c r="H1405" s="82"/>
      <c r="I1405" s="158">
        <v>2.6645848243939572</v>
      </c>
      <c r="J1405" s="135" t="s">
        <v>6041</v>
      </c>
      <c r="K1405" s="162"/>
      <c r="L1405" s="82">
        <v>851.46429000000001</v>
      </c>
      <c r="M1405" s="82">
        <v>849.49572000000001</v>
      </c>
      <c r="N1405" s="82">
        <v>1.9685700000000652</v>
      </c>
      <c r="O1405" s="135" t="s">
        <v>6041</v>
      </c>
    </row>
    <row r="1406" spans="1:15" ht="15.95" customHeight="1" x14ac:dyDescent="0.2">
      <c r="A1406" s="159">
        <v>1398</v>
      </c>
      <c r="B1406" s="159" t="s">
        <v>3211</v>
      </c>
      <c r="C1406" s="160" t="s">
        <v>6080</v>
      </c>
      <c r="D1406" s="160" t="s">
        <v>7387</v>
      </c>
      <c r="E1406" s="141">
        <v>25.764879999999998</v>
      </c>
      <c r="F1406" s="141">
        <v>952.26079249999998</v>
      </c>
      <c r="G1406" s="141">
        <v>205.97492</v>
      </c>
      <c r="H1406" s="141"/>
      <c r="I1406" s="161">
        <v>2.7056537665862157</v>
      </c>
      <c r="J1406" s="142" t="s">
        <v>6041</v>
      </c>
      <c r="K1406" s="162"/>
      <c r="L1406" s="141">
        <v>428.62894</v>
      </c>
      <c r="M1406" s="141">
        <v>488.21316999999999</v>
      </c>
      <c r="N1406" s="141">
        <v>-59.584229999999984</v>
      </c>
      <c r="O1406" s="142" t="s">
        <v>6042</v>
      </c>
    </row>
    <row r="1407" spans="1:15" ht="15.95" hidden="1" customHeight="1" x14ac:dyDescent="0.2">
      <c r="A1407" s="156">
        <v>1399</v>
      </c>
      <c r="B1407" s="156" t="s">
        <v>3213</v>
      </c>
      <c r="C1407" s="157" t="s">
        <v>6080</v>
      </c>
      <c r="D1407" s="157" t="s">
        <v>7388</v>
      </c>
      <c r="E1407" s="82">
        <v>213.13400999999999</v>
      </c>
      <c r="F1407" s="82">
        <v>762.88841999999977</v>
      </c>
      <c r="G1407" s="82">
        <v>64.144770000000008</v>
      </c>
      <c r="H1407" s="82"/>
      <c r="I1407" s="158">
        <v>27.93776971998081</v>
      </c>
      <c r="J1407" s="135" t="s">
        <v>6041</v>
      </c>
      <c r="K1407" s="162"/>
      <c r="L1407" s="82">
        <v>450.23742999999996</v>
      </c>
      <c r="M1407" s="82">
        <v>298.17746</v>
      </c>
      <c r="N1407" s="82">
        <v>152.05996999999991</v>
      </c>
      <c r="O1407" s="135" t="s">
        <v>6041</v>
      </c>
    </row>
    <row r="1408" spans="1:15" ht="15.95" hidden="1" customHeight="1" x14ac:dyDescent="0.2">
      <c r="A1408" s="159">
        <v>1400</v>
      </c>
      <c r="B1408" s="159" t="s">
        <v>3215</v>
      </c>
      <c r="C1408" s="160" t="s">
        <v>6080</v>
      </c>
      <c r="D1408" s="160" t="s">
        <v>7389</v>
      </c>
      <c r="E1408" s="141">
        <v>110.33892999999998</v>
      </c>
      <c r="F1408" s="141">
        <v>1206.0547425000002</v>
      </c>
      <c r="G1408" s="141">
        <v>518.11865999999998</v>
      </c>
      <c r="H1408" s="141"/>
      <c r="I1408" s="161">
        <v>9.1487497301557994</v>
      </c>
      <c r="J1408" s="142" t="s">
        <v>6041</v>
      </c>
      <c r="K1408" s="162"/>
      <c r="L1408" s="141">
        <v>499.88210000000004</v>
      </c>
      <c r="M1408" s="141">
        <v>488.09467999999998</v>
      </c>
      <c r="N1408" s="141">
        <v>11.787420000000042</v>
      </c>
      <c r="O1408" s="142" t="s">
        <v>6041</v>
      </c>
    </row>
    <row r="1409" spans="1:15" ht="15.95" hidden="1" customHeight="1" x14ac:dyDescent="0.2">
      <c r="A1409" s="156">
        <v>1401</v>
      </c>
      <c r="B1409" s="156" t="s">
        <v>3217</v>
      </c>
      <c r="C1409" s="157" t="s">
        <v>6080</v>
      </c>
      <c r="D1409" s="157" t="s">
        <v>7390</v>
      </c>
      <c r="E1409" s="82">
        <v>33.995899999999992</v>
      </c>
      <c r="F1409" s="82">
        <v>1174.6594625000002</v>
      </c>
      <c r="G1409" s="82">
        <v>485.14489999999995</v>
      </c>
      <c r="H1409" s="82"/>
      <c r="I1409" s="158">
        <v>2.8941068526913596</v>
      </c>
      <c r="J1409" s="135" t="s">
        <v>6041</v>
      </c>
      <c r="K1409" s="162"/>
      <c r="L1409" s="82">
        <v>582.43987000000004</v>
      </c>
      <c r="M1409" s="82">
        <v>456.63424999999995</v>
      </c>
      <c r="N1409" s="82">
        <v>125.80562000000005</v>
      </c>
      <c r="O1409" s="135" t="s">
        <v>6041</v>
      </c>
    </row>
    <row r="1410" spans="1:15" ht="15.95" customHeight="1" x14ac:dyDescent="0.2">
      <c r="A1410" s="159">
        <v>1402</v>
      </c>
      <c r="B1410" s="159" t="s">
        <v>3219</v>
      </c>
      <c r="C1410" s="160" t="s">
        <v>6080</v>
      </c>
      <c r="D1410" s="160" t="s">
        <v>7391</v>
      </c>
      <c r="E1410" s="141">
        <v>436.39249999999998</v>
      </c>
      <c r="F1410" s="141">
        <v>4784.1649899999993</v>
      </c>
      <c r="G1410" s="141">
        <v>1061.19697</v>
      </c>
      <c r="H1410" s="141"/>
      <c r="I1410" s="161">
        <v>9.1216022213314201</v>
      </c>
      <c r="J1410" s="142" t="s">
        <v>6041</v>
      </c>
      <c r="K1410" s="162"/>
      <c r="L1410" s="141">
        <v>965.86412999999993</v>
      </c>
      <c r="M1410" s="141">
        <v>1091.6130699999999</v>
      </c>
      <c r="N1410" s="141">
        <v>-125.74893999999995</v>
      </c>
      <c r="O1410" s="142" t="s">
        <v>6042</v>
      </c>
    </row>
    <row r="1411" spans="1:15" ht="15.95" hidden="1" customHeight="1" x14ac:dyDescent="0.2">
      <c r="A1411" s="156">
        <v>1403</v>
      </c>
      <c r="B1411" s="156" t="s">
        <v>3221</v>
      </c>
      <c r="C1411" s="157" t="s">
        <v>6080</v>
      </c>
      <c r="D1411" s="157" t="s">
        <v>7392</v>
      </c>
      <c r="E1411" s="82">
        <v>17.63617</v>
      </c>
      <c r="F1411" s="82">
        <v>942.98338999999999</v>
      </c>
      <c r="G1411" s="82">
        <v>200.13559000000004</v>
      </c>
      <c r="H1411" s="82"/>
      <c r="I1411" s="158">
        <v>1.870252454817894</v>
      </c>
      <c r="J1411" s="135" t="s">
        <v>6041</v>
      </c>
      <c r="K1411" s="162"/>
      <c r="L1411" s="82">
        <v>496.57943999999992</v>
      </c>
      <c r="M1411" s="82">
        <v>410.75382999999994</v>
      </c>
      <c r="N1411" s="82">
        <v>85.825609999999983</v>
      </c>
      <c r="O1411" s="135" t="s">
        <v>6041</v>
      </c>
    </row>
    <row r="1412" spans="1:15" ht="15.95" customHeight="1" x14ac:dyDescent="0.2">
      <c r="A1412" s="159">
        <v>1404</v>
      </c>
      <c r="B1412" s="159" t="s">
        <v>3223</v>
      </c>
      <c r="C1412" s="160" t="s">
        <v>6080</v>
      </c>
      <c r="D1412" s="160" t="s">
        <v>7346</v>
      </c>
      <c r="E1412" s="141">
        <v>28.691419999999997</v>
      </c>
      <c r="F1412" s="141">
        <v>1853.0266900000001</v>
      </c>
      <c r="G1412" s="141">
        <v>962.81736999999987</v>
      </c>
      <c r="H1412" s="141"/>
      <c r="I1412" s="161">
        <v>1.5483543844692271</v>
      </c>
      <c r="J1412" s="142" t="s">
        <v>6041</v>
      </c>
      <c r="K1412" s="162"/>
      <c r="L1412" s="141">
        <v>656.52679000000001</v>
      </c>
      <c r="M1412" s="141">
        <v>756.21114999999998</v>
      </c>
      <c r="N1412" s="141">
        <v>-99.684359999999984</v>
      </c>
      <c r="O1412" s="142" t="s">
        <v>6042</v>
      </c>
    </row>
    <row r="1413" spans="1:15" ht="15.95" hidden="1" customHeight="1" x14ac:dyDescent="0.2">
      <c r="A1413" s="156">
        <v>1405</v>
      </c>
      <c r="B1413" s="156" t="s">
        <v>3224</v>
      </c>
      <c r="C1413" s="157" t="s">
        <v>6080</v>
      </c>
      <c r="D1413" s="157" t="s">
        <v>7393</v>
      </c>
      <c r="E1413" s="82">
        <v>125.86055</v>
      </c>
      <c r="F1413" s="82">
        <v>1380.5478374999998</v>
      </c>
      <c r="G1413" s="82">
        <v>431.90298999999999</v>
      </c>
      <c r="H1413" s="82"/>
      <c r="I1413" s="158">
        <v>9.1167105247086404</v>
      </c>
      <c r="J1413" s="135" t="s">
        <v>6041</v>
      </c>
      <c r="K1413" s="162"/>
      <c r="L1413" s="82">
        <v>729.51718999999991</v>
      </c>
      <c r="M1413" s="82">
        <v>437.15090999999995</v>
      </c>
      <c r="N1413" s="82">
        <v>292.36627999999996</v>
      </c>
      <c r="O1413" s="135" t="s">
        <v>6041</v>
      </c>
    </row>
    <row r="1414" spans="1:15" ht="15.95" hidden="1" customHeight="1" x14ac:dyDescent="0.2">
      <c r="A1414" s="159">
        <v>1406</v>
      </c>
      <c r="B1414" s="159" t="s">
        <v>3226</v>
      </c>
      <c r="C1414" s="160" t="s">
        <v>6080</v>
      </c>
      <c r="D1414" s="160" t="s">
        <v>7394</v>
      </c>
      <c r="E1414" s="141">
        <v>28.49689</v>
      </c>
      <c r="F1414" s="141">
        <v>1365.4850899999999</v>
      </c>
      <c r="G1414" s="141">
        <v>467.38598999999999</v>
      </c>
      <c r="H1414" s="141"/>
      <c r="I1414" s="161">
        <v>2.0869425970810127</v>
      </c>
      <c r="J1414" s="142" t="s">
        <v>6041</v>
      </c>
      <c r="K1414" s="162"/>
      <c r="L1414" s="141">
        <v>574.03933000000006</v>
      </c>
      <c r="M1414" s="141">
        <v>544.24860000000012</v>
      </c>
      <c r="N1414" s="141">
        <v>29.790729999999982</v>
      </c>
      <c r="O1414" s="142" t="s">
        <v>6041</v>
      </c>
    </row>
    <row r="1415" spans="1:15" ht="15.95" hidden="1" customHeight="1" x14ac:dyDescent="0.2">
      <c r="A1415" s="156">
        <v>1407</v>
      </c>
      <c r="B1415" s="156" t="s">
        <v>3228</v>
      </c>
      <c r="C1415" s="157" t="s">
        <v>6080</v>
      </c>
      <c r="D1415" s="157" t="s">
        <v>6422</v>
      </c>
      <c r="E1415" s="82">
        <v>24.089929999999999</v>
      </c>
      <c r="F1415" s="82">
        <v>1078.0132825000001</v>
      </c>
      <c r="G1415" s="82">
        <v>64.034309999999991</v>
      </c>
      <c r="H1415" s="82"/>
      <c r="I1415" s="158">
        <v>2.2346598498428056</v>
      </c>
      <c r="J1415" s="135" t="s">
        <v>6041</v>
      </c>
      <c r="K1415" s="162"/>
      <c r="L1415" s="82">
        <v>646.59205000000009</v>
      </c>
      <c r="M1415" s="82">
        <v>489.90243000000004</v>
      </c>
      <c r="N1415" s="82">
        <v>156.68961999999999</v>
      </c>
      <c r="O1415" s="135" t="s">
        <v>6041</v>
      </c>
    </row>
    <row r="1416" spans="1:15" ht="15.95" hidden="1" customHeight="1" x14ac:dyDescent="0.2">
      <c r="A1416" s="159">
        <v>1408</v>
      </c>
      <c r="B1416" s="159" t="s">
        <v>3229</v>
      </c>
      <c r="C1416" s="160" t="s">
        <v>6080</v>
      </c>
      <c r="D1416" s="160" t="s">
        <v>7395</v>
      </c>
      <c r="E1416" s="141">
        <v>27.154820000000001</v>
      </c>
      <c r="F1416" s="141">
        <v>1026.8325575000001</v>
      </c>
      <c r="G1416" s="141">
        <v>321.12752</v>
      </c>
      <c r="H1416" s="141"/>
      <c r="I1416" s="161">
        <v>2.6445226927857708</v>
      </c>
      <c r="J1416" s="142" t="s">
        <v>6041</v>
      </c>
      <c r="K1416" s="162"/>
      <c r="L1416" s="141">
        <v>603.26210000000003</v>
      </c>
      <c r="M1416" s="141">
        <v>462.66201000000001</v>
      </c>
      <c r="N1416" s="141">
        <v>140.60008999999997</v>
      </c>
      <c r="O1416" s="142" t="s">
        <v>6041</v>
      </c>
    </row>
    <row r="1417" spans="1:15" ht="15.95" hidden="1" customHeight="1" x14ac:dyDescent="0.2">
      <c r="A1417" s="156">
        <v>1409</v>
      </c>
      <c r="B1417" s="156" t="s">
        <v>3231</v>
      </c>
      <c r="C1417" s="157" t="s">
        <v>6080</v>
      </c>
      <c r="D1417" s="157" t="s">
        <v>7396</v>
      </c>
      <c r="E1417" s="82">
        <v>43.458960000000005</v>
      </c>
      <c r="F1417" s="82">
        <v>1184.4566750000001</v>
      </c>
      <c r="G1417" s="82">
        <v>492.95661000000001</v>
      </c>
      <c r="H1417" s="82"/>
      <c r="I1417" s="158">
        <v>3.6691050772287648</v>
      </c>
      <c r="J1417" s="135" t="s">
        <v>6041</v>
      </c>
      <c r="K1417" s="162"/>
      <c r="L1417" s="82">
        <v>756.86397999999997</v>
      </c>
      <c r="M1417" s="82">
        <v>506.09435999999999</v>
      </c>
      <c r="N1417" s="82">
        <v>250.76962</v>
      </c>
      <c r="O1417" s="135" t="s">
        <v>6041</v>
      </c>
    </row>
    <row r="1418" spans="1:15" ht="15.95" hidden="1" customHeight="1" x14ac:dyDescent="0.2">
      <c r="A1418" s="159">
        <v>1410</v>
      </c>
      <c r="B1418" s="159" t="s">
        <v>3233</v>
      </c>
      <c r="C1418" s="160" t="s">
        <v>6080</v>
      </c>
      <c r="D1418" s="160" t="s">
        <v>7397</v>
      </c>
      <c r="E1418" s="141">
        <v>144.72863999999998</v>
      </c>
      <c r="F1418" s="141">
        <v>1161.2689550000002</v>
      </c>
      <c r="G1418" s="141">
        <v>354.15840999999989</v>
      </c>
      <c r="H1418" s="141"/>
      <c r="I1418" s="161">
        <v>12.46297331697806</v>
      </c>
      <c r="J1418" s="142" t="s">
        <v>6041</v>
      </c>
      <c r="K1418" s="162"/>
      <c r="L1418" s="141">
        <v>745.89562000000001</v>
      </c>
      <c r="M1418" s="141">
        <v>456.55692000000005</v>
      </c>
      <c r="N1418" s="141">
        <v>289.33869999999996</v>
      </c>
      <c r="O1418" s="142" t="s">
        <v>6041</v>
      </c>
    </row>
    <row r="1419" spans="1:15" ht="15.95" hidden="1" customHeight="1" x14ac:dyDescent="0.2">
      <c r="A1419" s="156">
        <v>1411</v>
      </c>
      <c r="B1419" s="156" t="s">
        <v>3235</v>
      </c>
      <c r="C1419" s="157" t="s">
        <v>6080</v>
      </c>
      <c r="D1419" s="157" t="s">
        <v>7398</v>
      </c>
      <c r="E1419" s="82">
        <v>2.6532799999999996</v>
      </c>
      <c r="F1419" s="82">
        <v>984.93372249999993</v>
      </c>
      <c r="G1419" s="82">
        <v>139.05875</v>
      </c>
      <c r="H1419" s="82"/>
      <c r="I1419" s="158">
        <v>0.26938665408524481</v>
      </c>
      <c r="J1419" s="135" t="s">
        <v>6041</v>
      </c>
      <c r="K1419" s="162"/>
      <c r="L1419" s="82">
        <v>480.12425000000002</v>
      </c>
      <c r="M1419" s="82">
        <v>354.24700999999988</v>
      </c>
      <c r="N1419" s="82">
        <v>125.87724000000011</v>
      </c>
      <c r="O1419" s="135" t="s">
        <v>6041</v>
      </c>
    </row>
    <row r="1420" spans="1:15" ht="15.95" hidden="1" customHeight="1" x14ac:dyDescent="0.2">
      <c r="A1420" s="159">
        <v>1412</v>
      </c>
      <c r="B1420" s="159" t="s">
        <v>3237</v>
      </c>
      <c r="C1420" s="160" t="s">
        <v>6080</v>
      </c>
      <c r="D1420" s="160" t="s">
        <v>7399</v>
      </c>
      <c r="E1420" s="141">
        <v>53.056389999999993</v>
      </c>
      <c r="F1420" s="141">
        <v>811.36376250000001</v>
      </c>
      <c r="G1420" s="141">
        <v>52.523020000000002</v>
      </c>
      <c r="H1420" s="141"/>
      <c r="I1420" s="161">
        <v>6.5391618965728702</v>
      </c>
      <c r="J1420" s="142" t="s">
        <v>6041</v>
      </c>
      <c r="K1420" s="162"/>
      <c r="L1420" s="141">
        <v>431.73847000000001</v>
      </c>
      <c r="M1420" s="141">
        <v>406.3261599999999</v>
      </c>
      <c r="N1420" s="141">
        <v>25.412310000000115</v>
      </c>
      <c r="O1420" s="142" t="s">
        <v>6041</v>
      </c>
    </row>
    <row r="1421" spans="1:15" ht="15.95" customHeight="1" x14ac:dyDescent="0.2">
      <c r="A1421" s="156">
        <v>1413</v>
      </c>
      <c r="B1421" s="156" t="s">
        <v>3239</v>
      </c>
      <c r="C1421" s="157" t="s">
        <v>6080</v>
      </c>
      <c r="D1421" s="157" t="s">
        <v>7400</v>
      </c>
      <c r="E1421" s="82">
        <v>6.7946</v>
      </c>
      <c r="F1421" s="82">
        <v>855.96136000000013</v>
      </c>
      <c r="G1421" s="82">
        <v>85.269880000000001</v>
      </c>
      <c r="H1421" s="82"/>
      <c r="I1421" s="158">
        <v>0.79379751441116442</v>
      </c>
      <c r="J1421" s="135" t="s">
        <v>6041</v>
      </c>
      <c r="K1421" s="162"/>
      <c r="L1421" s="82">
        <v>353.01715999999999</v>
      </c>
      <c r="M1421" s="82">
        <v>459.48642000000001</v>
      </c>
      <c r="N1421" s="82">
        <v>-106.46926000000001</v>
      </c>
      <c r="O1421" s="135" t="s">
        <v>6042</v>
      </c>
    </row>
    <row r="1422" spans="1:15" ht="15.95" hidden="1" customHeight="1" x14ac:dyDescent="0.2">
      <c r="A1422" s="159">
        <v>1414</v>
      </c>
      <c r="B1422" s="159" t="s">
        <v>3241</v>
      </c>
      <c r="C1422" s="160" t="s">
        <v>6080</v>
      </c>
      <c r="D1422" s="160" t="s">
        <v>7401</v>
      </c>
      <c r="E1422" s="141">
        <v>100.29149</v>
      </c>
      <c r="F1422" s="141">
        <v>1502.4079024999999</v>
      </c>
      <c r="G1422" s="141">
        <v>302.81234999999998</v>
      </c>
      <c r="H1422" s="141"/>
      <c r="I1422" s="161">
        <v>6.6753835515052486</v>
      </c>
      <c r="J1422" s="142" t="s">
        <v>6041</v>
      </c>
      <c r="K1422" s="162"/>
      <c r="L1422" s="141">
        <v>904.56659000000013</v>
      </c>
      <c r="M1422" s="141">
        <v>480.86055000000005</v>
      </c>
      <c r="N1422" s="141">
        <v>423.70604000000003</v>
      </c>
      <c r="O1422" s="142" t="s">
        <v>6041</v>
      </c>
    </row>
    <row r="1423" spans="1:15" ht="15.95" hidden="1" customHeight="1" x14ac:dyDescent="0.2">
      <c r="A1423" s="156">
        <v>1415</v>
      </c>
      <c r="B1423" s="156" t="s">
        <v>3243</v>
      </c>
      <c r="C1423" s="157" t="s">
        <v>6080</v>
      </c>
      <c r="D1423" s="157" t="s">
        <v>7402</v>
      </c>
      <c r="E1423" s="82">
        <v>138.23170000000002</v>
      </c>
      <c r="F1423" s="82">
        <v>1537.2656250000002</v>
      </c>
      <c r="G1423" s="82">
        <v>516.40143</v>
      </c>
      <c r="H1423" s="82"/>
      <c r="I1423" s="158">
        <v>8.9920504141891531</v>
      </c>
      <c r="J1423" s="135" t="s">
        <v>6041</v>
      </c>
      <c r="K1423" s="162"/>
      <c r="L1423" s="82">
        <v>738.83242999999993</v>
      </c>
      <c r="M1423" s="82">
        <v>716.54911000000004</v>
      </c>
      <c r="N1423" s="82">
        <v>22.28331999999995</v>
      </c>
      <c r="O1423" s="135" t="s">
        <v>6041</v>
      </c>
    </row>
    <row r="1424" spans="1:15" ht="15.95" hidden="1" customHeight="1" x14ac:dyDescent="0.2">
      <c r="A1424" s="159">
        <v>1416</v>
      </c>
      <c r="B1424" s="159" t="s">
        <v>3245</v>
      </c>
      <c r="C1424" s="160" t="s">
        <v>6080</v>
      </c>
      <c r="D1424" s="160" t="s">
        <v>7403</v>
      </c>
      <c r="E1424" s="141">
        <v>243.24213999999998</v>
      </c>
      <c r="F1424" s="141">
        <v>1615.3793199999998</v>
      </c>
      <c r="G1424" s="141">
        <v>582.67717000000005</v>
      </c>
      <c r="H1424" s="141"/>
      <c r="I1424" s="161">
        <v>15.057896123122338</v>
      </c>
      <c r="J1424" s="142" t="s">
        <v>6041</v>
      </c>
      <c r="K1424" s="162"/>
      <c r="L1424" s="141">
        <v>889.69699000000014</v>
      </c>
      <c r="M1424" s="141">
        <v>662.84924999999998</v>
      </c>
      <c r="N1424" s="141">
        <v>226.8477400000001</v>
      </c>
      <c r="O1424" s="142" t="s">
        <v>6041</v>
      </c>
    </row>
    <row r="1425" spans="1:15" ht="15.95" hidden="1" customHeight="1" x14ac:dyDescent="0.2">
      <c r="A1425" s="156">
        <v>1417</v>
      </c>
      <c r="B1425" s="156" t="s">
        <v>3247</v>
      </c>
      <c r="C1425" s="157" t="s">
        <v>6080</v>
      </c>
      <c r="D1425" s="157" t="s">
        <v>7404</v>
      </c>
      <c r="E1425" s="82">
        <v>72.103070000000002</v>
      </c>
      <c r="F1425" s="82">
        <v>1449.6820874999999</v>
      </c>
      <c r="G1425" s="82">
        <v>617.22230000000002</v>
      </c>
      <c r="H1425" s="82"/>
      <c r="I1425" s="158">
        <v>4.973716004475361</v>
      </c>
      <c r="J1425" s="135" t="s">
        <v>6041</v>
      </c>
      <c r="K1425" s="162"/>
      <c r="L1425" s="82">
        <v>790.75087000000008</v>
      </c>
      <c r="M1425" s="82">
        <v>548.00105999999994</v>
      </c>
      <c r="N1425" s="82">
        <v>242.74981000000017</v>
      </c>
      <c r="O1425" s="135" t="s">
        <v>6041</v>
      </c>
    </row>
    <row r="1426" spans="1:15" ht="15.95" hidden="1" customHeight="1" x14ac:dyDescent="0.2">
      <c r="A1426" s="159">
        <v>1418</v>
      </c>
      <c r="B1426" s="159" t="s">
        <v>3249</v>
      </c>
      <c r="C1426" s="160" t="s">
        <v>6080</v>
      </c>
      <c r="D1426" s="160" t="s">
        <v>7405</v>
      </c>
      <c r="E1426" s="141">
        <v>545.3836</v>
      </c>
      <c r="F1426" s="141">
        <v>2021.780585</v>
      </c>
      <c r="G1426" s="141">
        <v>1277.04709</v>
      </c>
      <c r="H1426" s="141"/>
      <c r="I1426" s="161">
        <v>26.975409895925971</v>
      </c>
      <c r="J1426" s="142" t="s">
        <v>6041</v>
      </c>
      <c r="K1426" s="162"/>
      <c r="L1426" s="141">
        <v>953.79793999999993</v>
      </c>
      <c r="M1426" s="141">
        <v>502.61248999999998</v>
      </c>
      <c r="N1426" s="141">
        <v>451.18544999999995</v>
      </c>
      <c r="O1426" s="142" t="s">
        <v>6041</v>
      </c>
    </row>
    <row r="1427" spans="1:15" ht="15.95" customHeight="1" x14ac:dyDescent="0.2">
      <c r="A1427" s="156">
        <v>1419</v>
      </c>
      <c r="B1427" s="156" t="s">
        <v>3251</v>
      </c>
      <c r="C1427" s="157" t="s">
        <v>6080</v>
      </c>
      <c r="D1427" s="157" t="s">
        <v>7406</v>
      </c>
      <c r="E1427" s="82">
        <v>77.289850000000001</v>
      </c>
      <c r="F1427" s="82">
        <v>890.91253500000005</v>
      </c>
      <c r="G1427" s="82">
        <v>66.662540000000007</v>
      </c>
      <c r="H1427" s="82"/>
      <c r="I1427" s="158">
        <v>8.6753577891908318</v>
      </c>
      <c r="J1427" s="135" t="s">
        <v>6041</v>
      </c>
      <c r="K1427" s="162"/>
      <c r="L1427" s="82">
        <v>445.32239999999996</v>
      </c>
      <c r="M1427" s="82">
        <v>504.43207999999998</v>
      </c>
      <c r="N1427" s="82">
        <v>-59.10967999999999</v>
      </c>
      <c r="O1427" s="135" t="s">
        <v>6042</v>
      </c>
    </row>
    <row r="1428" spans="1:15" ht="15.95" hidden="1" customHeight="1" x14ac:dyDescent="0.2">
      <c r="A1428" s="159">
        <v>1420</v>
      </c>
      <c r="B1428" s="159" t="s">
        <v>3253</v>
      </c>
      <c r="C1428" s="160" t="s">
        <v>51</v>
      </c>
      <c r="D1428" s="160" t="s">
        <v>7407</v>
      </c>
      <c r="E1428" s="141">
        <v>39766.531849999992</v>
      </c>
      <c r="F1428" s="141">
        <v>111350.71223000002</v>
      </c>
      <c r="G1428" s="141">
        <v>16900.954850000002</v>
      </c>
      <c r="H1428" s="141"/>
      <c r="I1428" s="161">
        <v>35.712867078802688</v>
      </c>
      <c r="J1428" s="142" t="s">
        <v>6041</v>
      </c>
      <c r="K1428" s="162"/>
      <c r="L1428" s="141">
        <v>96978.086890000006</v>
      </c>
      <c r="M1428" s="141">
        <v>70669.123290000018</v>
      </c>
      <c r="N1428" s="141">
        <v>26308.963599999981</v>
      </c>
      <c r="O1428" s="142" t="s">
        <v>6041</v>
      </c>
    </row>
    <row r="1429" spans="1:15" ht="15.95" customHeight="1" x14ac:dyDescent="0.2">
      <c r="A1429" s="156">
        <v>1421</v>
      </c>
      <c r="B1429" s="156" t="s">
        <v>3255</v>
      </c>
      <c r="C1429" s="157" t="s">
        <v>51</v>
      </c>
      <c r="D1429" s="157" t="s">
        <v>7408</v>
      </c>
      <c r="E1429" s="82">
        <v>1581.5760499999999</v>
      </c>
      <c r="F1429" s="82">
        <v>10331.09526</v>
      </c>
      <c r="G1429" s="82">
        <v>2234.1829900000002</v>
      </c>
      <c r="H1429" s="82"/>
      <c r="I1429" s="158">
        <v>15.308890395421635</v>
      </c>
      <c r="J1429" s="135" t="s">
        <v>6041</v>
      </c>
      <c r="K1429" s="162"/>
      <c r="L1429" s="82">
        <v>2915.1030300000002</v>
      </c>
      <c r="M1429" s="82">
        <v>3233.8603600000001</v>
      </c>
      <c r="N1429" s="82">
        <v>-318.75733000000008</v>
      </c>
      <c r="O1429" s="135" t="s">
        <v>6042</v>
      </c>
    </row>
    <row r="1430" spans="1:15" ht="15.95" hidden="1" customHeight="1" x14ac:dyDescent="0.2">
      <c r="A1430" s="159">
        <v>1422</v>
      </c>
      <c r="B1430" s="159" t="s">
        <v>3257</v>
      </c>
      <c r="C1430" s="160" t="s">
        <v>51</v>
      </c>
      <c r="D1430" s="160" t="s">
        <v>7409</v>
      </c>
      <c r="E1430" s="141">
        <v>6561.4092999999984</v>
      </c>
      <c r="F1430" s="141">
        <v>10029.895980000003</v>
      </c>
      <c r="G1430" s="141">
        <v>3390.8892099999998</v>
      </c>
      <c r="H1430" s="141"/>
      <c r="I1430" s="161">
        <v>65.418517929634575</v>
      </c>
      <c r="J1430" s="142" t="s">
        <v>6041</v>
      </c>
      <c r="K1430" s="162"/>
      <c r="L1430" s="141">
        <v>7000.3758099999995</v>
      </c>
      <c r="M1430" s="141">
        <v>4730.1589800000002</v>
      </c>
      <c r="N1430" s="141">
        <v>2270.2168299999989</v>
      </c>
      <c r="O1430" s="142" t="s">
        <v>6041</v>
      </c>
    </row>
    <row r="1431" spans="1:15" ht="15.95" hidden="1" customHeight="1" x14ac:dyDescent="0.2">
      <c r="A1431" s="156">
        <v>1423</v>
      </c>
      <c r="B1431" s="156" t="s">
        <v>3259</v>
      </c>
      <c r="C1431" s="157" t="s">
        <v>51</v>
      </c>
      <c r="D1431" s="157" t="s">
        <v>7410</v>
      </c>
      <c r="E1431" s="82">
        <v>866.01576</v>
      </c>
      <c r="F1431" s="82">
        <v>7414.6442900000002</v>
      </c>
      <c r="G1431" s="82">
        <v>3186.4452099999999</v>
      </c>
      <c r="H1431" s="82"/>
      <c r="I1431" s="158">
        <v>11.679801837128993</v>
      </c>
      <c r="J1431" s="135" t="s">
        <v>6041</v>
      </c>
      <c r="K1431" s="162"/>
      <c r="L1431" s="82">
        <v>5429.998239999999</v>
      </c>
      <c r="M1431" s="82">
        <v>4283.72433</v>
      </c>
      <c r="N1431" s="82">
        <v>1146.2739099999992</v>
      </c>
      <c r="O1431" s="135" t="s">
        <v>6041</v>
      </c>
    </row>
    <row r="1432" spans="1:15" ht="15.95" hidden="1" customHeight="1" x14ac:dyDescent="0.2">
      <c r="A1432" s="159">
        <v>1424</v>
      </c>
      <c r="B1432" s="159" t="s">
        <v>3261</v>
      </c>
      <c r="C1432" s="160" t="s">
        <v>51</v>
      </c>
      <c r="D1432" s="160" t="s">
        <v>7411</v>
      </c>
      <c r="E1432" s="141">
        <v>1954.0703500000002</v>
      </c>
      <c r="F1432" s="141">
        <v>6996.8006449999993</v>
      </c>
      <c r="G1432" s="141">
        <v>2987.3960700000002</v>
      </c>
      <c r="H1432" s="141"/>
      <c r="I1432" s="161">
        <v>27.928055251887201</v>
      </c>
      <c r="J1432" s="142" t="s">
        <v>6041</v>
      </c>
      <c r="K1432" s="162"/>
      <c r="L1432" s="141">
        <v>5321.3836700000002</v>
      </c>
      <c r="M1432" s="141">
        <v>3868.6122400000004</v>
      </c>
      <c r="N1432" s="141">
        <v>1452.7714299999998</v>
      </c>
      <c r="O1432" s="142" t="s">
        <v>6041</v>
      </c>
    </row>
    <row r="1433" spans="1:15" ht="15.95" customHeight="1" x14ac:dyDescent="0.2">
      <c r="A1433" s="156">
        <v>1425</v>
      </c>
      <c r="B1433" s="156" t="s">
        <v>3263</v>
      </c>
      <c r="C1433" s="157" t="s">
        <v>51</v>
      </c>
      <c r="D1433" s="157" t="s">
        <v>7412</v>
      </c>
      <c r="E1433" s="82">
        <v>1136.9121400000001</v>
      </c>
      <c r="F1433" s="82">
        <v>8878.071922500003</v>
      </c>
      <c r="G1433" s="82">
        <v>2871.26548</v>
      </c>
      <c r="H1433" s="82"/>
      <c r="I1433" s="158">
        <v>12.805845119576972</v>
      </c>
      <c r="J1433" s="135" t="s">
        <v>6041</v>
      </c>
      <c r="K1433" s="162"/>
      <c r="L1433" s="82">
        <v>4680.3128699999997</v>
      </c>
      <c r="M1433" s="82">
        <v>5354.6601899999996</v>
      </c>
      <c r="N1433" s="82">
        <v>-674.3473199999994</v>
      </c>
      <c r="O1433" s="135" t="s">
        <v>6042</v>
      </c>
    </row>
    <row r="1434" spans="1:15" ht="15.95" hidden="1" customHeight="1" x14ac:dyDescent="0.2">
      <c r="A1434" s="159">
        <v>1426</v>
      </c>
      <c r="B1434" s="159" t="s">
        <v>3265</v>
      </c>
      <c r="C1434" s="160" t="s">
        <v>51</v>
      </c>
      <c r="D1434" s="160" t="s">
        <v>7413</v>
      </c>
      <c r="E1434" s="141">
        <v>752.95848000000001</v>
      </c>
      <c r="F1434" s="141">
        <v>15152.8885625</v>
      </c>
      <c r="G1434" s="141">
        <v>3008.8405200000002</v>
      </c>
      <c r="H1434" s="141"/>
      <c r="I1434" s="161">
        <v>4.9690755455260405</v>
      </c>
      <c r="J1434" s="142" t="s">
        <v>6041</v>
      </c>
      <c r="K1434" s="162"/>
      <c r="L1434" s="141">
        <v>20374.151469999993</v>
      </c>
      <c r="M1434" s="141">
        <v>7609.3248400000002</v>
      </c>
      <c r="N1434" s="141">
        <v>12764.826629999996</v>
      </c>
      <c r="O1434" s="142" t="s">
        <v>6041</v>
      </c>
    </row>
    <row r="1435" spans="1:15" ht="15.95" hidden="1" customHeight="1" x14ac:dyDescent="0.2">
      <c r="A1435" s="156">
        <v>1427</v>
      </c>
      <c r="B1435" s="156" t="s">
        <v>3267</v>
      </c>
      <c r="C1435" s="157" t="s">
        <v>51</v>
      </c>
      <c r="D1435" s="157" t="s">
        <v>7414</v>
      </c>
      <c r="E1435" s="82">
        <v>16736.207780000001</v>
      </c>
      <c r="F1435" s="82">
        <v>28817.843945000001</v>
      </c>
      <c r="G1435" s="82">
        <v>6883.2117200000002</v>
      </c>
      <c r="H1435" s="82"/>
      <c r="I1435" s="158">
        <v>58.075849851715887</v>
      </c>
      <c r="J1435" s="135" t="s">
        <v>6041</v>
      </c>
      <c r="K1435" s="162"/>
      <c r="L1435" s="82">
        <v>26623.737649999999</v>
      </c>
      <c r="M1435" s="82">
        <v>21312.93332</v>
      </c>
      <c r="N1435" s="82">
        <v>5310.8043299999981</v>
      </c>
      <c r="O1435" s="135" t="s">
        <v>6041</v>
      </c>
    </row>
    <row r="1436" spans="1:15" ht="15.95" hidden="1" customHeight="1" x14ac:dyDescent="0.2">
      <c r="A1436" s="159">
        <v>1428</v>
      </c>
      <c r="B1436" s="159" t="s">
        <v>3269</v>
      </c>
      <c r="C1436" s="160" t="s">
        <v>51</v>
      </c>
      <c r="D1436" s="160" t="s">
        <v>7415</v>
      </c>
      <c r="E1436" s="141">
        <v>1383.2690299999999</v>
      </c>
      <c r="F1436" s="141">
        <v>8758.5298350000012</v>
      </c>
      <c r="G1436" s="141">
        <v>2415.5755700000004</v>
      </c>
      <c r="H1436" s="141"/>
      <c r="I1436" s="161">
        <v>15.793392910215506</v>
      </c>
      <c r="J1436" s="142" t="s">
        <v>6041</v>
      </c>
      <c r="K1436" s="162"/>
      <c r="L1436" s="141">
        <v>11529.192150000001</v>
      </c>
      <c r="M1436" s="141">
        <v>3139.34809</v>
      </c>
      <c r="N1436" s="141">
        <v>8389.8440600000013</v>
      </c>
      <c r="O1436" s="142" t="s">
        <v>6041</v>
      </c>
    </row>
    <row r="1437" spans="1:15" ht="15.95" hidden="1" customHeight="1" x14ac:dyDescent="0.2">
      <c r="A1437" s="156">
        <v>1429</v>
      </c>
      <c r="B1437" s="156" t="s">
        <v>3271</v>
      </c>
      <c r="C1437" s="157" t="s">
        <v>51</v>
      </c>
      <c r="D1437" s="157" t="s">
        <v>6598</v>
      </c>
      <c r="E1437" s="82">
        <v>15910.374310000003</v>
      </c>
      <c r="F1437" s="82">
        <v>27948.983219999998</v>
      </c>
      <c r="G1437" s="82">
        <v>6478.7555600000005</v>
      </c>
      <c r="H1437" s="82"/>
      <c r="I1437" s="158">
        <v>56.926487038049764</v>
      </c>
      <c r="J1437" s="135" t="s">
        <v>6041</v>
      </c>
      <c r="K1437" s="162"/>
      <c r="L1437" s="82">
        <v>23338.438260000003</v>
      </c>
      <c r="M1437" s="82">
        <v>21532.640530000001</v>
      </c>
      <c r="N1437" s="82">
        <v>1805.7977300000005</v>
      </c>
      <c r="O1437" s="135" t="s">
        <v>6041</v>
      </c>
    </row>
    <row r="1438" spans="1:15" ht="15.95" hidden="1" customHeight="1" x14ac:dyDescent="0.2">
      <c r="A1438" s="159">
        <v>1430</v>
      </c>
      <c r="B1438" s="159" t="s">
        <v>3272</v>
      </c>
      <c r="C1438" s="160" t="s">
        <v>51</v>
      </c>
      <c r="D1438" s="160" t="s">
        <v>6529</v>
      </c>
      <c r="E1438" s="141">
        <v>5052.0188599999992</v>
      </c>
      <c r="F1438" s="141">
        <v>52910.793409999998</v>
      </c>
      <c r="G1438" s="141">
        <v>10524.62386</v>
      </c>
      <c r="H1438" s="141"/>
      <c r="I1438" s="161">
        <v>9.548182014305576</v>
      </c>
      <c r="J1438" s="142" t="s">
        <v>6041</v>
      </c>
      <c r="K1438" s="162"/>
      <c r="L1438" s="141">
        <v>51691.526399999995</v>
      </c>
      <c r="M1438" s="141">
        <v>40567.864879999994</v>
      </c>
      <c r="N1438" s="141">
        <v>11123.661520000003</v>
      </c>
      <c r="O1438" s="142" t="s">
        <v>6041</v>
      </c>
    </row>
    <row r="1439" spans="1:15" ht="15.95" hidden="1" customHeight="1" x14ac:dyDescent="0.2">
      <c r="A1439" s="156">
        <v>1431</v>
      </c>
      <c r="B1439" s="156" t="s">
        <v>3273</v>
      </c>
      <c r="C1439" s="157" t="s">
        <v>51</v>
      </c>
      <c r="D1439" s="157" t="s">
        <v>7416</v>
      </c>
      <c r="E1439" s="82">
        <v>17173.683439999997</v>
      </c>
      <c r="F1439" s="82">
        <v>57808.616267500001</v>
      </c>
      <c r="G1439" s="82">
        <v>8791.396209999999</v>
      </c>
      <c r="H1439" s="82"/>
      <c r="I1439" s="158">
        <v>29.707826529753905</v>
      </c>
      <c r="J1439" s="135" t="s">
        <v>6041</v>
      </c>
      <c r="K1439" s="162"/>
      <c r="L1439" s="82">
        <v>53750.439530000003</v>
      </c>
      <c r="M1439" s="82">
        <v>34953.397539999998</v>
      </c>
      <c r="N1439" s="82">
        <v>18797.041990000002</v>
      </c>
      <c r="O1439" s="135" t="s">
        <v>6041</v>
      </c>
    </row>
    <row r="1440" spans="1:15" ht="15.95" hidden="1" customHeight="1" x14ac:dyDescent="0.2">
      <c r="A1440" s="159">
        <v>1432</v>
      </c>
      <c r="B1440" s="159" t="s">
        <v>3275</v>
      </c>
      <c r="C1440" s="160" t="s">
        <v>51</v>
      </c>
      <c r="D1440" s="160" t="s">
        <v>7417</v>
      </c>
      <c r="E1440" s="141">
        <v>795.90029000000004</v>
      </c>
      <c r="F1440" s="141">
        <v>11653.0921125</v>
      </c>
      <c r="G1440" s="141">
        <v>2166.5482900000002</v>
      </c>
      <c r="H1440" s="141"/>
      <c r="I1440" s="161">
        <v>6.8299493586449582</v>
      </c>
      <c r="J1440" s="142" t="s">
        <v>6041</v>
      </c>
      <c r="K1440" s="162"/>
      <c r="L1440" s="141">
        <v>9352.116149999998</v>
      </c>
      <c r="M1440" s="141">
        <v>6778.4086600000001</v>
      </c>
      <c r="N1440" s="141">
        <v>2573.7074899999984</v>
      </c>
      <c r="O1440" s="142" t="s">
        <v>6041</v>
      </c>
    </row>
    <row r="1441" spans="1:15" ht="15.95" hidden="1" customHeight="1" x14ac:dyDescent="0.2">
      <c r="A1441" s="156">
        <v>1433</v>
      </c>
      <c r="B1441" s="156" t="s">
        <v>3277</v>
      </c>
      <c r="C1441" s="157" t="s">
        <v>51</v>
      </c>
      <c r="D1441" s="157" t="s">
        <v>7418</v>
      </c>
      <c r="E1441" s="82">
        <v>112.35745000000001</v>
      </c>
      <c r="F1441" s="82">
        <v>4457.9764849999992</v>
      </c>
      <c r="G1441" s="82">
        <v>1652.07897</v>
      </c>
      <c r="H1441" s="82"/>
      <c r="I1441" s="158">
        <v>2.5203688350096809</v>
      </c>
      <c r="J1441" s="135" t="s">
        <v>6041</v>
      </c>
      <c r="K1441" s="162"/>
      <c r="L1441" s="82">
        <v>3650.1026399999996</v>
      </c>
      <c r="M1441" s="82">
        <v>2256.01541</v>
      </c>
      <c r="N1441" s="82">
        <v>1394.0872299999994</v>
      </c>
      <c r="O1441" s="135" t="s">
        <v>6041</v>
      </c>
    </row>
    <row r="1442" spans="1:15" ht="15.95" hidden="1" customHeight="1" x14ac:dyDescent="0.2">
      <c r="A1442" s="159">
        <v>1434</v>
      </c>
      <c r="B1442" s="159" t="s">
        <v>3279</v>
      </c>
      <c r="C1442" s="160" t="s">
        <v>51</v>
      </c>
      <c r="D1442" s="160" t="s">
        <v>7419</v>
      </c>
      <c r="E1442" s="141">
        <v>1317.0652400000001</v>
      </c>
      <c r="F1442" s="141">
        <v>8411.2496274999994</v>
      </c>
      <c r="G1442" s="141">
        <v>2308.4929099999999</v>
      </c>
      <c r="H1442" s="141"/>
      <c r="I1442" s="161">
        <v>15.658377747985822</v>
      </c>
      <c r="J1442" s="142" t="s">
        <v>6041</v>
      </c>
      <c r="K1442" s="162"/>
      <c r="L1442" s="141">
        <v>6817.1134099999999</v>
      </c>
      <c r="M1442" s="141">
        <v>4784.31052</v>
      </c>
      <c r="N1442" s="141">
        <v>2032.8028900000006</v>
      </c>
      <c r="O1442" s="142" t="s">
        <v>6041</v>
      </c>
    </row>
    <row r="1443" spans="1:15" ht="15.95" customHeight="1" x14ac:dyDescent="0.2">
      <c r="A1443" s="156">
        <v>1435</v>
      </c>
      <c r="B1443" s="156" t="s">
        <v>3281</v>
      </c>
      <c r="C1443" s="157" t="s">
        <v>51</v>
      </c>
      <c r="D1443" s="157" t="s">
        <v>6264</v>
      </c>
      <c r="E1443" s="82">
        <v>439.24722000000003</v>
      </c>
      <c r="F1443" s="82">
        <v>4199.5034599999999</v>
      </c>
      <c r="G1443" s="82">
        <v>1543.81014</v>
      </c>
      <c r="H1443" s="82"/>
      <c r="I1443" s="158">
        <v>10.459503705230905</v>
      </c>
      <c r="J1443" s="135" t="s">
        <v>6041</v>
      </c>
      <c r="K1443" s="162"/>
      <c r="L1443" s="82">
        <v>2604.1696499999998</v>
      </c>
      <c r="M1443" s="82">
        <v>2985.9434700000002</v>
      </c>
      <c r="N1443" s="82">
        <v>-381.77382000000028</v>
      </c>
      <c r="O1443" s="135" t="s">
        <v>6042</v>
      </c>
    </row>
    <row r="1444" spans="1:15" ht="15.95" hidden="1" customHeight="1" x14ac:dyDescent="0.2">
      <c r="A1444" s="159">
        <v>1436</v>
      </c>
      <c r="B1444" s="159" t="s">
        <v>3282</v>
      </c>
      <c r="C1444" s="160" t="s">
        <v>51</v>
      </c>
      <c r="D1444" s="160" t="s">
        <v>7420</v>
      </c>
      <c r="E1444" s="141">
        <v>182.85440000000003</v>
      </c>
      <c r="F1444" s="141">
        <v>4968.4912349999995</v>
      </c>
      <c r="G1444" s="141">
        <v>1770.5496900000001</v>
      </c>
      <c r="H1444" s="141"/>
      <c r="I1444" s="161">
        <v>3.6802802168976765</v>
      </c>
      <c r="J1444" s="142" t="s">
        <v>6041</v>
      </c>
      <c r="K1444" s="162"/>
      <c r="L1444" s="141">
        <v>4329.6708799999997</v>
      </c>
      <c r="M1444" s="141">
        <v>2603.5787799999998</v>
      </c>
      <c r="N1444" s="141">
        <v>1726.0921000000001</v>
      </c>
      <c r="O1444" s="142" t="s">
        <v>6041</v>
      </c>
    </row>
    <row r="1445" spans="1:15" ht="15.95" hidden="1" customHeight="1" x14ac:dyDescent="0.2">
      <c r="A1445" s="156">
        <v>1437</v>
      </c>
      <c r="B1445" s="156" t="s">
        <v>3284</v>
      </c>
      <c r="C1445" s="157" t="s">
        <v>51</v>
      </c>
      <c r="D1445" s="157" t="s">
        <v>7421</v>
      </c>
      <c r="E1445" s="82">
        <v>35040.503789999995</v>
      </c>
      <c r="F1445" s="82">
        <v>40398.823544999992</v>
      </c>
      <c r="G1445" s="82">
        <v>7999.7260600000009</v>
      </c>
      <c r="H1445" s="82"/>
      <c r="I1445" s="158">
        <v>86.736446052614866</v>
      </c>
      <c r="J1445" s="135" t="s">
        <v>6041</v>
      </c>
      <c r="K1445" s="162"/>
      <c r="L1445" s="82">
        <v>51859.294289999998</v>
      </c>
      <c r="M1445" s="82">
        <v>24190.107410000004</v>
      </c>
      <c r="N1445" s="82">
        <v>27669.186879999994</v>
      </c>
      <c r="O1445" s="135" t="s">
        <v>6041</v>
      </c>
    </row>
    <row r="1446" spans="1:15" ht="15.95" hidden="1" customHeight="1" x14ac:dyDescent="0.2">
      <c r="A1446" s="159">
        <v>1438</v>
      </c>
      <c r="B1446" s="159" t="s">
        <v>3286</v>
      </c>
      <c r="C1446" s="160" t="s">
        <v>51</v>
      </c>
      <c r="D1446" s="160" t="s">
        <v>7422</v>
      </c>
      <c r="E1446" s="141">
        <v>7752.0466799999995</v>
      </c>
      <c r="F1446" s="141">
        <v>9051.5206149999995</v>
      </c>
      <c r="G1446" s="141">
        <v>4190.20309</v>
      </c>
      <c r="H1446" s="141"/>
      <c r="I1446" s="161">
        <v>85.643584207867377</v>
      </c>
      <c r="J1446" s="142" t="s">
        <v>6041</v>
      </c>
      <c r="K1446" s="162"/>
      <c r="L1446" s="141">
        <v>9500.3696000000018</v>
      </c>
      <c r="M1446" s="141">
        <v>3553.6062100000004</v>
      </c>
      <c r="N1446" s="141">
        <v>5946.763390000001</v>
      </c>
      <c r="O1446" s="142" t="s">
        <v>6041</v>
      </c>
    </row>
    <row r="1447" spans="1:15" ht="15.95" hidden="1" customHeight="1" x14ac:dyDescent="0.2">
      <c r="A1447" s="156">
        <v>1439</v>
      </c>
      <c r="B1447" s="156" t="s">
        <v>3288</v>
      </c>
      <c r="C1447" s="157" t="s">
        <v>51</v>
      </c>
      <c r="D1447" s="157" t="s">
        <v>7423</v>
      </c>
      <c r="E1447" s="82">
        <v>781.49289999999996</v>
      </c>
      <c r="F1447" s="82">
        <v>10313.4415525</v>
      </c>
      <c r="G1447" s="82">
        <v>4131.4796299999998</v>
      </c>
      <c r="H1447" s="82"/>
      <c r="I1447" s="158">
        <v>7.5774211355332151</v>
      </c>
      <c r="J1447" s="135" t="s">
        <v>6041</v>
      </c>
      <c r="K1447" s="162"/>
      <c r="L1447" s="82">
        <v>16320.605510000001</v>
      </c>
      <c r="M1447" s="82">
        <v>5211.1063000000004</v>
      </c>
      <c r="N1447" s="82">
        <v>11109.499210000002</v>
      </c>
      <c r="O1447" s="135" t="s">
        <v>6041</v>
      </c>
    </row>
    <row r="1448" spans="1:15" ht="15.95" hidden="1" customHeight="1" x14ac:dyDescent="0.2">
      <c r="A1448" s="159">
        <v>1440</v>
      </c>
      <c r="B1448" s="159" t="s">
        <v>3290</v>
      </c>
      <c r="C1448" s="160" t="s">
        <v>51</v>
      </c>
      <c r="D1448" s="160" t="s">
        <v>7424</v>
      </c>
      <c r="E1448" s="141">
        <v>1279.1497200000001</v>
      </c>
      <c r="F1448" s="141">
        <v>13147.326912499999</v>
      </c>
      <c r="G1448" s="141">
        <v>3424.6640899999998</v>
      </c>
      <c r="H1448" s="141"/>
      <c r="I1448" s="161">
        <v>9.7293520463375049</v>
      </c>
      <c r="J1448" s="142" t="s">
        <v>6041</v>
      </c>
      <c r="K1448" s="162"/>
      <c r="L1448" s="141">
        <v>20901.89056</v>
      </c>
      <c r="M1448" s="141">
        <v>7539.84159</v>
      </c>
      <c r="N1448" s="141">
        <v>13362.048969999998</v>
      </c>
      <c r="O1448" s="142" t="s">
        <v>6041</v>
      </c>
    </row>
    <row r="1449" spans="1:15" ht="15.95" hidden="1" customHeight="1" x14ac:dyDescent="0.2">
      <c r="A1449" s="156">
        <v>1441</v>
      </c>
      <c r="B1449" s="156" t="s">
        <v>3292</v>
      </c>
      <c r="C1449" s="157" t="s">
        <v>51</v>
      </c>
      <c r="D1449" s="157" t="s">
        <v>7425</v>
      </c>
      <c r="E1449" s="82">
        <v>5043.0370500000008</v>
      </c>
      <c r="F1449" s="82">
        <v>12762.745289999999</v>
      </c>
      <c r="G1449" s="82">
        <v>4279.9937900000004</v>
      </c>
      <c r="H1449" s="82"/>
      <c r="I1449" s="158">
        <v>39.513732628914674</v>
      </c>
      <c r="J1449" s="135" t="s">
        <v>6041</v>
      </c>
      <c r="K1449" s="162"/>
      <c r="L1449" s="82">
        <v>9764.8826200000003</v>
      </c>
      <c r="M1449" s="82">
        <v>6853.3767699999999</v>
      </c>
      <c r="N1449" s="82">
        <v>2911.5058500000014</v>
      </c>
      <c r="O1449" s="135" t="s">
        <v>6041</v>
      </c>
    </row>
    <row r="1450" spans="1:15" ht="15.95" hidden="1" customHeight="1" x14ac:dyDescent="0.2">
      <c r="A1450" s="159">
        <v>1442</v>
      </c>
      <c r="B1450" s="159" t="s">
        <v>3294</v>
      </c>
      <c r="C1450" s="160" t="s">
        <v>51</v>
      </c>
      <c r="D1450" s="160" t="s">
        <v>7426</v>
      </c>
      <c r="E1450" s="141">
        <v>2039.3563900000001</v>
      </c>
      <c r="F1450" s="141">
        <v>26620.496384999999</v>
      </c>
      <c r="G1450" s="141">
        <v>7521.0614500000001</v>
      </c>
      <c r="H1450" s="141"/>
      <c r="I1450" s="161">
        <v>7.6608503481893298</v>
      </c>
      <c r="J1450" s="142" t="s">
        <v>6041</v>
      </c>
      <c r="K1450" s="162"/>
      <c r="L1450" s="141">
        <v>20531.518060000002</v>
      </c>
      <c r="M1450" s="141">
        <v>15649.66569</v>
      </c>
      <c r="N1450" s="141">
        <v>4881.8523700000032</v>
      </c>
      <c r="O1450" s="142" t="s">
        <v>6041</v>
      </c>
    </row>
    <row r="1451" spans="1:15" ht="15.95" hidden="1" customHeight="1" x14ac:dyDescent="0.2">
      <c r="A1451" s="156">
        <v>1443</v>
      </c>
      <c r="B1451" s="156" t="s">
        <v>3296</v>
      </c>
      <c r="C1451" s="157" t="s">
        <v>51</v>
      </c>
      <c r="D1451" s="157" t="s">
        <v>7427</v>
      </c>
      <c r="E1451" s="82">
        <v>1225.47342</v>
      </c>
      <c r="F1451" s="82">
        <v>11255.072969999997</v>
      </c>
      <c r="G1451" s="82">
        <v>3958.7013400000005</v>
      </c>
      <c r="H1451" s="82"/>
      <c r="I1451" s="158">
        <v>10.888187249131628</v>
      </c>
      <c r="J1451" s="135" t="s">
        <v>6041</v>
      </c>
      <c r="K1451" s="162"/>
      <c r="L1451" s="82">
        <v>8242.1155600000002</v>
      </c>
      <c r="M1451" s="82">
        <v>7426.7582200000006</v>
      </c>
      <c r="N1451" s="82">
        <v>815.35733999999979</v>
      </c>
      <c r="O1451" s="135" t="s">
        <v>6041</v>
      </c>
    </row>
    <row r="1452" spans="1:15" ht="15.95" hidden="1" customHeight="1" x14ac:dyDescent="0.2">
      <c r="A1452" s="159">
        <v>1444</v>
      </c>
      <c r="B1452" s="159" t="s">
        <v>3298</v>
      </c>
      <c r="C1452" s="160" t="s">
        <v>51</v>
      </c>
      <c r="D1452" s="160" t="s">
        <v>7428</v>
      </c>
      <c r="E1452" s="141">
        <v>1378.8695600000001</v>
      </c>
      <c r="F1452" s="141">
        <v>10477.274670000001</v>
      </c>
      <c r="G1452" s="141">
        <v>4174.3879800000004</v>
      </c>
      <c r="H1452" s="141"/>
      <c r="I1452" s="161">
        <v>13.16057470506307</v>
      </c>
      <c r="J1452" s="142" t="s">
        <v>6041</v>
      </c>
      <c r="K1452" s="162"/>
      <c r="L1452" s="141">
        <v>7188.3395199999995</v>
      </c>
      <c r="M1452" s="141">
        <v>6486.9519700000001</v>
      </c>
      <c r="N1452" s="141">
        <v>701.38754999999981</v>
      </c>
      <c r="O1452" s="142" t="s">
        <v>6041</v>
      </c>
    </row>
    <row r="1453" spans="1:15" ht="15.95" hidden="1" customHeight="1" x14ac:dyDescent="0.2">
      <c r="A1453" s="156">
        <v>1445</v>
      </c>
      <c r="B1453" s="156" t="s">
        <v>3300</v>
      </c>
      <c r="C1453" s="157" t="s">
        <v>51</v>
      </c>
      <c r="D1453" s="157" t="s">
        <v>6794</v>
      </c>
      <c r="E1453" s="82">
        <v>715.98477000000003</v>
      </c>
      <c r="F1453" s="82">
        <v>10720.24019</v>
      </c>
      <c r="G1453" s="82">
        <v>3094.7673200000004</v>
      </c>
      <c r="H1453" s="82"/>
      <c r="I1453" s="158">
        <v>6.6788127626830711</v>
      </c>
      <c r="J1453" s="135" t="s">
        <v>6041</v>
      </c>
      <c r="K1453" s="162"/>
      <c r="L1453" s="82">
        <v>8807.0817699999989</v>
      </c>
      <c r="M1453" s="82">
        <v>7391.9416900000006</v>
      </c>
      <c r="N1453" s="82">
        <v>1415.1400799999992</v>
      </c>
      <c r="O1453" s="135" t="s">
        <v>6041</v>
      </c>
    </row>
    <row r="1454" spans="1:15" ht="15.95" hidden="1" customHeight="1" x14ac:dyDescent="0.2">
      <c r="A1454" s="159">
        <v>1446</v>
      </c>
      <c r="B1454" s="159" t="s">
        <v>3301</v>
      </c>
      <c r="C1454" s="160" t="s">
        <v>51</v>
      </c>
      <c r="D1454" s="160" t="s">
        <v>7429</v>
      </c>
      <c r="E1454" s="141">
        <v>3050.0140000000006</v>
      </c>
      <c r="F1454" s="141">
        <v>40645.604432500004</v>
      </c>
      <c r="G1454" s="141">
        <v>5125.0189900000005</v>
      </c>
      <c r="H1454" s="141"/>
      <c r="I1454" s="161">
        <v>7.5039208853817065</v>
      </c>
      <c r="J1454" s="142" t="s">
        <v>6041</v>
      </c>
      <c r="K1454" s="162"/>
      <c r="L1454" s="141">
        <v>57708.715350000006</v>
      </c>
      <c r="M1454" s="141">
        <v>17923.025379999999</v>
      </c>
      <c r="N1454" s="141">
        <v>39785.689970000014</v>
      </c>
      <c r="O1454" s="142" t="s">
        <v>6041</v>
      </c>
    </row>
    <row r="1455" spans="1:15" ht="15.95" hidden="1" customHeight="1" x14ac:dyDescent="0.2">
      <c r="A1455" s="156">
        <v>1447</v>
      </c>
      <c r="B1455" s="156" t="s">
        <v>3303</v>
      </c>
      <c r="C1455" s="157" t="s">
        <v>51</v>
      </c>
      <c r="D1455" s="157" t="s">
        <v>7430</v>
      </c>
      <c r="E1455" s="82">
        <v>4710.8438099999994</v>
      </c>
      <c r="F1455" s="82">
        <v>4814.4067325000005</v>
      </c>
      <c r="G1455" s="82">
        <v>1319.4680899999998</v>
      </c>
      <c r="H1455" s="82"/>
      <c r="I1455" s="158">
        <v>97.848895445395328</v>
      </c>
      <c r="J1455" s="135" t="s">
        <v>6041</v>
      </c>
      <c r="K1455" s="162"/>
      <c r="L1455" s="82">
        <v>7080.5231199999998</v>
      </c>
      <c r="M1455" s="82">
        <v>1311.6655499999999</v>
      </c>
      <c r="N1455" s="82">
        <v>5768.8575700000001</v>
      </c>
      <c r="O1455" s="135" t="s">
        <v>6041</v>
      </c>
    </row>
    <row r="1456" spans="1:15" ht="15.95" hidden="1" customHeight="1" x14ac:dyDescent="0.2">
      <c r="A1456" s="159">
        <v>1448</v>
      </c>
      <c r="B1456" s="159" t="s">
        <v>3305</v>
      </c>
      <c r="C1456" s="160" t="s">
        <v>51</v>
      </c>
      <c r="D1456" s="160" t="s">
        <v>7431</v>
      </c>
      <c r="E1456" s="141">
        <v>246.70845999999997</v>
      </c>
      <c r="F1456" s="141">
        <v>4782.6521950000006</v>
      </c>
      <c r="G1456" s="141">
        <v>1355.84509</v>
      </c>
      <c r="H1456" s="141"/>
      <c r="I1456" s="161">
        <v>5.1584027008679429</v>
      </c>
      <c r="J1456" s="142" t="s">
        <v>6041</v>
      </c>
      <c r="K1456" s="162"/>
      <c r="L1456" s="141">
        <v>5545.7034800000001</v>
      </c>
      <c r="M1456" s="141">
        <v>1620.9985899999999</v>
      </c>
      <c r="N1456" s="141">
        <v>3924.7048900000004</v>
      </c>
      <c r="O1456" s="142" t="s">
        <v>6041</v>
      </c>
    </row>
    <row r="1457" spans="1:15" ht="15.95" hidden="1" customHeight="1" x14ac:dyDescent="0.2">
      <c r="A1457" s="156">
        <v>1449</v>
      </c>
      <c r="B1457" s="156" t="s">
        <v>3307</v>
      </c>
      <c r="C1457" s="157" t="s">
        <v>51</v>
      </c>
      <c r="D1457" s="157" t="s">
        <v>7432</v>
      </c>
      <c r="E1457" s="82">
        <v>526.24215000000004</v>
      </c>
      <c r="F1457" s="82">
        <v>7775.5555200000008</v>
      </c>
      <c r="G1457" s="82">
        <v>2522.78818</v>
      </c>
      <c r="H1457" s="82"/>
      <c r="I1457" s="158">
        <v>6.7679042178583781</v>
      </c>
      <c r="J1457" s="135" t="s">
        <v>6041</v>
      </c>
      <c r="K1457" s="162"/>
      <c r="L1457" s="82">
        <v>7751.7769399999997</v>
      </c>
      <c r="M1457" s="82">
        <v>4035.5886600000003</v>
      </c>
      <c r="N1457" s="82">
        <v>3716.1882799999994</v>
      </c>
      <c r="O1457" s="135" t="s">
        <v>6041</v>
      </c>
    </row>
    <row r="1458" spans="1:15" ht="15.95" hidden="1" customHeight="1" x14ac:dyDescent="0.2">
      <c r="A1458" s="159">
        <v>1450</v>
      </c>
      <c r="B1458" s="159" t="s">
        <v>3309</v>
      </c>
      <c r="C1458" s="160" t="s">
        <v>51</v>
      </c>
      <c r="D1458" s="160" t="s">
        <v>7433</v>
      </c>
      <c r="E1458" s="141">
        <v>700.70611999999994</v>
      </c>
      <c r="F1458" s="141">
        <v>11174.107120000001</v>
      </c>
      <c r="G1458" s="141">
        <v>2039.2281</v>
      </c>
      <c r="H1458" s="141"/>
      <c r="I1458" s="161">
        <v>6.2708018857796661</v>
      </c>
      <c r="J1458" s="142" t="s">
        <v>6041</v>
      </c>
      <c r="K1458" s="162"/>
      <c r="L1458" s="141">
        <v>17218.820770000002</v>
      </c>
      <c r="M1458" s="141">
        <v>4525.2306099999996</v>
      </c>
      <c r="N1458" s="141">
        <v>12693.590160000003</v>
      </c>
      <c r="O1458" s="142" t="s">
        <v>6041</v>
      </c>
    </row>
    <row r="1459" spans="1:15" ht="15.95" hidden="1" customHeight="1" x14ac:dyDescent="0.2">
      <c r="A1459" s="156">
        <v>1451</v>
      </c>
      <c r="B1459" s="156" t="s">
        <v>3311</v>
      </c>
      <c r="C1459" s="157" t="s">
        <v>51</v>
      </c>
      <c r="D1459" s="157" t="s">
        <v>7434</v>
      </c>
      <c r="E1459" s="82">
        <v>316.73721</v>
      </c>
      <c r="F1459" s="82">
        <v>10205.337582500002</v>
      </c>
      <c r="G1459" s="82">
        <v>1474.29413</v>
      </c>
      <c r="H1459" s="82"/>
      <c r="I1459" s="158">
        <v>3.1036426520876432</v>
      </c>
      <c r="J1459" s="135" t="s">
        <v>6041</v>
      </c>
      <c r="K1459" s="162"/>
      <c r="L1459" s="82">
        <v>18992.688819999999</v>
      </c>
      <c r="M1459" s="82">
        <v>8969.8941799999993</v>
      </c>
      <c r="N1459" s="82">
        <v>10022.79464</v>
      </c>
      <c r="O1459" s="135" t="s">
        <v>6041</v>
      </c>
    </row>
    <row r="1460" spans="1:15" ht="15.95" hidden="1" customHeight="1" x14ac:dyDescent="0.2">
      <c r="A1460" s="159">
        <v>1452</v>
      </c>
      <c r="B1460" s="159" t="s">
        <v>3313</v>
      </c>
      <c r="C1460" s="160" t="s">
        <v>51</v>
      </c>
      <c r="D1460" s="160" t="s">
        <v>7435</v>
      </c>
      <c r="E1460" s="141">
        <v>512.07100000000003</v>
      </c>
      <c r="F1460" s="141">
        <v>3514.5860550000002</v>
      </c>
      <c r="G1460" s="141">
        <v>910.49947999999995</v>
      </c>
      <c r="H1460" s="141"/>
      <c r="I1460" s="161">
        <v>14.569880833377406</v>
      </c>
      <c r="J1460" s="142" t="s">
        <v>6041</v>
      </c>
      <c r="K1460" s="162"/>
      <c r="L1460" s="141">
        <v>3389.1544700000004</v>
      </c>
      <c r="M1460" s="141">
        <v>2000.75523</v>
      </c>
      <c r="N1460" s="141">
        <v>1388.3992400000002</v>
      </c>
      <c r="O1460" s="142" t="s">
        <v>6041</v>
      </c>
    </row>
    <row r="1461" spans="1:15" ht="15.95" hidden="1" customHeight="1" x14ac:dyDescent="0.2">
      <c r="A1461" s="156">
        <v>1453</v>
      </c>
      <c r="B1461" s="156" t="s">
        <v>3315</v>
      </c>
      <c r="C1461" s="157" t="s">
        <v>51</v>
      </c>
      <c r="D1461" s="157" t="s">
        <v>7436</v>
      </c>
      <c r="E1461" s="82">
        <v>79.443470000000005</v>
      </c>
      <c r="F1461" s="82">
        <v>2778.2538475000001</v>
      </c>
      <c r="G1461" s="82">
        <v>1200.6818700000001</v>
      </c>
      <c r="H1461" s="82"/>
      <c r="I1461" s="158">
        <v>2.859474848617122</v>
      </c>
      <c r="J1461" s="135" t="s">
        <v>6041</v>
      </c>
      <c r="K1461" s="162"/>
      <c r="L1461" s="82">
        <v>3763.8118599999993</v>
      </c>
      <c r="M1461" s="82">
        <v>800.07776000000001</v>
      </c>
      <c r="N1461" s="82">
        <v>2963.7340999999997</v>
      </c>
      <c r="O1461" s="135" t="s">
        <v>6041</v>
      </c>
    </row>
    <row r="1462" spans="1:15" ht="15.95" hidden="1" customHeight="1" x14ac:dyDescent="0.2">
      <c r="A1462" s="159">
        <v>1454</v>
      </c>
      <c r="B1462" s="159" t="s">
        <v>3317</v>
      </c>
      <c r="C1462" s="160" t="s">
        <v>51</v>
      </c>
      <c r="D1462" s="160" t="s">
        <v>7437</v>
      </c>
      <c r="E1462" s="141">
        <v>317.27494999999999</v>
      </c>
      <c r="F1462" s="141">
        <v>4110.5726424999993</v>
      </c>
      <c r="G1462" s="141">
        <v>1193.3473700000002</v>
      </c>
      <c r="H1462" s="141"/>
      <c r="I1462" s="161">
        <v>7.7185097453243712</v>
      </c>
      <c r="J1462" s="142" t="s">
        <v>6041</v>
      </c>
      <c r="K1462" s="162"/>
      <c r="L1462" s="141">
        <v>7175.139549999999</v>
      </c>
      <c r="M1462" s="141">
        <v>917.87477000000013</v>
      </c>
      <c r="N1462" s="141">
        <v>6257.2647799999986</v>
      </c>
      <c r="O1462" s="142" t="s">
        <v>6041</v>
      </c>
    </row>
    <row r="1463" spans="1:15" ht="15.95" hidden="1" customHeight="1" x14ac:dyDescent="0.2">
      <c r="A1463" s="156">
        <v>1455</v>
      </c>
      <c r="B1463" s="156" t="s">
        <v>3319</v>
      </c>
      <c r="C1463" s="157" t="s">
        <v>51</v>
      </c>
      <c r="D1463" s="157" t="s">
        <v>7438</v>
      </c>
      <c r="E1463" s="82">
        <v>1439.25299</v>
      </c>
      <c r="F1463" s="82">
        <v>3634.4888874999997</v>
      </c>
      <c r="G1463" s="82">
        <v>1372.53298</v>
      </c>
      <c r="H1463" s="82"/>
      <c r="I1463" s="158">
        <v>39.599873174739486</v>
      </c>
      <c r="J1463" s="135" t="s">
        <v>6041</v>
      </c>
      <c r="K1463" s="162"/>
      <c r="L1463" s="82">
        <v>4150.1628799999999</v>
      </c>
      <c r="M1463" s="82">
        <v>1993.1897999999999</v>
      </c>
      <c r="N1463" s="82">
        <v>2156.9730800000002</v>
      </c>
      <c r="O1463" s="135" t="s">
        <v>6041</v>
      </c>
    </row>
    <row r="1464" spans="1:15" ht="15.95" hidden="1" customHeight="1" x14ac:dyDescent="0.2">
      <c r="A1464" s="159">
        <v>1456</v>
      </c>
      <c r="B1464" s="159" t="s">
        <v>3321</v>
      </c>
      <c r="C1464" s="160" t="s">
        <v>51</v>
      </c>
      <c r="D1464" s="160" t="s">
        <v>7439</v>
      </c>
      <c r="E1464" s="141">
        <v>1575.7851199999998</v>
      </c>
      <c r="F1464" s="141">
        <v>3115.1938499999997</v>
      </c>
      <c r="G1464" s="141">
        <v>2144.5431100000005</v>
      </c>
      <c r="H1464" s="141"/>
      <c r="I1464" s="161">
        <v>50.583854356286693</v>
      </c>
      <c r="J1464" s="142" t="s">
        <v>6041</v>
      </c>
      <c r="K1464" s="162"/>
      <c r="L1464" s="141">
        <v>3095.3152999999998</v>
      </c>
      <c r="M1464" s="141">
        <v>1923.9456600000001</v>
      </c>
      <c r="N1464" s="141">
        <v>1171.3696399999997</v>
      </c>
      <c r="O1464" s="142" t="s">
        <v>6041</v>
      </c>
    </row>
    <row r="1465" spans="1:15" ht="15.95" hidden="1" customHeight="1" x14ac:dyDescent="0.2">
      <c r="A1465" s="156">
        <v>1457</v>
      </c>
      <c r="B1465" s="156" t="s">
        <v>3323</v>
      </c>
      <c r="C1465" s="157" t="s">
        <v>51</v>
      </c>
      <c r="D1465" s="157" t="s">
        <v>7440</v>
      </c>
      <c r="E1465" s="82">
        <v>11243.976419999999</v>
      </c>
      <c r="F1465" s="82">
        <v>22714.624937500008</v>
      </c>
      <c r="G1465" s="82">
        <v>8523.1615399999991</v>
      </c>
      <c r="H1465" s="82"/>
      <c r="I1465" s="158">
        <v>49.50104371495523</v>
      </c>
      <c r="J1465" s="135" t="s">
        <v>6041</v>
      </c>
      <c r="K1465" s="162"/>
      <c r="L1465" s="82">
        <v>21707.307719999997</v>
      </c>
      <c r="M1465" s="82">
        <v>16712.17267</v>
      </c>
      <c r="N1465" s="82">
        <v>4995.135049999999</v>
      </c>
      <c r="O1465" s="135" t="s">
        <v>6041</v>
      </c>
    </row>
    <row r="1466" spans="1:15" ht="15.95" hidden="1" customHeight="1" x14ac:dyDescent="0.2">
      <c r="A1466" s="159">
        <v>1458</v>
      </c>
      <c r="B1466" s="159" t="s">
        <v>3325</v>
      </c>
      <c r="C1466" s="160" t="s">
        <v>51</v>
      </c>
      <c r="D1466" s="160" t="s">
        <v>7441</v>
      </c>
      <c r="E1466" s="141">
        <v>185.08941999999999</v>
      </c>
      <c r="F1466" s="141">
        <v>2581.5824325000003</v>
      </c>
      <c r="G1466" s="141">
        <v>2074.3463700000002</v>
      </c>
      <c r="H1466" s="141"/>
      <c r="I1466" s="161">
        <v>7.169611075357361</v>
      </c>
      <c r="J1466" s="142" t="s">
        <v>6041</v>
      </c>
      <c r="K1466" s="162"/>
      <c r="L1466" s="141">
        <v>1539.1286299999999</v>
      </c>
      <c r="M1466" s="141">
        <v>1188.25369</v>
      </c>
      <c r="N1466" s="141">
        <v>350.87493999999992</v>
      </c>
      <c r="O1466" s="142" t="s">
        <v>6041</v>
      </c>
    </row>
    <row r="1467" spans="1:15" ht="15.95" hidden="1" customHeight="1" x14ac:dyDescent="0.2">
      <c r="A1467" s="156">
        <v>1459</v>
      </c>
      <c r="B1467" s="156" t="s">
        <v>3327</v>
      </c>
      <c r="C1467" s="157" t="s">
        <v>51</v>
      </c>
      <c r="D1467" s="157" t="s">
        <v>7442</v>
      </c>
      <c r="E1467" s="82">
        <v>2936.8011299999998</v>
      </c>
      <c r="F1467" s="82">
        <v>4264.6580400000003</v>
      </c>
      <c r="G1467" s="82">
        <v>2782.9490599999999</v>
      </c>
      <c r="H1467" s="82"/>
      <c r="I1467" s="158">
        <v>68.863695575460483</v>
      </c>
      <c r="J1467" s="135" t="s">
        <v>6041</v>
      </c>
      <c r="K1467" s="162"/>
      <c r="L1467" s="82">
        <v>2903.7910599999996</v>
      </c>
      <c r="M1467" s="82">
        <v>1800.1762599999997</v>
      </c>
      <c r="N1467" s="82">
        <v>1103.6147999999998</v>
      </c>
      <c r="O1467" s="135" t="s">
        <v>6041</v>
      </c>
    </row>
    <row r="1468" spans="1:15" ht="15.95" hidden="1" customHeight="1" x14ac:dyDescent="0.2">
      <c r="A1468" s="159">
        <v>1460</v>
      </c>
      <c r="B1468" s="159" t="s">
        <v>3329</v>
      </c>
      <c r="C1468" s="160" t="s">
        <v>51</v>
      </c>
      <c r="D1468" s="160" t="s">
        <v>7125</v>
      </c>
      <c r="E1468" s="141">
        <v>649.40472</v>
      </c>
      <c r="F1468" s="141">
        <v>6191.7825424999992</v>
      </c>
      <c r="G1468" s="141">
        <v>2399.7446100000002</v>
      </c>
      <c r="H1468" s="141"/>
      <c r="I1468" s="161">
        <v>10.488170660751205</v>
      </c>
      <c r="J1468" s="142" t="s">
        <v>6041</v>
      </c>
      <c r="K1468" s="162"/>
      <c r="L1468" s="141">
        <v>4357.3103100000008</v>
      </c>
      <c r="M1468" s="141">
        <v>3075.0450799999999</v>
      </c>
      <c r="N1468" s="141">
        <v>1282.2652300000004</v>
      </c>
      <c r="O1468" s="142" t="s">
        <v>6041</v>
      </c>
    </row>
    <row r="1469" spans="1:15" ht="15.95" hidden="1" customHeight="1" x14ac:dyDescent="0.2">
      <c r="A1469" s="156">
        <v>1461</v>
      </c>
      <c r="B1469" s="156" t="s">
        <v>3330</v>
      </c>
      <c r="C1469" s="157" t="s">
        <v>51</v>
      </c>
      <c r="D1469" s="157" t="s">
        <v>7443</v>
      </c>
      <c r="E1469" s="82">
        <v>530.25002999999992</v>
      </c>
      <c r="F1469" s="82">
        <v>11170.812365000002</v>
      </c>
      <c r="G1469" s="82">
        <v>4520.772390000001</v>
      </c>
      <c r="H1469" s="82"/>
      <c r="I1469" s="158">
        <v>4.746745470914548</v>
      </c>
      <c r="J1469" s="135" t="s">
        <v>6041</v>
      </c>
      <c r="K1469" s="162"/>
      <c r="L1469" s="82">
        <v>10501.110919999999</v>
      </c>
      <c r="M1469" s="82">
        <v>6893.1045899999999</v>
      </c>
      <c r="N1469" s="82">
        <v>3608.0063300000002</v>
      </c>
      <c r="O1469" s="135" t="s">
        <v>6041</v>
      </c>
    </row>
    <row r="1470" spans="1:15" ht="15.95" hidden="1" customHeight="1" x14ac:dyDescent="0.2">
      <c r="A1470" s="159">
        <v>1462</v>
      </c>
      <c r="B1470" s="159" t="s">
        <v>3332</v>
      </c>
      <c r="C1470" s="160" t="s">
        <v>51</v>
      </c>
      <c r="D1470" s="160" t="s">
        <v>7444</v>
      </c>
      <c r="E1470" s="141">
        <v>3077.0017200000002</v>
      </c>
      <c r="F1470" s="141">
        <v>5095.0542100000002</v>
      </c>
      <c r="G1470" s="141">
        <v>2822.2556500000001</v>
      </c>
      <c r="H1470" s="141"/>
      <c r="I1470" s="161">
        <v>60.391932905459711</v>
      </c>
      <c r="J1470" s="142" t="s">
        <v>6041</v>
      </c>
      <c r="K1470" s="162"/>
      <c r="L1470" s="141">
        <v>3872.6197400000001</v>
      </c>
      <c r="M1470" s="141">
        <v>3517.6671000000006</v>
      </c>
      <c r="N1470" s="141">
        <v>354.95263999999969</v>
      </c>
      <c r="O1470" s="142" t="s">
        <v>6041</v>
      </c>
    </row>
    <row r="1471" spans="1:15" ht="15.95" hidden="1" customHeight="1" x14ac:dyDescent="0.2">
      <c r="A1471" s="156">
        <v>1463</v>
      </c>
      <c r="B1471" s="156" t="s">
        <v>3334</v>
      </c>
      <c r="C1471" s="157" t="s">
        <v>51</v>
      </c>
      <c r="D1471" s="157" t="s">
        <v>7445</v>
      </c>
      <c r="E1471" s="82">
        <v>4117.1070899999995</v>
      </c>
      <c r="F1471" s="82">
        <v>24510.683152500002</v>
      </c>
      <c r="G1471" s="82">
        <v>1795.54737</v>
      </c>
      <c r="H1471" s="82"/>
      <c r="I1471" s="158">
        <v>16.797194367795782</v>
      </c>
      <c r="J1471" s="135" t="s">
        <v>6041</v>
      </c>
      <c r="K1471" s="162"/>
      <c r="L1471" s="82">
        <v>16982.424609999998</v>
      </c>
      <c r="M1471" s="82">
        <v>11436.12256</v>
      </c>
      <c r="N1471" s="82">
        <v>5546.3020499999993</v>
      </c>
      <c r="O1471" s="135" t="s">
        <v>6041</v>
      </c>
    </row>
    <row r="1472" spans="1:15" ht="15.95" hidden="1" customHeight="1" x14ac:dyDescent="0.2">
      <c r="A1472" s="159">
        <v>1464</v>
      </c>
      <c r="B1472" s="159" t="s">
        <v>3336</v>
      </c>
      <c r="C1472" s="160" t="s">
        <v>51</v>
      </c>
      <c r="D1472" s="160" t="s">
        <v>7446</v>
      </c>
      <c r="E1472" s="141">
        <v>951.66591999999991</v>
      </c>
      <c r="F1472" s="141">
        <v>7575.6648774999994</v>
      </c>
      <c r="G1472" s="141">
        <v>1930.93966</v>
      </c>
      <c r="H1472" s="141"/>
      <c r="I1472" s="161">
        <v>12.562143856527793</v>
      </c>
      <c r="J1472" s="142" t="s">
        <v>6041</v>
      </c>
      <c r="K1472" s="162"/>
      <c r="L1472" s="141">
        <v>5345.6647599999997</v>
      </c>
      <c r="M1472" s="141">
        <v>4829.72336</v>
      </c>
      <c r="N1472" s="141">
        <v>515.94139999999948</v>
      </c>
      <c r="O1472" s="142" t="s">
        <v>6041</v>
      </c>
    </row>
    <row r="1473" spans="1:15" ht="15.95" hidden="1" customHeight="1" x14ac:dyDescent="0.2">
      <c r="A1473" s="156">
        <v>1465</v>
      </c>
      <c r="B1473" s="156" t="s">
        <v>3338</v>
      </c>
      <c r="C1473" s="157" t="s">
        <v>51</v>
      </c>
      <c r="D1473" s="157" t="s">
        <v>7447</v>
      </c>
      <c r="E1473" s="82">
        <v>6470.4692699999996</v>
      </c>
      <c r="F1473" s="82">
        <v>14089.439515</v>
      </c>
      <c r="G1473" s="82">
        <v>1863.1993900000002</v>
      </c>
      <c r="H1473" s="82"/>
      <c r="I1473" s="158">
        <v>45.924248889470462</v>
      </c>
      <c r="J1473" s="135" t="s">
        <v>6041</v>
      </c>
      <c r="K1473" s="162"/>
      <c r="L1473" s="82">
        <v>31382.813730000002</v>
      </c>
      <c r="M1473" s="82">
        <v>4997.3115800000005</v>
      </c>
      <c r="N1473" s="82">
        <v>26385.50215</v>
      </c>
      <c r="O1473" s="135" t="s">
        <v>6041</v>
      </c>
    </row>
    <row r="1474" spans="1:15" ht="15.95" hidden="1" customHeight="1" x14ac:dyDescent="0.2">
      <c r="A1474" s="159">
        <v>1466</v>
      </c>
      <c r="B1474" s="159" t="s">
        <v>3340</v>
      </c>
      <c r="C1474" s="160" t="s">
        <v>51</v>
      </c>
      <c r="D1474" s="160" t="s">
        <v>7448</v>
      </c>
      <c r="E1474" s="141">
        <v>1758.45128</v>
      </c>
      <c r="F1474" s="141">
        <v>6940.0275974999995</v>
      </c>
      <c r="G1474" s="141">
        <v>1626.9618799999998</v>
      </c>
      <c r="H1474" s="141"/>
      <c r="I1474" s="161">
        <v>25.337813939435133</v>
      </c>
      <c r="J1474" s="142" t="s">
        <v>6041</v>
      </c>
      <c r="K1474" s="162"/>
      <c r="L1474" s="141">
        <v>4818.0209399999994</v>
      </c>
      <c r="M1474" s="141">
        <v>3978.9903799999997</v>
      </c>
      <c r="N1474" s="141">
        <v>839.03055999999958</v>
      </c>
      <c r="O1474" s="142" t="s">
        <v>6041</v>
      </c>
    </row>
    <row r="1475" spans="1:15" ht="15.95" hidden="1" customHeight="1" x14ac:dyDescent="0.2">
      <c r="A1475" s="156">
        <v>1467</v>
      </c>
      <c r="B1475" s="156" t="s">
        <v>3342</v>
      </c>
      <c r="C1475" s="157" t="s">
        <v>51</v>
      </c>
      <c r="D1475" s="157" t="s">
        <v>7449</v>
      </c>
      <c r="E1475" s="82">
        <v>1225.6453599999995</v>
      </c>
      <c r="F1475" s="82">
        <v>9065.0319949999994</v>
      </c>
      <c r="G1475" s="82">
        <v>1183.33897</v>
      </c>
      <c r="H1475" s="82"/>
      <c r="I1475" s="158">
        <v>13.52058504234766</v>
      </c>
      <c r="J1475" s="135" t="s">
        <v>6041</v>
      </c>
      <c r="K1475" s="162"/>
      <c r="L1475" s="82">
        <v>12900.816809999998</v>
      </c>
      <c r="M1475" s="82">
        <v>3910.6012000000001</v>
      </c>
      <c r="N1475" s="82">
        <v>8990.2156099999993</v>
      </c>
      <c r="O1475" s="135" t="s">
        <v>6041</v>
      </c>
    </row>
    <row r="1476" spans="1:15" ht="15.95" hidden="1" customHeight="1" x14ac:dyDescent="0.2">
      <c r="A1476" s="159">
        <v>1468</v>
      </c>
      <c r="B1476" s="159" t="s">
        <v>3344</v>
      </c>
      <c r="C1476" s="160" t="s">
        <v>51</v>
      </c>
      <c r="D1476" s="160" t="s">
        <v>7450</v>
      </c>
      <c r="E1476" s="141">
        <v>719.55165999999997</v>
      </c>
      <c r="F1476" s="141">
        <v>12606.360897500001</v>
      </c>
      <c r="G1476" s="141">
        <v>1168.89276</v>
      </c>
      <c r="H1476" s="141"/>
      <c r="I1476" s="161">
        <v>5.7078459505525982</v>
      </c>
      <c r="J1476" s="142" t="s">
        <v>6041</v>
      </c>
      <c r="K1476" s="162"/>
      <c r="L1476" s="141">
        <v>13666.7202</v>
      </c>
      <c r="M1476" s="141">
        <v>8446.3534999999993</v>
      </c>
      <c r="N1476" s="141">
        <v>5220.3666999999996</v>
      </c>
      <c r="O1476" s="142" t="s">
        <v>6041</v>
      </c>
    </row>
    <row r="1477" spans="1:15" ht="15.95" hidden="1" customHeight="1" x14ac:dyDescent="0.2">
      <c r="A1477" s="156">
        <v>1469</v>
      </c>
      <c r="B1477" s="156" t="s">
        <v>3346</v>
      </c>
      <c r="C1477" s="157" t="s">
        <v>51</v>
      </c>
      <c r="D1477" s="157" t="s">
        <v>7451</v>
      </c>
      <c r="E1477" s="82">
        <v>2010.08329</v>
      </c>
      <c r="F1477" s="82">
        <v>4466.8227150000002</v>
      </c>
      <c r="G1477" s="82">
        <v>1172.1405199999999</v>
      </c>
      <c r="H1477" s="82"/>
      <c r="I1477" s="158">
        <v>45.000292562540174</v>
      </c>
      <c r="J1477" s="135" t="s">
        <v>6041</v>
      </c>
      <c r="K1477" s="162"/>
      <c r="L1477" s="82">
        <v>3444.6944100000001</v>
      </c>
      <c r="M1477" s="82">
        <v>2832.1051299999999</v>
      </c>
      <c r="N1477" s="82">
        <v>612.58928000000026</v>
      </c>
      <c r="O1477" s="135" t="s">
        <v>6041</v>
      </c>
    </row>
    <row r="1478" spans="1:15" ht="15.95" hidden="1" customHeight="1" x14ac:dyDescent="0.2">
      <c r="A1478" s="159">
        <v>1470</v>
      </c>
      <c r="B1478" s="159" t="s">
        <v>3348</v>
      </c>
      <c r="C1478" s="160" t="s">
        <v>51</v>
      </c>
      <c r="D1478" s="160" t="s">
        <v>7452</v>
      </c>
      <c r="E1478" s="141">
        <v>173.37217999999999</v>
      </c>
      <c r="F1478" s="141">
        <v>3306.0707049999996</v>
      </c>
      <c r="G1478" s="141">
        <v>717.524</v>
      </c>
      <c r="H1478" s="141"/>
      <c r="I1478" s="161">
        <v>5.2440554201637983</v>
      </c>
      <c r="J1478" s="142" t="s">
        <v>6041</v>
      </c>
      <c r="K1478" s="162"/>
      <c r="L1478" s="141">
        <v>2268.9209999999998</v>
      </c>
      <c r="M1478" s="141">
        <v>1688.2197799999999</v>
      </c>
      <c r="N1478" s="141">
        <v>580.70122000000015</v>
      </c>
      <c r="O1478" s="142" t="s">
        <v>6041</v>
      </c>
    </row>
    <row r="1479" spans="1:15" ht="15.95" hidden="1" customHeight="1" x14ac:dyDescent="0.2">
      <c r="A1479" s="156">
        <v>1471</v>
      </c>
      <c r="B1479" s="156" t="s">
        <v>3350</v>
      </c>
      <c r="C1479" s="157" t="s">
        <v>54</v>
      </c>
      <c r="D1479" s="157" t="s">
        <v>7453</v>
      </c>
      <c r="E1479" s="82">
        <v>3923.5544800000002</v>
      </c>
      <c r="F1479" s="82">
        <v>55434.294757499993</v>
      </c>
      <c r="G1479" s="82">
        <v>2002.54026</v>
      </c>
      <c r="H1479" s="82"/>
      <c r="I1479" s="158">
        <v>7.0778468404149084</v>
      </c>
      <c r="J1479" s="135" t="s">
        <v>6041</v>
      </c>
      <c r="K1479" s="162"/>
      <c r="L1479" s="82">
        <v>44615.551439999996</v>
      </c>
      <c r="M1479" s="82">
        <v>28539.900100000003</v>
      </c>
      <c r="N1479" s="82">
        <v>16075.651339999997</v>
      </c>
      <c r="O1479" s="135" t="s">
        <v>6041</v>
      </c>
    </row>
    <row r="1480" spans="1:15" ht="15.95" hidden="1" customHeight="1" x14ac:dyDescent="0.2">
      <c r="A1480" s="159">
        <v>1472</v>
      </c>
      <c r="B1480" s="159" t="s">
        <v>3352</v>
      </c>
      <c r="C1480" s="160" t="s">
        <v>54</v>
      </c>
      <c r="D1480" s="160" t="s">
        <v>7454</v>
      </c>
      <c r="E1480" s="141">
        <v>1063.2121000000002</v>
      </c>
      <c r="F1480" s="141">
        <v>8950.9368649999997</v>
      </c>
      <c r="G1480" s="141">
        <v>675.04983000000004</v>
      </c>
      <c r="H1480" s="141"/>
      <c r="I1480" s="161">
        <v>11.878221420121703</v>
      </c>
      <c r="J1480" s="142" t="s">
        <v>6041</v>
      </c>
      <c r="K1480" s="162"/>
      <c r="L1480" s="141">
        <v>6478.3429899999992</v>
      </c>
      <c r="M1480" s="141">
        <v>4327.8618899999992</v>
      </c>
      <c r="N1480" s="141">
        <v>2150.4810999999995</v>
      </c>
      <c r="O1480" s="142" t="s">
        <v>6041</v>
      </c>
    </row>
    <row r="1481" spans="1:15" ht="15.95" hidden="1" customHeight="1" x14ac:dyDescent="0.2">
      <c r="A1481" s="156">
        <v>1473</v>
      </c>
      <c r="B1481" s="156" t="s">
        <v>3354</v>
      </c>
      <c r="C1481" s="157" t="s">
        <v>54</v>
      </c>
      <c r="D1481" s="157" t="s">
        <v>7455</v>
      </c>
      <c r="E1481" s="82">
        <v>1850.86529</v>
      </c>
      <c r="F1481" s="82">
        <v>8950.2881124999985</v>
      </c>
      <c r="G1481" s="82">
        <v>698.03392999999994</v>
      </c>
      <c r="H1481" s="82"/>
      <c r="I1481" s="158">
        <v>20.679393408744868</v>
      </c>
      <c r="J1481" s="135" t="s">
        <v>6041</v>
      </c>
      <c r="K1481" s="162"/>
      <c r="L1481" s="82">
        <v>6942.1369700000005</v>
      </c>
      <c r="M1481" s="82">
        <v>3643.0840200000007</v>
      </c>
      <c r="N1481" s="82">
        <v>3299.0529500000002</v>
      </c>
      <c r="O1481" s="135" t="s">
        <v>6041</v>
      </c>
    </row>
    <row r="1482" spans="1:15" ht="15.95" hidden="1" customHeight="1" x14ac:dyDescent="0.2">
      <c r="A1482" s="159">
        <v>1474</v>
      </c>
      <c r="B1482" s="159" t="s">
        <v>3356</v>
      </c>
      <c r="C1482" s="160" t="s">
        <v>54</v>
      </c>
      <c r="D1482" s="160" t="s">
        <v>7456</v>
      </c>
      <c r="E1482" s="141">
        <v>387.39041000000003</v>
      </c>
      <c r="F1482" s="141">
        <v>4980.4934874999999</v>
      </c>
      <c r="G1482" s="141">
        <v>354.77840000000003</v>
      </c>
      <c r="H1482" s="141"/>
      <c r="I1482" s="161">
        <v>7.7781531282446039</v>
      </c>
      <c r="J1482" s="142" t="s">
        <v>6041</v>
      </c>
      <c r="K1482" s="162"/>
      <c r="L1482" s="141">
        <v>3146.1512000000002</v>
      </c>
      <c r="M1482" s="141">
        <v>3103.9327800000001</v>
      </c>
      <c r="N1482" s="141">
        <v>42.218419999999924</v>
      </c>
      <c r="O1482" s="142" t="s">
        <v>6041</v>
      </c>
    </row>
    <row r="1483" spans="1:15" ht="15.95" hidden="1" customHeight="1" x14ac:dyDescent="0.2">
      <c r="A1483" s="156">
        <v>1475</v>
      </c>
      <c r="B1483" s="156" t="s">
        <v>3358</v>
      </c>
      <c r="C1483" s="157" t="s">
        <v>54</v>
      </c>
      <c r="D1483" s="157" t="s">
        <v>7457</v>
      </c>
      <c r="E1483" s="82">
        <v>6212.9171900000001</v>
      </c>
      <c r="F1483" s="82">
        <v>6534.4255324999995</v>
      </c>
      <c r="G1483" s="82">
        <v>190.01622</v>
      </c>
      <c r="H1483" s="82"/>
      <c r="I1483" s="158">
        <v>95.079776471536377</v>
      </c>
      <c r="J1483" s="135" t="s">
        <v>6041</v>
      </c>
      <c r="K1483" s="162"/>
      <c r="L1483" s="82">
        <v>3580.2560899999999</v>
      </c>
      <c r="M1483" s="82">
        <v>3316.92787</v>
      </c>
      <c r="N1483" s="82">
        <v>263.32821999999976</v>
      </c>
      <c r="O1483" s="135" t="s">
        <v>6041</v>
      </c>
    </row>
    <row r="1484" spans="1:15" ht="15.95" customHeight="1" x14ac:dyDescent="0.2">
      <c r="A1484" s="159">
        <v>1476</v>
      </c>
      <c r="B1484" s="159" t="s">
        <v>3360</v>
      </c>
      <c r="C1484" s="160" t="s">
        <v>54</v>
      </c>
      <c r="D1484" s="160" t="s">
        <v>7458</v>
      </c>
      <c r="E1484" s="141">
        <v>200.03518999999997</v>
      </c>
      <c r="F1484" s="141">
        <v>1383.4219324999997</v>
      </c>
      <c r="G1484" s="141">
        <v>210.53387000000001</v>
      </c>
      <c r="H1484" s="141"/>
      <c r="I1484" s="161">
        <v>14.459449087850862</v>
      </c>
      <c r="J1484" s="142" t="s">
        <v>6041</v>
      </c>
      <c r="K1484" s="162"/>
      <c r="L1484" s="141">
        <v>704.29865999999993</v>
      </c>
      <c r="M1484" s="141">
        <v>914.20833000000005</v>
      </c>
      <c r="N1484" s="141">
        <v>-209.90967000000015</v>
      </c>
      <c r="O1484" s="142" t="s">
        <v>6042</v>
      </c>
    </row>
    <row r="1485" spans="1:15" ht="15.95" hidden="1" customHeight="1" x14ac:dyDescent="0.2">
      <c r="A1485" s="156">
        <v>1477</v>
      </c>
      <c r="B1485" s="156" t="s">
        <v>3362</v>
      </c>
      <c r="C1485" s="157" t="s">
        <v>54</v>
      </c>
      <c r="D1485" s="157" t="s">
        <v>7459</v>
      </c>
      <c r="E1485" s="82">
        <v>1173.9474300000002</v>
      </c>
      <c r="F1485" s="82">
        <v>8011.4948324999996</v>
      </c>
      <c r="G1485" s="82">
        <v>790.22018999999989</v>
      </c>
      <c r="H1485" s="82"/>
      <c r="I1485" s="158">
        <v>14.653288238265866</v>
      </c>
      <c r="J1485" s="135" t="s">
        <v>6041</v>
      </c>
      <c r="K1485" s="162"/>
      <c r="L1485" s="82">
        <v>5173.2782200000001</v>
      </c>
      <c r="M1485" s="82">
        <v>3207.8765999999996</v>
      </c>
      <c r="N1485" s="82">
        <v>1965.4016200000001</v>
      </c>
      <c r="O1485" s="135" t="s">
        <v>6041</v>
      </c>
    </row>
    <row r="1486" spans="1:15" ht="15.95" hidden="1" customHeight="1" x14ac:dyDescent="0.2">
      <c r="A1486" s="159">
        <v>1478</v>
      </c>
      <c r="B1486" s="159" t="s">
        <v>3364</v>
      </c>
      <c r="C1486" s="160" t="s">
        <v>54</v>
      </c>
      <c r="D1486" s="160" t="s">
        <v>7460</v>
      </c>
      <c r="E1486" s="141">
        <v>346.28733</v>
      </c>
      <c r="F1486" s="141">
        <v>5973.2749275000006</v>
      </c>
      <c r="G1486" s="141">
        <v>1595.51513</v>
      </c>
      <c r="H1486" s="141"/>
      <c r="I1486" s="161">
        <v>5.7972776107416166</v>
      </c>
      <c r="J1486" s="142" t="s">
        <v>6041</v>
      </c>
      <c r="K1486" s="162"/>
      <c r="L1486" s="141">
        <v>4675.6932500000003</v>
      </c>
      <c r="M1486" s="141">
        <v>3037.4419899999998</v>
      </c>
      <c r="N1486" s="141">
        <v>1638.2512600000002</v>
      </c>
      <c r="O1486" s="142" t="s">
        <v>6041</v>
      </c>
    </row>
    <row r="1487" spans="1:15" ht="15.95" hidden="1" customHeight="1" x14ac:dyDescent="0.2">
      <c r="A1487" s="156">
        <v>1479</v>
      </c>
      <c r="B1487" s="156" t="s">
        <v>3366</v>
      </c>
      <c r="C1487" s="157" t="s">
        <v>54</v>
      </c>
      <c r="D1487" s="157" t="s">
        <v>7461</v>
      </c>
      <c r="E1487" s="82">
        <v>905.69505000000004</v>
      </c>
      <c r="F1487" s="82">
        <v>8169.7642325000006</v>
      </c>
      <c r="G1487" s="82">
        <v>58.930030000000002</v>
      </c>
      <c r="H1487" s="82"/>
      <c r="I1487" s="158">
        <v>11.085938641865207</v>
      </c>
      <c r="J1487" s="135" t="s">
        <v>6041</v>
      </c>
      <c r="K1487" s="162"/>
      <c r="L1487" s="82">
        <v>2460.4151299999999</v>
      </c>
      <c r="M1487" s="82">
        <v>2206.61375</v>
      </c>
      <c r="N1487" s="82">
        <v>253.80137999999988</v>
      </c>
      <c r="O1487" s="135" t="s">
        <v>6041</v>
      </c>
    </row>
    <row r="1488" spans="1:15" ht="15.95" customHeight="1" x14ac:dyDescent="0.2">
      <c r="A1488" s="159">
        <v>1480</v>
      </c>
      <c r="B1488" s="159" t="s">
        <v>3368</v>
      </c>
      <c r="C1488" s="160" t="s">
        <v>54</v>
      </c>
      <c r="D1488" s="160" t="s">
        <v>7462</v>
      </c>
      <c r="E1488" s="141">
        <v>402.96778999999998</v>
      </c>
      <c r="F1488" s="141">
        <v>3636.9740225000005</v>
      </c>
      <c r="G1488" s="141">
        <v>127.08064999999999</v>
      </c>
      <c r="H1488" s="141"/>
      <c r="I1488" s="161">
        <v>11.079754419664676</v>
      </c>
      <c r="J1488" s="142" t="s">
        <v>6041</v>
      </c>
      <c r="K1488" s="162"/>
      <c r="L1488" s="141">
        <v>2255.39743</v>
      </c>
      <c r="M1488" s="141">
        <v>2419.6490400000002</v>
      </c>
      <c r="N1488" s="141">
        <v>-164.25160999999986</v>
      </c>
      <c r="O1488" s="142" t="s">
        <v>6042</v>
      </c>
    </row>
    <row r="1489" spans="1:15" ht="15.95" hidden="1" customHeight="1" x14ac:dyDescent="0.2">
      <c r="A1489" s="156">
        <v>1481</v>
      </c>
      <c r="B1489" s="156" t="s">
        <v>3370</v>
      </c>
      <c r="C1489" s="157" t="s">
        <v>54</v>
      </c>
      <c r="D1489" s="157" t="s">
        <v>7463</v>
      </c>
      <c r="E1489" s="82">
        <v>57.454949999999997</v>
      </c>
      <c r="F1489" s="82">
        <v>2282.5038874999996</v>
      </c>
      <c r="G1489" s="82">
        <v>93.056200000000004</v>
      </c>
      <c r="H1489" s="82"/>
      <c r="I1489" s="158">
        <v>2.5171895791568506</v>
      </c>
      <c r="J1489" s="135" t="s">
        <v>6041</v>
      </c>
      <c r="K1489" s="162"/>
      <c r="L1489" s="82">
        <v>1579.9625699999999</v>
      </c>
      <c r="M1489" s="82">
        <v>1145.0160300000002</v>
      </c>
      <c r="N1489" s="82">
        <v>434.94653999999957</v>
      </c>
      <c r="O1489" s="135" t="s">
        <v>6041</v>
      </c>
    </row>
    <row r="1490" spans="1:15" ht="15.95" hidden="1" customHeight="1" x14ac:dyDescent="0.2">
      <c r="A1490" s="159">
        <v>1482</v>
      </c>
      <c r="B1490" s="159" t="s">
        <v>3372</v>
      </c>
      <c r="C1490" s="160" t="s">
        <v>57</v>
      </c>
      <c r="D1490" s="160" t="s">
        <v>7464</v>
      </c>
      <c r="E1490" s="141">
        <v>35351.73244</v>
      </c>
      <c r="F1490" s="141">
        <v>177755.14835750006</v>
      </c>
      <c r="G1490" s="141">
        <v>193323.09780000002</v>
      </c>
      <c r="H1490" s="141"/>
      <c r="I1490" s="161">
        <v>18.286346971623995</v>
      </c>
      <c r="J1490" s="142" t="s">
        <v>6041</v>
      </c>
      <c r="K1490" s="162"/>
      <c r="L1490" s="141">
        <v>179654.30934000001</v>
      </c>
      <c r="M1490" s="141">
        <v>39798.401429999998</v>
      </c>
      <c r="N1490" s="141">
        <v>139855.90791000001</v>
      </c>
      <c r="O1490" s="142" t="s">
        <v>6041</v>
      </c>
    </row>
    <row r="1491" spans="1:15" ht="15.95" hidden="1" customHeight="1" x14ac:dyDescent="0.2">
      <c r="A1491" s="156">
        <v>1483</v>
      </c>
      <c r="B1491" s="156" t="s">
        <v>3374</v>
      </c>
      <c r="C1491" s="157" t="s">
        <v>57</v>
      </c>
      <c r="D1491" s="157" t="s">
        <v>7465</v>
      </c>
      <c r="E1491" s="82">
        <v>6611.0749400000004</v>
      </c>
      <c r="F1491" s="82">
        <v>13921.4629525</v>
      </c>
      <c r="G1491" s="82">
        <v>15925.461739999999</v>
      </c>
      <c r="H1491" s="82"/>
      <c r="I1491" s="158">
        <v>41.512610735768853</v>
      </c>
      <c r="J1491" s="135" t="s">
        <v>6041</v>
      </c>
      <c r="K1491" s="162"/>
      <c r="L1491" s="82">
        <v>15843.919899999999</v>
      </c>
      <c r="M1491" s="82">
        <v>2659.1015999999995</v>
      </c>
      <c r="N1491" s="82">
        <v>13184.818299999999</v>
      </c>
      <c r="O1491" s="135" t="s">
        <v>6041</v>
      </c>
    </row>
    <row r="1492" spans="1:15" ht="15.95" hidden="1" customHeight="1" x14ac:dyDescent="0.2">
      <c r="A1492" s="159">
        <v>1484</v>
      </c>
      <c r="B1492" s="159" t="s">
        <v>3376</v>
      </c>
      <c r="C1492" s="160" t="s">
        <v>57</v>
      </c>
      <c r="D1492" s="160" t="s">
        <v>7466</v>
      </c>
      <c r="E1492" s="141">
        <v>966.05125999999996</v>
      </c>
      <c r="F1492" s="141">
        <v>3160.8727250000002</v>
      </c>
      <c r="G1492" s="141">
        <v>4949.01559</v>
      </c>
      <c r="H1492" s="141"/>
      <c r="I1492" s="161">
        <v>19.52006904063925</v>
      </c>
      <c r="J1492" s="142" t="s">
        <v>6041</v>
      </c>
      <c r="K1492" s="162"/>
      <c r="L1492" s="141">
        <v>1580.0453600000001</v>
      </c>
      <c r="M1492" s="141">
        <v>914.61755000000005</v>
      </c>
      <c r="N1492" s="141">
        <v>665.42781000000002</v>
      </c>
      <c r="O1492" s="142" t="s">
        <v>6041</v>
      </c>
    </row>
    <row r="1493" spans="1:15" ht="15.95" hidden="1" customHeight="1" x14ac:dyDescent="0.2">
      <c r="A1493" s="156">
        <v>1485</v>
      </c>
      <c r="B1493" s="156" t="s">
        <v>3378</v>
      </c>
      <c r="C1493" s="157" t="s">
        <v>57</v>
      </c>
      <c r="D1493" s="157" t="s">
        <v>7467</v>
      </c>
      <c r="E1493" s="82">
        <v>12651.592649999999</v>
      </c>
      <c r="F1493" s="82">
        <v>26857.704065000002</v>
      </c>
      <c r="G1493" s="82">
        <v>38311.416950000006</v>
      </c>
      <c r="H1493" s="82"/>
      <c r="I1493" s="158">
        <v>33.023035056394583</v>
      </c>
      <c r="J1493" s="135" t="s">
        <v>6041</v>
      </c>
      <c r="K1493" s="162"/>
      <c r="L1493" s="82">
        <v>33939.516009999999</v>
      </c>
      <c r="M1493" s="82">
        <v>6340.8717800000004</v>
      </c>
      <c r="N1493" s="82">
        <v>27598.644229999998</v>
      </c>
      <c r="O1493" s="135" t="s">
        <v>6041</v>
      </c>
    </row>
    <row r="1494" spans="1:15" ht="15.95" hidden="1" customHeight="1" x14ac:dyDescent="0.2">
      <c r="A1494" s="159">
        <v>1486</v>
      </c>
      <c r="B1494" s="159" t="s">
        <v>3380</v>
      </c>
      <c r="C1494" s="160" t="s">
        <v>57</v>
      </c>
      <c r="D1494" s="160" t="s">
        <v>6574</v>
      </c>
      <c r="E1494" s="141">
        <v>2956.80782</v>
      </c>
      <c r="F1494" s="141">
        <v>8021.1675800000012</v>
      </c>
      <c r="G1494" s="141">
        <v>9999.1795099999999</v>
      </c>
      <c r="H1494" s="141"/>
      <c r="I1494" s="161">
        <v>29.570504430318</v>
      </c>
      <c r="J1494" s="142" t="s">
        <v>6041</v>
      </c>
      <c r="K1494" s="162"/>
      <c r="L1494" s="141">
        <v>8548.2129699999987</v>
      </c>
      <c r="M1494" s="141">
        <v>1673.1985299999999</v>
      </c>
      <c r="N1494" s="141">
        <v>6875.0144399999999</v>
      </c>
      <c r="O1494" s="142" t="s">
        <v>6041</v>
      </c>
    </row>
    <row r="1495" spans="1:15" ht="15.95" hidden="1" customHeight="1" x14ac:dyDescent="0.2">
      <c r="A1495" s="156">
        <v>1487</v>
      </c>
      <c r="B1495" s="156" t="s">
        <v>3381</v>
      </c>
      <c r="C1495" s="157" t="s">
        <v>57</v>
      </c>
      <c r="D1495" s="157" t="s">
        <v>7468</v>
      </c>
      <c r="E1495" s="82">
        <v>13889.21991</v>
      </c>
      <c r="F1495" s="82">
        <v>115800.20247999999</v>
      </c>
      <c r="G1495" s="82">
        <v>201005.14279999997</v>
      </c>
      <c r="H1495" s="82"/>
      <c r="I1495" s="158">
        <v>6.9098828599722788</v>
      </c>
      <c r="J1495" s="135" t="s">
        <v>6041</v>
      </c>
      <c r="K1495" s="162"/>
      <c r="L1495" s="82">
        <v>141301.32087</v>
      </c>
      <c r="M1495" s="82">
        <v>17999.85555</v>
      </c>
      <c r="N1495" s="82">
        <v>123301.46532</v>
      </c>
      <c r="O1495" s="135" t="s">
        <v>6041</v>
      </c>
    </row>
    <row r="1496" spans="1:15" ht="15.95" hidden="1" customHeight="1" x14ac:dyDescent="0.2">
      <c r="A1496" s="159">
        <v>1488</v>
      </c>
      <c r="B1496" s="159" t="s">
        <v>3383</v>
      </c>
      <c r="C1496" s="160" t="s">
        <v>57</v>
      </c>
      <c r="D1496" s="160" t="s">
        <v>7469</v>
      </c>
      <c r="E1496" s="141">
        <v>2147.2216300000005</v>
      </c>
      <c r="F1496" s="141">
        <v>30148.664235000004</v>
      </c>
      <c r="G1496" s="141">
        <v>4496.6587299999992</v>
      </c>
      <c r="H1496" s="141"/>
      <c r="I1496" s="161">
        <v>7.12211198898577</v>
      </c>
      <c r="J1496" s="142" t="s">
        <v>6041</v>
      </c>
      <c r="K1496" s="162"/>
      <c r="L1496" s="141">
        <v>6943.4892499999996</v>
      </c>
      <c r="M1496" s="141">
        <v>3546.5516600000001</v>
      </c>
      <c r="N1496" s="141">
        <v>3396.93759</v>
      </c>
      <c r="O1496" s="142" t="s">
        <v>6041</v>
      </c>
    </row>
    <row r="1497" spans="1:15" ht="15.95" customHeight="1" x14ac:dyDescent="0.2">
      <c r="A1497" s="156">
        <v>1489</v>
      </c>
      <c r="B1497" s="156" t="s">
        <v>3385</v>
      </c>
      <c r="C1497" s="157" t="s">
        <v>57</v>
      </c>
      <c r="D1497" s="157" t="s">
        <v>7470</v>
      </c>
      <c r="E1497" s="82">
        <v>261.51716000000005</v>
      </c>
      <c r="F1497" s="82">
        <v>1707.7812699999999</v>
      </c>
      <c r="G1497" s="82">
        <v>837.30357000000004</v>
      </c>
      <c r="H1497" s="82"/>
      <c r="I1497" s="158">
        <v>15.31327018242799</v>
      </c>
      <c r="J1497" s="135" t="s">
        <v>6041</v>
      </c>
      <c r="K1497" s="162"/>
      <c r="L1497" s="82">
        <v>1013.92273</v>
      </c>
      <c r="M1497" s="82">
        <v>1117.3541099999998</v>
      </c>
      <c r="N1497" s="82">
        <v>-103.43137999999989</v>
      </c>
      <c r="O1497" s="135" t="s">
        <v>6042</v>
      </c>
    </row>
    <row r="1498" spans="1:15" ht="15.95" hidden="1" customHeight="1" x14ac:dyDescent="0.2">
      <c r="A1498" s="159">
        <v>1490</v>
      </c>
      <c r="B1498" s="159" t="s">
        <v>3387</v>
      </c>
      <c r="C1498" s="160" t="s">
        <v>57</v>
      </c>
      <c r="D1498" s="160" t="s">
        <v>7471</v>
      </c>
      <c r="E1498" s="141">
        <v>332.89287999999999</v>
      </c>
      <c r="F1498" s="141">
        <v>2321.2058650000004</v>
      </c>
      <c r="G1498" s="141">
        <v>1520.1528600000001</v>
      </c>
      <c r="H1498" s="141"/>
      <c r="I1498" s="161">
        <v>14.341376825704341</v>
      </c>
      <c r="J1498" s="142" t="s">
        <v>6041</v>
      </c>
      <c r="K1498" s="162"/>
      <c r="L1498" s="141">
        <v>1560.2146400000001</v>
      </c>
      <c r="M1498" s="141">
        <v>851.73280999999997</v>
      </c>
      <c r="N1498" s="141">
        <v>708.48183000000017</v>
      </c>
      <c r="O1498" s="142" t="s">
        <v>6041</v>
      </c>
    </row>
    <row r="1499" spans="1:15" ht="15.95" hidden="1" customHeight="1" x14ac:dyDescent="0.2">
      <c r="A1499" s="156">
        <v>1491</v>
      </c>
      <c r="B1499" s="156" t="s">
        <v>3389</v>
      </c>
      <c r="C1499" s="157" t="s">
        <v>57</v>
      </c>
      <c r="D1499" s="157" t="s">
        <v>7472</v>
      </c>
      <c r="E1499" s="82">
        <v>2034.4228599999999</v>
      </c>
      <c r="F1499" s="82">
        <v>11258.0619675</v>
      </c>
      <c r="G1499" s="82">
        <v>12339.79797</v>
      </c>
      <c r="H1499" s="82"/>
      <c r="I1499" s="158">
        <v>16.486678833365048</v>
      </c>
      <c r="J1499" s="135" t="s">
        <v>6041</v>
      </c>
      <c r="K1499" s="162"/>
      <c r="L1499" s="82">
        <v>11130.247499999999</v>
      </c>
      <c r="M1499" s="82">
        <v>2326.1975899999998</v>
      </c>
      <c r="N1499" s="82">
        <v>8804.0499099999997</v>
      </c>
      <c r="O1499" s="135" t="s">
        <v>6041</v>
      </c>
    </row>
    <row r="1500" spans="1:15" ht="15.95" hidden="1" customHeight="1" x14ac:dyDescent="0.2">
      <c r="A1500" s="159">
        <v>1492</v>
      </c>
      <c r="B1500" s="159" t="s">
        <v>3391</v>
      </c>
      <c r="C1500" s="160" t="s">
        <v>57</v>
      </c>
      <c r="D1500" s="160" t="s">
        <v>7473</v>
      </c>
      <c r="E1500" s="141">
        <v>495.86160999999998</v>
      </c>
      <c r="F1500" s="141">
        <v>3971.2988025000004</v>
      </c>
      <c r="G1500" s="141">
        <v>2949.8274799999999</v>
      </c>
      <c r="H1500" s="141"/>
      <c r="I1500" s="161">
        <v>12.48613198502834</v>
      </c>
      <c r="J1500" s="142" t="s">
        <v>6041</v>
      </c>
      <c r="K1500" s="162"/>
      <c r="L1500" s="141">
        <v>3579.6325899999997</v>
      </c>
      <c r="M1500" s="141">
        <v>1289.4495099999999</v>
      </c>
      <c r="N1500" s="141">
        <v>2290.1830800000002</v>
      </c>
      <c r="O1500" s="142" t="s">
        <v>6041</v>
      </c>
    </row>
    <row r="1501" spans="1:15" ht="15.95" hidden="1" customHeight="1" x14ac:dyDescent="0.2">
      <c r="A1501" s="156">
        <v>1493</v>
      </c>
      <c r="B1501" s="156" t="s">
        <v>3393</v>
      </c>
      <c r="C1501" s="157" t="s">
        <v>57</v>
      </c>
      <c r="D1501" s="157" t="s">
        <v>7474</v>
      </c>
      <c r="E1501" s="82">
        <v>762.50517000000002</v>
      </c>
      <c r="F1501" s="82">
        <v>1986.2449899999999</v>
      </c>
      <c r="G1501" s="82">
        <v>1285.9103900000002</v>
      </c>
      <c r="H1501" s="82"/>
      <c r="I1501" s="158">
        <v>38.389280971830168</v>
      </c>
      <c r="J1501" s="135" t="s">
        <v>6041</v>
      </c>
      <c r="K1501" s="162"/>
      <c r="L1501" s="82">
        <v>1611.5443400000001</v>
      </c>
      <c r="M1501" s="82">
        <v>897.24133000000006</v>
      </c>
      <c r="N1501" s="82">
        <v>714.30300999999997</v>
      </c>
      <c r="O1501" s="135" t="s">
        <v>6041</v>
      </c>
    </row>
    <row r="1502" spans="1:15" ht="15.95" hidden="1" customHeight="1" x14ac:dyDescent="0.2">
      <c r="A1502" s="159">
        <v>1494</v>
      </c>
      <c r="B1502" s="159" t="s">
        <v>3395</v>
      </c>
      <c r="C1502" s="160" t="s">
        <v>57</v>
      </c>
      <c r="D1502" s="160" t="s">
        <v>7475</v>
      </c>
      <c r="E1502" s="141">
        <v>344.77079000000003</v>
      </c>
      <c r="F1502" s="141">
        <v>1602.6631199999999</v>
      </c>
      <c r="G1502" s="141">
        <v>859.54273999999998</v>
      </c>
      <c r="H1502" s="141"/>
      <c r="I1502" s="161">
        <v>21.512368113892837</v>
      </c>
      <c r="J1502" s="142" t="s">
        <v>6041</v>
      </c>
      <c r="K1502" s="162"/>
      <c r="L1502" s="141">
        <v>1238.68084</v>
      </c>
      <c r="M1502" s="141">
        <v>887.25959</v>
      </c>
      <c r="N1502" s="141">
        <v>351.4212500000001</v>
      </c>
      <c r="O1502" s="142" t="s">
        <v>6041</v>
      </c>
    </row>
    <row r="1503" spans="1:15" ht="15.95" hidden="1" customHeight="1" x14ac:dyDescent="0.2">
      <c r="A1503" s="156">
        <v>1495</v>
      </c>
      <c r="B1503" s="156" t="s">
        <v>3397</v>
      </c>
      <c r="C1503" s="157" t="s">
        <v>57</v>
      </c>
      <c r="D1503" s="157" t="s">
        <v>7476</v>
      </c>
      <c r="E1503" s="82">
        <v>351.67021</v>
      </c>
      <c r="F1503" s="82">
        <v>5423.1791550000016</v>
      </c>
      <c r="G1503" s="82">
        <v>6401.2395500000002</v>
      </c>
      <c r="H1503" s="82"/>
      <c r="I1503" s="158">
        <v>5.4937829970759342</v>
      </c>
      <c r="J1503" s="135" t="s">
        <v>6041</v>
      </c>
      <c r="K1503" s="162"/>
      <c r="L1503" s="82">
        <v>5823.1770199999992</v>
      </c>
      <c r="M1503" s="82">
        <v>1165.8527099999999</v>
      </c>
      <c r="N1503" s="82">
        <v>4657.32431</v>
      </c>
      <c r="O1503" s="135" t="s">
        <v>6041</v>
      </c>
    </row>
    <row r="1504" spans="1:15" ht="15.95" hidden="1" customHeight="1" x14ac:dyDescent="0.2">
      <c r="A1504" s="159">
        <v>1496</v>
      </c>
      <c r="B1504" s="159" t="s">
        <v>3399</v>
      </c>
      <c r="C1504" s="160" t="s">
        <v>57</v>
      </c>
      <c r="D1504" s="160" t="s">
        <v>7477</v>
      </c>
      <c r="E1504" s="141">
        <v>94.625579999999999</v>
      </c>
      <c r="F1504" s="141">
        <v>1678.7253875000001</v>
      </c>
      <c r="G1504" s="141">
        <v>929.91852000000006</v>
      </c>
      <c r="H1504" s="141"/>
      <c r="I1504" s="161">
        <v>5.6367515916893822</v>
      </c>
      <c r="J1504" s="142" t="s">
        <v>6041</v>
      </c>
      <c r="K1504" s="162"/>
      <c r="L1504" s="141">
        <v>1295.01315</v>
      </c>
      <c r="M1504" s="141">
        <v>883.66976999999997</v>
      </c>
      <c r="N1504" s="141">
        <v>411.34337999999991</v>
      </c>
      <c r="O1504" s="142" t="s">
        <v>6041</v>
      </c>
    </row>
    <row r="1505" spans="1:15" ht="15.95" hidden="1" customHeight="1" x14ac:dyDescent="0.2">
      <c r="A1505" s="156">
        <v>1497</v>
      </c>
      <c r="B1505" s="156" t="s">
        <v>3401</v>
      </c>
      <c r="C1505" s="157" t="s">
        <v>57</v>
      </c>
      <c r="D1505" s="157" t="s">
        <v>7478</v>
      </c>
      <c r="E1505" s="82">
        <v>3184.4602999999997</v>
      </c>
      <c r="F1505" s="82">
        <v>3676.7852699999999</v>
      </c>
      <c r="G1505" s="82">
        <v>2681.0616199999999</v>
      </c>
      <c r="H1505" s="82"/>
      <c r="I1505" s="158">
        <v>86.609906920128623</v>
      </c>
      <c r="J1505" s="135" t="s">
        <v>6041</v>
      </c>
      <c r="K1505" s="162"/>
      <c r="L1505" s="82">
        <v>2919.2292399999997</v>
      </c>
      <c r="M1505" s="82">
        <v>1172.9168100000002</v>
      </c>
      <c r="N1505" s="82">
        <v>1746.3124299999997</v>
      </c>
      <c r="O1505" s="135" t="s">
        <v>6041</v>
      </c>
    </row>
    <row r="1506" spans="1:15" ht="15.95" hidden="1" customHeight="1" x14ac:dyDescent="0.2">
      <c r="A1506" s="159">
        <v>1498</v>
      </c>
      <c r="B1506" s="159" t="s">
        <v>3403</v>
      </c>
      <c r="C1506" s="160" t="s">
        <v>57</v>
      </c>
      <c r="D1506" s="160" t="s">
        <v>7479</v>
      </c>
      <c r="E1506" s="141">
        <v>824.20563000000004</v>
      </c>
      <c r="F1506" s="141">
        <v>2334.1659749999999</v>
      </c>
      <c r="G1506" s="141">
        <v>1873.9832900000001</v>
      </c>
      <c r="H1506" s="141"/>
      <c r="I1506" s="161">
        <v>35.310498003467814</v>
      </c>
      <c r="J1506" s="142" t="s">
        <v>6041</v>
      </c>
      <c r="K1506" s="162"/>
      <c r="L1506" s="141">
        <v>1984.2283199999999</v>
      </c>
      <c r="M1506" s="141">
        <v>865.17850999999996</v>
      </c>
      <c r="N1506" s="141">
        <v>1119.0498099999998</v>
      </c>
      <c r="O1506" s="142" t="s">
        <v>6041</v>
      </c>
    </row>
    <row r="1507" spans="1:15" ht="15.95" hidden="1" customHeight="1" x14ac:dyDescent="0.2">
      <c r="A1507" s="156">
        <v>1499</v>
      </c>
      <c r="B1507" s="156" t="s">
        <v>3405</v>
      </c>
      <c r="C1507" s="157" t="s">
        <v>57</v>
      </c>
      <c r="D1507" s="157" t="s">
        <v>7480</v>
      </c>
      <c r="E1507" s="82">
        <v>10157.768870000002</v>
      </c>
      <c r="F1507" s="82">
        <v>123041.52244</v>
      </c>
      <c r="G1507" s="82">
        <v>144182.19228999998</v>
      </c>
      <c r="H1507" s="82"/>
      <c r="I1507" s="158">
        <v>7.045092537897629</v>
      </c>
      <c r="J1507" s="135" t="s">
        <v>6041</v>
      </c>
      <c r="K1507" s="162"/>
      <c r="L1507" s="82">
        <v>134309.58866000001</v>
      </c>
      <c r="M1507" s="82">
        <v>42467.578200000004</v>
      </c>
      <c r="N1507" s="82">
        <v>91842.01045999999</v>
      </c>
      <c r="O1507" s="135" t="s">
        <v>6041</v>
      </c>
    </row>
    <row r="1508" spans="1:15" ht="15.95" hidden="1" customHeight="1" x14ac:dyDescent="0.2">
      <c r="A1508" s="159">
        <v>1500</v>
      </c>
      <c r="B1508" s="159" t="s">
        <v>3407</v>
      </c>
      <c r="C1508" s="160" t="s">
        <v>57</v>
      </c>
      <c r="D1508" s="160" t="s">
        <v>7481</v>
      </c>
      <c r="E1508" s="141">
        <v>3211.8950499999996</v>
      </c>
      <c r="F1508" s="141">
        <v>45707.013555000005</v>
      </c>
      <c r="G1508" s="141">
        <v>74301.403200000001</v>
      </c>
      <c r="H1508" s="141"/>
      <c r="I1508" s="161">
        <v>4.3227919146485236</v>
      </c>
      <c r="J1508" s="142" t="s">
        <v>6041</v>
      </c>
      <c r="K1508" s="162"/>
      <c r="L1508" s="141">
        <v>63207.643170000003</v>
      </c>
      <c r="M1508" s="141">
        <v>9115.8789499999984</v>
      </c>
      <c r="N1508" s="141">
        <v>54091.764219999997</v>
      </c>
      <c r="O1508" s="142" t="s">
        <v>6041</v>
      </c>
    </row>
    <row r="1509" spans="1:15" ht="15.95" hidden="1" customHeight="1" x14ac:dyDescent="0.2">
      <c r="A1509" s="156">
        <v>1501</v>
      </c>
      <c r="B1509" s="156" t="s">
        <v>3409</v>
      </c>
      <c r="C1509" s="157" t="s">
        <v>57</v>
      </c>
      <c r="D1509" s="157" t="s">
        <v>7482</v>
      </c>
      <c r="E1509" s="82">
        <v>6389.855059999999</v>
      </c>
      <c r="F1509" s="82">
        <v>10449.840330000001</v>
      </c>
      <c r="G1509" s="82">
        <v>6950.3972900000008</v>
      </c>
      <c r="H1509" s="82"/>
      <c r="I1509" s="158">
        <v>61.147872677591423</v>
      </c>
      <c r="J1509" s="135" t="s">
        <v>6041</v>
      </c>
      <c r="K1509" s="162"/>
      <c r="L1509" s="82">
        <v>9243.0823299999993</v>
      </c>
      <c r="M1509" s="82">
        <v>6030.5945500000007</v>
      </c>
      <c r="N1509" s="82">
        <v>3212.4877799999995</v>
      </c>
      <c r="O1509" s="135" t="s">
        <v>6041</v>
      </c>
    </row>
    <row r="1510" spans="1:15" ht="15.95" hidden="1" customHeight="1" x14ac:dyDescent="0.2">
      <c r="A1510" s="159">
        <v>1502</v>
      </c>
      <c r="B1510" s="159" t="s">
        <v>3411</v>
      </c>
      <c r="C1510" s="160" t="s">
        <v>60</v>
      </c>
      <c r="D1510" s="160" t="s">
        <v>7483</v>
      </c>
      <c r="E1510" s="141">
        <v>10275.96413</v>
      </c>
      <c r="F1510" s="141">
        <v>33111.561682500003</v>
      </c>
      <c r="G1510" s="141">
        <v>10187.211599999999</v>
      </c>
      <c r="H1510" s="141"/>
      <c r="I1510" s="161">
        <v>31.034368685277126</v>
      </c>
      <c r="J1510" s="142" t="s">
        <v>6041</v>
      </c>
      <c r="K1510" s="162"/>
      <c r="L1510" s="141">
        <v>21088.024560000002</v>
      </c>
      <c r="M1510" s="141">
        <v>16107.775269999998</v>
      </c>
      <c r="N1510" s="141">
        <v>4980.2492900000043</v>
      </c>
      <c r="O1510" s="142" t="s">
        <v>6041</v>
      </c>
    </row>
    <row r="1511" spans="1:15" ht="15.95" hidden="1" customHeight="1" x14ac:dyDescent="0.2">
      <c r="A1511" s="156">
        <v>1503</v>
      </c>
      <c r="B1511" s="156" t="s">
        <v>3413</v>
      </c>
      <c r="C1511" s="157" t="s">
        <v>60</v>
      </c>
      <c r="D1511" s="157" t="s">
        <v>7484</v>
      </c>
      <c r="E1511" s="82">
        <v>123.91833999999999</v>
      </c>
      <c r="F1511" s="82">
        <v>4364.4255199999998</v>
      </c>
      <c r="G1511" s="82">
        <v>3887.3462599999998</v>
      </c>
      <c r="H1511" s="82"/>
      <c r="I1511" s="158">
        <v>2.8392818122830517</v>
      </c>
      <c r="J1511" s="135" t="s">
        <v>6041</v>
      </c>
      <c r="K1511" s="162"/>
      <c r="L1511" s="82">
        <v>3911.0744799999998</v>
      </c>
      <c r="M1511" s="82">
        <v>1542.4964100000002</v>
      </c>
      <c r="N1511" s="82">
        <v>2368.57807</v>
      </c>
      <c r="O1511" s="135" t="s">
        <v>6041</v>
      </c>
    </row>
    <row r="1512" spans="1:15" ht="15.95" hidden="1" customHeight="1" x14ac:dyDescent="0.2">
      <c r="A1512" s="159">
        <v>1504</v>
      </c>
      <c r="B1512" s="159" t="s">
        <v>3415</v>
      </c>
      <c r="C1512" s="160" t="s">
        <v>60</v>
      </c>
      <c r="D1512" s="160" t="s">
        <v>7485</v>
      </c>
      <c r="E1512" s="141">
        <v>776.10549000000003</v>
      </c>
      <c r="F1512" s="141">
        <v>5392.5306649999993</v>
      </c>
      <c r="G1512" s="141">
        <v>4614.4017400000002</v>
      </c>
      <c r="H1512" s="141"/>
      <c r="I1512" s="161">
        <v>14.392231369907288</v>
      </c>
      <c r="J1512" s="142" t="s">
        <v>6041</v>
      </c>
      <c r="K1512" s="162"/>
      <c r="L1512" s="141">
        <v>4255.79</v>
      </c>
      <c r="M1512" s="141">
        <v>2132.76838</v>
      </c>
      <c r="N1512" s="141">
        <v>2123.02162</v>
      </c>
      <c r="O1512" s="142" t="s">
        <v>6041</v>
      </c>
    </row>
    <row r="1513" spans="1:15" ht="15.95" hidden="1" customHeight="1" x14ac:dyDescent="0.2">
      <c r="A1513" s="156">
        <v>1505</v>
      </c>
      <c r="B1513" s="156" t="s">
        <v>3417</v>
      </c>
      <c r="C1513" s="157" t="s">
        <v>60</v>
      </c>
      <c r="D1513" s="157" t="s">
        <v>7486</v>
      </c>
      <c r="E1513" s="82">
        <v>3380.8776799999996</v>
      </c>
      <c r="F1513" s="82">
        <v>12828.216797499999</v>
      </c>
      <c r="G1513" s="82">
        <v>11600.868380000002</v>
      </c>
      <c r="H1513" s="82"/>
      <c r="I1513" s="158">
        <v>26.355008910193</v>
      </c>
      <c r="J1513" s="135" t="s">
        <v>6041</v>
      </c>
      <c r="K1513" s="162"/>
      <c r="L1513" s="82">
        <v>10812.834939999999</v>
      </c>
      <c r="M1513" s="82">
        <v>2614.6368100000004</v>
      </c>
      <c r="N1513" s="82">
        <v>8198.1981299999989</v>
      </c>
      <c r="O1513" s="135" t="s">
        <v>6041</v>
      </c>
    </row>
    <row r="1514" spans="1:15" ht="15.95" hidden="1" customHeight="1" x14ac:dyDescent="0.2">
      <c r="A1514" s="159">
        <v>1506</v>
      </c>
      <c r="B1514" s="159" t="s">
        <v>3419</v>
      </c>
      <c r="C1514" s="160" t="s">
        <v>60</v>
      </c>
      <c r="D1514" s="160" t="s">
        <v>7487</v>
      </c>
      <c r="E1514" s="141">
        <v>417.16846999999996</v>
      </c>
      <c r="F1514" s="141">
        <v>3918.2784875000002</v>
      </c>
      <c r="G1514" s="141">
        <v>3123.9024100000001</v>
      </c>
      <c r="H1514" s="141"/>
      <c r="I1514" s="161">
        <v>10.646728437777995</v>
      </c>
      <c r="J1514" s="142" t="s">
        <v>6041</v>
      </c>
      <c r="K1514" s="162"/>
      <c r="L1514" s="141">
        <v>2834.0320999999999</v>
      </c>
      <c r="M1514" s="141">
        <v>1298.5381200000002</v>
      </c>
      <c r="N1514" s="141">
        <v>1535.49398</v>
      </c>
      <c r="O1514" s="142" t="s">
        <v>6041</v>
      </c>
    </row>
    <row r="1515" spans="1:15" ht="15.95" hidden="1" customHeight="1" x14ac:dyDescent="0.2">
      <c r="A1515" s="156">
        <v>1507</v>
      </c>
      <c r="B1515" s="156" t="s">
        <v>3421</v>
      </c>
      <c r="C1515" s="157" t="s">
        <v>60</v>
      </c>
      <c r="D1515" s="157" t="s">
        <v>7488</v>
      </c>
      <c r="E1515" s="82">
        <v>116.65975</v>
      </c>
      <c r="F1515" s="82">
        <v>2536.3262050000003</v>
      </c>
      <c r="G1515" s="82">
        <v>1042.44722</v>
      </c>
      <c r="H1515" s="82"/>
      <c r="I1515" s="158">
        <v>4.5995562309777895</v>
      </c>
      <c r="J1515" s="135" t="s">
        <v>6041</v>
      </c>
      <c r="K1515" s="162"/>
      <c r="L1515" s="82">
        <v>1764.10376</v>
      </c>
      <c r="M1515" s="82">
        <v>1290.6588700000002</v>
      </c>
      <c r="N1515" s="82">
        <v>473.44488999999987</v>
      </c>
      <c r="O1515" s="135" t="s">
        <v>6041</v>
      </c>
    </row>
    <row r="1516" spans="1:15" ht="15.95" hidden="1" customHeight="1" x14ac:dyDescent="0.2">
      <c r="A1516" s="159">
        <v>1508</v>
      </c>
      <c r="B1516" s="159" t="s">
        <v>3423</v>
      </c>
      <c r="C1516" s="160" t="s">
        <v>60</v>
      </c>
      <c r="D1516" s="160" t="s">
        <v>7489</v>
      </c>
      <c r="E1516" s="141">
        <v>3239.5430000000001</v>
      </c>
      <c r="F1516" s="141">
        <v>10355.57408</v>
      </c>
      <c r="G1516" s="141">
        <v>6285.1550900000002</v>
      </c>
      <c r="H1516" s="141"/>
      <c r="I1516" s="161">
        <v>31.283084597469269</v>
      </c>
      <c r="J1516" s="142" t="s">
        <v>6041</v>
      </c>
      <c r="K1516" s="162"/>
      <c r="L1516" s="141">
        <v>7285.0696799999996</v>
      </c>
      <c r="M1516" s="141">
        <v>3913.2077900000004</v>
      </c>
      <c r="N1516" s="141">
        <v>3371.8618899999992</v>
      </c>
      <c r="O1516" s="142" t="s">
        <v>6041</v>
      </c>
    </row>
    <row r="1517" spans="1:15" ht="15.95" hidden="1" customHeight="1" x14ac:dyDescent="0.2">
      <c r="A1517" s="156">
        <v>1509</v>
      </c>
      <c r="B1517" s="156" t="s">
        <v>3425</v>
      </c>
      <c r="C1517" s="157" t="s">
        <v>60</v>
      </c>
      <c r="D1517" s="157" t="s">
        <v>7490</v>
      </c>
      <c r="E1517" s="82">
        <v>11959.772209999999</v>
      </c>
      <c r="F1517" s="82">
        <v>6844.4075174999998</v>
      </c>
      <c r="G1517" s="82">
        <v>8868.715259999999</v>
      </c>
      <c r="H1517" s="82"/>
      <c r="I1517" s="158">
        <v>134.85349184612338</v>
      </c>
      <c r="J1517" s="135" t="s">
        <v>6042</v>
      </c>
      <c r="K1517" s="162"/>
      <c r="L1517" s="82">
        <v>5884.3660199999995</v>
      </c>
      <c r="M1517" s="82">
        <v>1832.9755400000001</v>
      </c>
      <c r="N1517" s="82">
        <v>4051.3904799999996</v>
      </c>
      <c r="O1517" s="135" t="s">
        <v>6041</v>
      </c>
    </row>
    <row r="1518" spans="1:15" ht="15.95" hidden="1" customHeight="1" x14ac:dyDescent="0.2">
      <c r="A1518" s="159">
        <v>1510</v>
      </c>
      <c r="B1518" s="159" t="s">
        <v>3427</v>
      </c>
      <c r="C1518" s="160" t="s">
        <v>60</v>
      </c>
      <c r="D1518" s="160" t="s">
        <v>7491</v>
      </c>
      <c r="E1518" s="141">
        <v>296.88830000000002</v>
      </c>
      <c r="F1518" s="141">
        <v>10145.908132499999</v>
      </c>
      <c r="G1518" s="141">
        <v>9860.8347199999989</v>
      </c>
      <c r="H1518" s="141"/>
      <c r="I1518" s="161">
        <v>2.9261875440108618</v>
      </c>
      <c r="J1518" s="142" t="s">
        <v>6041</v>
      </c>
      <c r="K1518" s="162"/>
      <c r="L1518" s="141">
        <v>8779.3810399999984</v>
      </c>
      <c r="M1518" s="141">
        <v>3249.1117400000003</v>
      </c>
      <c r="N1518" s="141">
        <v>5530.269299999999</v>
      </c>
      <c r="O1518" s="142" t="s">
        <v>6041</v>
      </c>
    </row>
    <row r="1519" spans="1:15" ht="15.95" hidden="1" customHeight="1" x14ac:dyDescent="0.2">
      <c r="A1519" s="156">
        <v>1511</v>
      </c>
      <c r="B1519" s="156" t="s">
        <v>3429</v>
      </c>
      <c r="C1519" s="157" t="s">
        <v>60</v>
      </c>
      <c r="D1519" s="157" t="s">
        <v>7492</v>
      </c>
      <c r="E1519" s="82">
        <v>10522.350559999999</v>
      </c>
      <c r="F1519" s="82">
        <v>6065.9642599999997</v>
      </c>
      <c r="G1519" s="82">
        <v>2126.0282400000001</v>
      </c>
      <c r="H1519" s="82"/>
      <c r="I1519" s="158">
        <v>173.4654229565144</v>
      </c>
      <c r="J1519" s="135" t="s">
        <v>6042</v>
      </c>
      <c r="K1519" s="162"/>
      <c r="L1519" s="82">
        <v>4457.3596099999995</v>
      </c>
      <c r="M1519" s="82">
        <v>2527.6758500000001</v>
      </c>
      <c r="N1519" s="82">
        <v>1929.6837599999992</v>
      </c>
      <c r="O1519" s="135" t="s">
        <v>6041</v>
      </c>
    </row>
    <row r="1520" spans="1:15" ht="15.95" hidden="1" customHeight="1" x14ac:dyDescent="0.2">
      <c r="A1520" s="159">
        <v>1512</v>
      </c>
      <c r="B1520" s="159" t="s">
        <v>3431</v>
      </c>
      <c r="C1520" s="160" t="s">
        <v>60</v>
      </c>
      <c r="D1520" s="160" t="s">
        <v>7493</v>
      </c>
      <c r="E1520" s="141">
        <v>5917.3050599999997</v>
      </c>
      <c r="F1520" s="141">
        <v>5624.554547499999</v>
      </c>
      <c r="G1520" s="141">
        <v>4050.91777</v>
      </c>
      <c r="H1520" s="141"/>
      <c r="I1520" s="161">
        <v>105.20486573696972</v>
      </c>
      <c r="J1520" s="142" t="s">
        <v>6042</v>
      </c>
      <c r="K1520" s="162"/>
      <c r="L1520" s="141">
        <v>5223.4941699999999</v>
      </c>
      <c r="M1520" s="141">
        <v>1143.20956</v>
      </c>
      <c r="N1520" s="141">
        <v>4080.2846099999997</v>
      </c>
      <c r="O1520" s="142" t="s">
        <v>6041</v>
      </c>
    </row>
    <row r="1521" spans="1:15" ht="15.95" hidden="1" customHeight="1" x14ac:dyDescent="0.2">
      <c r="A1521" s="156">
        <v>1513</v>
      </c>
      <c r="B1521" s="156" t="s">
        <v>3433</v>
      </c>
      <c r="C1521" s="157" t="s">
        <v>60</v>
      </c>
      <c r="D1521" s="157" t="s">
        <v>7494</v>
      </c>
      <c r="E1521" s="82">
        <v>668.14212999999984</v>
      </c>
      <c r="F1521" s="82">
        <v>3171.9358049999996</v>
      </c>
      <c r="G1521" s="82">
        <v>3347.0245399999999</v>
      </c>
      <c r="H1521" s="82"/>
      <c r="I1521" s="158">
        <v>19.9622716240975</v>
      </c>
      <c r="J1521" s="135" t="s">
        <v>6041</v>
      </c>
      <c r="K1521" s="162"/>
      <c r="L1521" s="82">
        <v>2868.8307599999998</v>
      </c>
      <c r="M1521" s="82">
        <v>910.88989000000004</v>
      </c>
      <c r="N1521" s="82">
        <v>1957.9408699999997</v>
      </c>
      <c r="O1521" s="135" t="s">
        <v>6041</v>
      </c>
    </row>
    <row r="1522" spans="1:15" ht="15.95" hidden="1" customHeight="1" x14ac:dyDescent="0.2">
      <c r="A1522" s="159">
        <v>1514</v>
      </c>
      <c r="B1522" s="159" t="s">
        <v>3435</v>
      </c>
      <c r="C1522" s="160" t="s">
        <v>60</v>
      </c>
      <c r="D1522" s="160" t="s">
        <v>7152</v>
      </c>
      <c r="E1522" s="141">
        <v>3461.7546899999993</v>
      </c>
      <c r="F1522" s="141">
        <v>16184.315639999999</v>
      </c>
      <c r="G1522" s="141">
        <v>13692.579679999999</v>
      </c>
      <c r="H1522" s="141"/>
      <c r="I1522" s="161">
        <v>21.389564854037904</v>
      </c>
      <c r="J1522" s="142" t="s">
        <v>6041</v>
      </c>
      <c r="K1522" s="162"/>
      <c r="L1522" s="141">
        <v>13615.506359999999</v>
      </c>
      <c r="M1522" s="141">
        <v>7588.8790899999995</v>
      </c>
      <c r="N1522" s="141">
        <v>6026.62727</v>
      </c>
      <c r="O1522" s="142" t="s">
        <v>6041</v>
      </c>
    </row>
    <row r="1523" spans="1:15" ht="15.95" hidden="1" customHeight="1" x14ac:dyDescent="0.2">
      <c r="A1523" s="156">
        <v>1515</v>
      </c>
      <c r="B1523" s="156" t="s">
        <v>3436</v>
      </c>
      <c r="C1523" s="157" t="s">
        <v>60</v>
      </c>
      <c r="D1523" s="157" t="s">
        <v>7495</v>
      </c>
      <c r="E1523" s="82">
        <v>2811.60718</v>
      </c>
      <c r="F1523" s="82">
        <v>17361.046447500001</v>
      </c>
      <c r="G1523" s="82">
        <v>2311.3994500000003</v>
      </c>
      <c r="H1523" s="82"/>
      <c r="I1523" s="158">
        <v>16.194917676779056</v>
      </c>
      <c r="J1523" s="135" t="s">
        <v>6041</v>
      </c>
      <c r="K1523" s="162"/>
      <c r="L1523" s="82">
        <v>11555.377119999997</v>
      </c>
      <c r="M1523" s="82">
        <v>7262.5038299999997</v>
      </c>
      <c r="N1523" s="82">
        <v>4292.8732899999968</v>
      </c>
      <c r="O1523" s="135" t="s">
        <v>6041</v>
      </c>
    </row>
    <row r="1524" spans="1:15" ht="15.95" hidden="1" customHeight="1" x14ac:dyDescent="0.2">
      <c r="A1524" s="159">
        <v>1516</v>
      </c>
      <c r="B1524" s="159" t="s">
        <v>3438</v>
      </c>
      <c r="C1524" s="160" t="s">
        <v>60</v>
      </c>
      <c r="D1524" s="160" t="s">
        <v>7496</v>
      </c>
      <c r="E1524" s="141">
        <v>778.3020600000001</v>
      </c>
      <c r="F1524" s="141">
        <v>2552.3596574999997</v>
      </c>
      <c r="G1524" s="141">
        <v>557.02135999999996</v>
      </c>
      <c r="H1524" s="141"/>
      <c r="I1524" s="161">
        <v>30.493432134965492</v>
      </c>
      <c r="J1524" s="142" t="s">
        <v>6041</v>
      </c>
      <c r="K1524" s="162"/>
      <c r="L1524" s="141">
        <v>1304.0134499999999</v>
      </c>
      <c r="M1524" s="141">
        <v>1191.0102199999999</v>
      </c>
      <c r="N1524" s="141">
        <v>113.00322999999999</v>
      </c>
      <c r="O1524" s="142" t="s">
        <v>6041</v>
      </c>
    </row>
    <row r="1525" spans="1:15" ht="15.95" hidden="1" customHeight="1" x14ac:dyDescent="0.2">
      <c r="A1525" s="156">
        <v>1517</v>
      </c>
      <c r="B1525" s="156" t="s">
        <v>3440</v>
      </c>
      <c r="C1525" s="157" t="s">
        <v>60</v>
      </c>
      <c r="D1525" s="157" t="s">
        <v>7497</v>
      </c>
      <c r="E1525" s="82">
        <v>106.19807999999999</v>
      </c>
      <c r="F1525" s="82">
        <v>1821.5895800000001</v>
      </c>
      <c r="G1525" s="82">
        <v>608.31786999999997</v>
      </c>
      <c r="H1525" s="82"/>
      <c r="I1525" s="158">
        <v>5.8299674726949187</v>
      </c>
      <c r="J1525" s="135" t="s">
        <v>6041</v>
      </c>
      <c r="K1525" s="162"/>
      <c r="L1525" s="82">
        <v>1055.1596599999998</v>
      </c>
      <c r="M1525" s="82">
        <v>729.39970999999991</v>
      </c>
      <c r="N1525" s="82">
        <v>325.75994999999995</v>
      </c>
      <c r="O1525" s="135" t="s">
        <v>6041</v>
      </c>
    </row>
    <row r="1526" spans="1:15" ht="15.95" hidden="1" customHeight="1" x14ac:dyDescent="0.2">
      <c r="A1526" s="159">
        <v>1518</v>
      </c>
      <c r="B1526" s="159" t="s">
        <v>3442</v>
      </c>
      <c r="C1526" s="160" t="s">
        <v>60</v>
      </c>
      <c r="D1526" s="160" t="s">
        <v>7498</v>
      </c>
      <c r="E1526" s="141">
        <v>40.7241</v>
      </c>
      <c r="F1526" s="141">
        <v>1802.9111375</v>
      </c>
      <c r="G1526" s="141">
        <v>515.32446000000004</v>
      </c>
      <c r="H1526" s="141"/>
      <c r="I1526" s="161">
        <v>2.2587968509901115</v>
      </c>
      <c r="J1526" s="142" t="s">
        <v>6041</v>
      </c>
      <c r="K1526" s="162"/>
      <c r="L1526" s="141">
        <v>1177.9252400000003</v>
      </c>
      <c r="M1526" s="141">
        <v>907.22955000000002</v>
      </c>
      <c r="N1526" s="141">
        <v>270.69569000000018</v>
      </c>
      <c r="O1526" s="142" t="s">
        <v>6041</v>
      </c>
    </row>
    <row r="1527" spans="1:15" ht="15.95" hidden="1" customHeight="1" x14ac:dyDescent="0.2">
      <c r="A1527" s="156">
        <v>1519</v>
      </c>
      <c r="B1527" s="156" t="s">
        <v>3444</v>
      </c>
      <c r="C1527" s="157" t="s">
        <v>60</v>
      </c>
      <c r="D1527" s="157" t="s">
        <v>7499</v>
      </c>
      <c r="E1527" s="82">
        <v>56.509219999999999</v>
      </c>
      <c r="F1527" s="82">
        <v>1659.0776575</v>
      </c>
      <c r="G1527" s="82">
        <v>383.53287999999998</v>
      </c>
      <c r="H1527" s="82"/>
      <c r="I1527" s="158">
        <v>3.4060623831889556</v>
      </c>
      <c r="J1527" s="135" t="s">
        <v>6041</v>
      </c>
      <c r="K1527" s="162"/>
      <c r="L1527" s="82">
        <v>992.63109000000009</v>
      </c>
      <c r="M1527" s="82">
        <v>737.66140000000007</v>
      </c>
      <c r="N1527" s="82">
        <v>254.96969000000007</v>
      </c>
      <c r="O1527" s="135" t="s">
        <v>6041</v>
      </c>
    </row>
    <row r="1528" spans="1:15" ht="15.95" hidden="1" customHeight="1" x14ac:dyDescent="0.2">
      <c r="A1528" s="159">
        <v>1520</v>
      </c>
      <c r="B1528" s="159" t="s">
        <v>3446</v>
      </c>
      <c r="C1528" s="160" t="s">
        <v>60</v>
      </c>
      <c r="D1528" s="160" t="s">
        <v>7500</v>
      </c>
      <c r="E1528" s="141">
        <v>1036.84321</v>
      </c>
      <c r="F1528" s="141">
        <v>18778.175514999999</v>
      </c>
      <c r="G1528" s="141">
        <v>11732.31869</v>
      </c>
      <c r="H1528" s="141"/>
      <c r="I1528" s="161">
        <v>5.5215332776699739</v>
      </c>
      <c r="J1528" s="142" t="s">
        <v>6041</v>
      </c>
      <c r="K1528" s="162"/>
      <c r="L1528" s="141">
        <v>16847.502199999999</v>
      </c>
      <c r="M1528" s="141">
        <v>6959.4909299999999</v>
      </c>
      <c r="N1528" s="141">
        <v>9888.0112699999991</v>
      </c>
      <c r="O1528" s="142" t="s">
        <v>6041</v>
      </c>
    </row>
    <row r="1529" spans="1:15" ht="15.95" hidden="1" customHeight="1" x14ac:dyDescent="0.2">
      <c r="A1529" s="156">
        <v>1521</v>
      </c>
      <c r="B1529" s="156" t="s">
        <v>3448</v>
      </c>
      <c r="C1529" s="157" t="s">
        <v>60</v>
      </c>
      <c r="D1529" s="157" t="s">
        <v>7501</v>
      </c>
      <c r="E1529" s="82">
        <v>55.574460000000002</v>
      </c>
      <c r="F1529" s="82">
        <v>1941.9192824999993</v>
      </c>
      <c r="G1529" s="82">
        <v>406.46875</v>
      </c>
      <c r="H1529" s="82"/>
      <c r="I1529" s="158">
        <v>2.8618316168349813</v>
      </c>
      <c r="J1529" s="135" t="s">
        <v>6041</v>
      </c>
      <c r="K1529" s="162"/>
      <c r="L1529" s="82">
        <v>1238.6649100000002</v>
      </c>
      <c r="M1529" s="82">
        <v>857.52292999999997</v>
      </c>
      <c r="N1529" s="82">
        <v>381.14198000000022</v>
      </c>
      <c r="O1529" s="135" t="s">
        <v>6041</v>
      </c>
    </row>
    <row r="1530" spans="1:15" ht="15.95" hidden="1" customHeight="1" x14ac:dyDescent="0.2">
      <c r="A1530" s="159">
        <v>1522</v>
      </c>
      <c r="B1530" s="159" t="s">
        <v>3450</v>
      </c>
      <c r="C1530" s="160" t="s">
        <v>60</v>
      </c>
      <c r="D1530" s="160" t="s">
        <v>6410</v>
      </c>
      <c r="E1530" s="141">
        <v>219.90976000000001</v>
      </c>
      <c r="F1530" s="141">
        <v>1885.1262824999997</v>
      </c>
      <c r="G1530" s="141">
        <v>601.61083999999994</v>
      </c>
      <c r="H1530" s="141"/>
      <c r="I1530" s="161">
        <v>11.665518752853101</v>
      </c>
      <c r="J1530" s="142" t="s">
        <v>6041</v>
      </c>
      <c r="K1530" s="162"/>
      <c r="L1530" s="141">
        <v>1418.9569300000001</v>
      </c>
      <c r="M1530" s="141">
        <v>943.83829000000003</v>
      </c>
      <c r="N1530" s="141">
        <v>475.11864000000014</v>
      </c>
      <c r="O1530" s="142" t="s">
        <v>6041</v>
      </c>
    </row>
    <row r="1531" spans="1:15" ht="15.95" hidden="1" customHeight="1" x14ac:dyDescent="0.2">
      <c r="A1531" s="156">
        <v>1523</v>
      </c>
      <c r="B1531" s="156" t="s">
        <v>3451</v>
      </c>
      <c r="C1531" s="157" t="s">
        <v>60</v>
      </c>
      <c r="D1531" s="157" t="s">
        <v>7502</v>
      </c>
      <c r="E1531" s="82">
        <v>1369.4674199999999</v>
      </c>
      <c r="F1531" s="82">
        <v>31628.912460000003</v>
      </c>
      <c r="G1531" s="82">
        <v>2739.0161499999999</v>
      </c>
      <c r="H1531" s="82"/>
      <c r="I1531" s="158">
        <v>4.3297961058000904</v>
      </c>
      <c r="J1531" s="135" t="s">
        <v>6041</v>
      </c>
      <c r="K1531" s="162"/>
      <c r="L1531" s="82">
        <v>21092.54207</v>
      </c>
      <c r="M1531" s="82">
        <v>14834.13379</v>
      </c>
      <c r="N1531" s="82">
        <v>6258.4082800000015</v>
      </c>
      <c r="O1531" s="135" t="s">
        <v>6041</v>
      </c>
    </row>
    <row r="1532" spans="1:15" ht="15.95" hidden="1" customHeight="1" x14ac:dyDescent="0.2">
      <c r="A1532" s="159">
        <v>1524</v>
      </c>
      <c r="B1532" s="159" t="s">
        <v>3453</v>
      </c>
      <c r="C1532" s="160" t="s">
        <v>60</v>
      </c>
      <c r="D1532" s="160" t="s">
        <v>7503</v>
      </c>
      <c r="E1532" s="141">
        <v>625.95888000000002</v>
      </c>
      <c r="F1532" s="141">
        <v>5194.1347850000002</v>
      </c>
      <c r="G1532" s="141">
        <v>1049.3991699999999</v>
      </c>
      <c r="H1532" s="141"/>
      <c r="I1532" s="161">
        <v>12.051263702430086</v>
      </c>
      <c r="J1532" s="142" t="s">
        <v>6041</v>
      </c>
      <c r="K1532" s="162"/>
      <c r="L1532" s="141">
        <v>3798.1547399999999</v>
      </c>
      <c r="M1532" s="141">
        <v>2459.5328600000003</v>
      </c>
      <c r="N1532" s="141">
        <v>1338.6218799999995</v>
      </c>
      <c r="O1532" s="142" t="s">
        <v>6041</v>
      </c>
    </row>
    <row r="1533" spans="1:15" ht="15.95" hidden="1" customHeight="1" x14ac:dyDescent="0.2">
      <c r="A1533" s="156">
        <v>1525</v>
      </c>
      <c r="B1533" s="156" t="s">
        <v>3455</v>
      </c>
      <c r="C1533" s="157" t="s">
        <v>60</v>
      </c>
      <c r="D1533" s="157" t="s">
        <v>7504</v>
      </c>
      <c r="E1533" s="82">
        <v>1949.24245</v>
      </c>
      <c r="F1533" s="82">
        <v>5838.2711624999993</v>
      </c>
      <c r="G1533" s="82">
        <v>1813.4105999999999</v>
      </c>
      <c r="H1533" s="82"/>
      <c r="I1533" s="158">
        <v>33.387322989042481</v>
      </c>
      <c r="J1533" s="135" t="s">
        <v>6041</v>
      </c>
      <c r="K1533" s="162"/>
      <c r="L1533" s="82">
        <v>4397.4228800000001</v>
      </c>
      <c r="M1533" s="82">
        <v>3038.0642499999999</v>
      </c>
      <c r="N1533" s="82">
        <v>1359.3586299999999</v>
      </c>
      <c r="O1533" s="135" t="s">
        <v>6041</v>
      </c>
    </row>
    <row r="1534" spans="1:15" ht="15.95" hidden="1" customHeight="1" x14ac:dyDescent="0.2">
      <c r="A1534" s="159">
        <v>1526</v>
      </c>
      <c r="B1534" s="159" t="s">
        <v>3457</v>
      </c>
      <c r="C1534" s="160" t="s">
        <v>60</v>
      </c>
      <c r="D1534" s="160" t="s">
        <v>7505</v>
      </c>
      <c r="E1534" s="141">
        <v>682.78268999999989</v>
      </c>
      <c r="F1534" s="141">
        <v>7540.5168725000003</v>
      </c>
      <c r="G1534" s="141">
        <v>2619.5577899999998</v>
      </c>
      <c r="H1534" s="141"/>
      <c r="I1534" s="161">
        <v>9.0548526254225941</v>
      </c>
      <c r="J1534" s="142" t="s">
        <v>6041</v>
      </c>
      <c r="K1534" s="162"/>
      <c r="L1534" s="141">
        <v>5502.0719500000005</v>
      </c>
      <c r="M1534" s="141">
        <v>4526.4162900000001</v>
      </c>
      <c r="N1534" s="141">
        <v>975.65566000000013</v>
      </c>
      <c r="O1534" s="142" t="s">
        <v>6041</v>
      </c>
    </row>
    <row r="1535" spans="1:15" ht="15.95" hidden="1" customHeight="1" x14ac:dyDescent="0.2">
      <c r="A1535" s="156">
        <v>1527</v>
      </c>
      <c r="B1535" s="156" t="s">
        <v>3459</v>
      </c>
      <c r="C1535" s="157" t="s">
        <v>60</v>
      </c>
      <c r="D1535" s="157" t="s">
        <v>7506</v>
      </c>
      <c r="E1535" s="82">
        <v>493.24455000000006</v>
      </c>
      <c r="F1535" s="82">
        <v>6427.1814725000013</v>
      </c>
      <c r="G1535" s="82">
        <v>1540.3468600000001</v>
      </c>
      <c r="H1535" s="82"/>
      <c r="I1535" s="158">
        <v>7.6743523130698401</v>
      </c>
      <c r="J1535" s="135" t="s">
        <v>6041</v>
      </c>
      <c r="K1535" s="162"/>
      <c r="L1535" s="82">
        <v>4002.3583799999997</v>
      </c>
      <c r="M1535" s="82">
        <v>2845.9416299999998</v>
      </c>
      <c r="N1535" s="82">
        <v>1156.4167500000001</v>
      </c>
      <c r="O1535" s="135" t="s">
        <v>6041</v>
      </c>
    </row>
    <row r="1536" spans="1:15" ht="15.95" hidden="1" customHeight="1" x14ac:dyDescent="0.2">
      <c r="A1536" s="159">
        <v>1528</v>
      </c>
      <c r="B1536" s="159" t="s">
        <v>3461</v>
      </c>
      <c r="C1536" s="160" t="s">
        <v>60</v>
      </c>
      <c r="D1536" s="160" t="s">
        <v>7507</v>
      </c>
      <c r="E1536" s="141">
        <v>1385.71792</v>
      </c>
      <c r="F1536" s="141">
        <v>17313.840232500002</v>
      </c>
      <c r="G1536" s="141">
        <v>10403.05927</v>
      </c>
      <c r="H1536" s="141"/>
      <c r="I1536" s="161">
        <v>8.0035272440533074</v>
      </c>
      <c r="J1536" s="142" t="s">
        <v>6041</v>
      </c>
      <c r="K1536" s="162"/>
      <c r="L1536" s="141">
        <v>16132.151320000003</v>
      </c>
      <c r="M1536" s="141">
        <v>11962.67858</v>
      </c>
      <c r="N1536" s="141">
        <v>4169.472740000002</v>
      </c>
      <c r="O1536" s="142" t="s">
        <v>6041</v>
      </c>
    </row>
    <row r="1537" spans="1:15" ht="15.95" hidden="1" customHeight="1" x14ac:dyDescent="0.2">
      <c r="A1537" s="156">
        <v>1529</v>
      </c>
      <c r="B1537" s="156" t="s">
        <v>3463</v>
      </c>
      <c r="C1537" s="157" t="s">
        <v>60</v>
      </c>
      <c r="D1537" s="157" t="s">
        <v>7508</v>
      </c>
      <c r="E1537" s="82">
        <v>6675.8261399999992</v>
      </c>
      <c r="F1537" s="82">
        <v>13649.333967500001</v>
      </c>
      <c r="G1537" s="82">
        <v>4441.1541999999999</v>
      </c>
      <c r="H1537" s="82"/>
      <c r="I1537" s="158">
        <v>48.909537680707345</v>
      </c>
      <c r="J1537" s="135" t="s">
        <v>6041</v>
      </c>
      <c r="K1537" s="162"/>
      <c r="L1537" s="82">
        <v>11627.919109999999</v>
      </c>
      <c r="M1537" s="82">
        <v>7384.5835899999993</v>
      </c>
      <c r="N1537" s="82">
        <v>4243.3355200000005</v>
      </c>
      <c r="O1537" s="135" t="s">
        <v>6041</v>
      </c>
    </row>
    <row r="1538" spans="1:15" ht="15.95" hidden="1" customHeight="1" x14ac:dyDescent="0.2">
      <c r="A1538" s="159">
        <v>1530</v>
      </c>
      <c r="B1538" s="159" t="s">
        <v>3465</v>
      </c>
      <c r="C1538" s="160" t="s">
        <v>63</v>
      </c>
      <c r="D1538" s="160" t="s">
        <v>7509</v>
      </c>
      <c r="E1538" s="141">
        <v>49895.528620000005</v>
      </c>
      <c r="F1538" s="141">
        <v>200094.70796</v>
      </c>
      <c r="G1538" s="141">
        <v>11097.22581</v>
      </c>
      <c r="H1538" s="141"/>
      <c r="I1538" s="161">
        <v>24.935956142315561</v>
      </c>
      <c r="J1538" s="142" t="s">
        <v>6041</v>
      </c>
      <c r="K1538" s="162"/>
      <c r="L1538" s="141">
        <v>141978.29582000003</v>
      </c>
      <c r="M1538" s="141">
        <v>121972.75644999999</v>
      </c>
      <c r="N1538" s="141">
        <v>20005.539370000035</v>
      </c>
      <c r="O1538" s="142" t="s">
        <v>6041</v>
      </c>
    </row>
    <row r="1539" spans="1:15" ht="15.95" hidden="1" customHeight="1" x14ac:dyDescent="0.2">
      <c r="A1539" s="156">
        <v>1531</v>
      </c>
      <c r="B1539" s="156" t="s">
        <v>3467</v>
      </c>
      <c r="C1539" s="157" t="s">
        <v>63</v>
      </c>
      <c r="D1539" s="157" t="s">
        <v>7510</v>
      </c>
      <c r="E1539" s="82">
        <v>18666.666799999995</v>
      </c>
      <c r="F1539" s="82">
        <v>69288.434640000007</v>
      </c>
      <c r="G1539" s="82">
        <v>15197.991489999997</v>
      </c>
      <c r="H1539" s="82"/>
      <c r="I1539" s="158">
        <v>26.940523186857778</v>
      </c>
      <c r="J1539" s="135" t="s">
        <v>6041</v>
      </c>
      <c r="K1539" s="162"/>
      <c r="L1539" s="82">
        <v>59604.269849999997</v>
      </c>
      <c r="M1539" s="82">
        <v>43800.51756</v>
      </c>
      <c r="N1539" s="82">
        <v>15803.752289999991</v>
      </c>
      <c r="O1539" s="135" t="s">
        <v>6041</v>
      </c>
    </row>
    <row r="1540" spans="1:15" ht="15.95" hidden="1" customHeight="1" x14ac:dyDescent="0.2">
      <c r="A1540" s="159">
        <v>1532</v>
      </c>
      <c r="B1540" s="159" t="s">
        <v>3469</v>
      </c>
      <c r="C1540" s="160" t="s">
        <v>63</v>
      </c>
      <c r="D1540" s="160" t="s">
        <v>7511</v>
      </c>
      <c r="E1540" s="141">
        <v>9689.66669</v>
      </c>
      <c r="F1540" s="141">
        <v>33361.985209999999</v>
      </c>
      <c r="G1540" s="141">
        <v>11865.088760000001</v>
      </c>
      <c r="H1540" s="141"/>
      <c r="I1540" s="161">
        <v>29.044035086663833</v>
      </c>
      <c r="J1540" s="142" t="s">
        <v>6041</v>
      </c>
      <c r="K1540" s="162"/>
      <c r="L1540" s="141">
        <v>26386.911379999994</v>
      </c>
      <c r="M1540" s="141">
        <v>21527.06828</v>
      </c>
      <c r="N1540" s="141">
        <v>4859.8430999999937</v>
      </c>
      <c r="O1540" s="142" t="s">
        <v>6041</v>
      </c>
    </row>
    <row r="1541" spans="1:15" ht="15.95" hidden="1" customHeight="1" x14ac:dyDescent="0.2">
      <c r="A1541" s="156">
        <v>1533</v>
      </c>
      <c r="B1541" s="156" t="s">
        <v>3471</v>
      </c>
      <c r="C1541" s="157" t="s">
        <v>63</v>
      </c>
      <c r="D1541" s="157" t="s">
        <v>7512</v>
      </c>
      <c r="E1541" s="82">
        <v>580.72011999999995</v>
      </c>
      <c r="F1541" s="82">
        <v>11093.9525675</v>
      </c>
      <c r="G1541" s="82">
        <v>3728.2524600000002</v>
      </c>
      <c r="H1541" s="82"/>
      <c r="I1541" s="158">
        <v>5.2345646555334433</v>
      </c>
      <c r="J1541" s="135" t="s">
        <v>6041</v>
      </c>
      <c r="K1541" s="162"/>
      <c r="L1541" s="82">
        <v>6466.8203200000007</v>
      </c>
      <c r="M1541" s="82">
        <v>4439.3433100000002</v>
      </c>
      <c r="N1541" s="82">
        <v>2027.4770099999998</v>
      </c>
      <c r="O1541" s="135" t="s">
        <v>6041</v>
      </c>
    </row>
    <row r="1542" spans="1:15" ht="15.95" hidden="1" customHeight="1" x14ac:dyDescent="0.2">
      <c r="A1542" s="159">
        <v>1534</v>
      </c>
      <c r="B1542" s="159" t="s">
        <v>3473</v>
      </c>
      <c r="C1542" s="160" t="s">
        <v>63</v>
      </c>
      <c r="D1542" s="160" t="s">
        <v>7513</v>
      </c>
      <c r="E1542" s="141">
        <v>191.93591999999998</v>
      </c>
      <c r="F1542" s="141">
        <v>5290.7583424999984</v>
      </c>
      <c r="G1542" s="141">
        <v>1149.85429</v>
      </c>
      <c r="H1542" s="141"/>
      <c r="I1542" s="161">
        <v>3.6277582073292369</v>
      </c>
      <c r="J1542" s="142" t="s">
        <v>6041</v>
      </c>
      <c r="K1542" s="162"/>
      <c r="L1542" s="141">
        <v>3899.0219299999999</v>
      </c>
      <c r="M1542" s="141">
        <v>3500.8359099999998</v>
      </c>
      <c r="N1542" s="141">
        <v>398.18602000000004</v>
      </c>
      <c r="O1542" s="142" t="s">
        <v>6041</v>
      </c>
    </row>
    <row r="1543" spans="1:15" ht="15.95" hidden="1" customHeight="1" x14ac:dyDescent="0.2">
      <c r="A1543" s="156">
        <v>1535</v>
      </c>
      <c r="B1543" s="156" t="s">
        <v>3475</v>
      </c>
      <c r="C1543" s="157" t="s">
        <v>63</v>
      </c>
      <c r="D1543" s="157" t="s">
        <v>7514</v>
      </c>
      <c r="E1543" s="82">
        <v>1152.9737300000002</v>
      </c>
      <c r="F1543" s="82">
        <v>18378.63798</v>
      </c>
      <c r="G1543" s="82">
        <v>7386.7832400000007</v>
      </c>
      <c r="H1543" s="82"/>
      <c r="I1543" s="158">
        <v>6.2734449160742445</v>
      </c>
      <c r="J1543" s="135" t="s">
        <v>6041</v>
      </c>
      <c r="K1543" s="162"/>
      <c r="L1543" s="82">
        <v>13451.601500000001</v>
      </c>
      <c r="M1543" s="82">
        <v>9044.3657500000008</v>
      </c>
      <c r="N1543" s="82">
        <v>4407.2357499999998</v>
      </c>
      <c r="O1543" s="135" t="s">
        <v>6041</v>
      </c>
    </row>
    <row r="1544" spans="1:15" ht="15.95" hidden="1" customHeight="1" x14ac:dyDescent="0.2">
      <c r="A1544" s="159">
        <v>1536</v>
      </c>
      <c r="B1544" s="159" t="s">
        <v>3477</v>
      </c>
      <c r="C1544" s="160" t="s">
        <v>63</v>
      </c>
      <c r="D1544" s="160" t="s">
        <v>7132</v>
      </c>
      <c r="E1544" s="141">
        <v>6110.0437699999993</v>
      </c>
      <c r="F1544" s="141">
        <v>19001.569905</v>
      </c>
      <c r="G1544" s="141">
        <v>7324.6726999999992</v>
      </c>
      <c r="H1544" s="141"/>
      <c r="I1544" s="161">
        <v>32.1554682089306</v>
      </c>
      <c r="J1544" s="142" t="s">
        <v>6041</v>
      </c>
      <c r="K1544" s="162"/>
      <c r="L1544" s="141">
        <v>15772.792009999997</v>
      </c>
      <c r="M1544" s="141">
        <v>12988.58425</v>
      </c>
      <c r="N1544" s="141">
        <v>2784.207759999998</v>
      </c>
      <c r="O1544" s="142" t="s">
        <v>6041</v>
      </c>
    </row>
    <row r="1545" spans="1:15" ht="15.95" hidden="1" customHeight="1" x14ac:dyDescent="0.2">
      <c r="A1545" s="156">
        <v>1537</v>
      </c>
      <c r="B1545" s="156" t="s">
        <v>3478</v>
      </c>
      <c r="C1545" s="157" t="s">
        <v>63</v>
      </c>
      <c r="D1545" s="157" t="s">
        <v>7515</v>
      </c>
      <c r="E1545" s="82">
        <v>1849.8772900000001</v>
      </c>
      <c r="F1545" s="82">
        <v>15655.765599999999</v>
      </c>
      <c r="G1545" s="82">
        <v>3792.2434199999998</v>
      </c>
      <c r="H1545" s="82"/>
      <c r="I1545" s="158">
        <v>11.815949071184358</v>
      </c>
      <c r="J1545" s="135" t="s">
        <v>6041</v>
      </c>
      <c r="K1545" s="162"/>
      <c r="L1545" s="82">
        <v>12410.803439999998</v>
      </c>
      <c r="M1545" s="82">
        <v>11349.920300000002</v>
      </c>
      <c r="N1545" s="82">
        <v>1060.883139999997</v>
      </c>
      <c r="O1545" s="135" t="s">
        <v>6041</v>
      </c>
    </row>
    <row r="1546" spans="1:15" ht="15.95" hidden="1" customHeight="1" x14ac:dyDescent="0.2">
      <c r="A1546" s="159">
        <v>1538</v>
      </c>
      <c r="B1546" s="159" t="s">
        <v>3480</v>
      </c>
      <c r="C1546" s="160" t="s">
        <v>63</v>
      </c>
      <c r="D1546" s="160" t="s">
        <v>7516</v>
      </c>
      <c r="E1546" s="141">
        <v>5992.1844600000013</v>
      </c>
      <c r="F1546" s="141">
        <v>58172.795082500001</v>
      </c>
      <c r="G1546" s="141">
        <v>18299.336950000004</v>
      </c>
      <c r="H1546" s="141"/>
      <c r="I1546" s="161">
        <v>10.300664514232043</v>
      </c>
      <c r="J1546" s="142" t="s">
        <v>6041</v>
      </c>
      <c r="K1546" s="162"/>
      <c r="L1546" s="141">
        <v>45905.652909999997</v>
      </c>
      <c r="M1546" s="141">
        <v>37643.409050000002</v>
      </c>
      <c r="N1546" s="141">
        <v>8262.2438599999914</v>
      </c>
      <c r="O1546" s="142" t="s">
        <v>6041</v>
      </c>
    </row>
    <row r="1547" spans="1:15" ht="15.95" hidden="1" customHeight="1" x14ac:dyDescent="0.2">
      <c r="A1547" s="156">
        <v>1539</v>
      </c>
      <c r="B1547" s="156" t="s">
        <v>3482</v>
      </c>
      <c r="C1547" s="157" t="s">
        <v>63</v>
      </c>
      <c r="D1547" s="157" t="s">
        <v>7517</v>
      </c>
      <c r="E1547" s="82">
        <v>3876.0800900000004</v>
      </c>
      <c r="F1547" s="82">
        <v>51736.37999999999</v>
      </c>
      <c r="G1547" s="82">
        <v>16437.640910000002</v>
      </c>
      <c r="H1547" s="82"/>
      <c r="I1547" s="158">
        <v>7.4919816384524802</v>
      </c>
      <c r="J1547" s="135" t="s">
        <v>6041</v>
      </c>
      <c r="K1547" s="162"/>
      <c r="L1547" s="82">
        <v>35117.842049999999</v>
      </c>
      <c r="M1547" s="82">
        <v>21682.854629999998</v>
      </c>
      <c r="N1547" s="82">
        <v>13434.987419999998</v>
      </c>
      <c r="O1547" s="135" t="s">
        <v>6041</v>
      </c>
    </row>
    <row r="1548" spans="1:15" ht="15.95" hidden="1" customHeight="1" x14ac:dyDescent="0.2">
      <c r="A1548" s="159">
        <v>1540</v>
      </c>
      <c r="B1548" s="159" t="s">
        <v>3484</v>
      </c>
      <c r="C1548" s="160" t="s">
        <v>63</v>
      </c>
      <c r="D1548" s="160" t="s">
        <v>7518</v>
      </c>
      <c r="E1548" s="141">
        <v>326.29502000000002</v>
      </c>
      <c r="F1548" s="141">
        <v>18813.146409999998</v>
      </c>
      <c r="G1548" s="141">
        <v>12092.297650000002</v>
      </c>
      <c r="H1548" s="141"/>
      <c r="I1548" s="161">
        <v>1.7343989829716104</v>
      </c>
      <c r="J1548" s="142" t="s">
        <v>6041</v>
      </c>
      <c r="K1548" s="162"/>
      <c r="L1548" s="141">
        <v>15002.10493</v>
      </c>
      <c r="M1548" s="141">
        <v>10646.284619999999</v>
      </c>
      <c r="N1548" s="141">
        <v>4355.820310000001</v>
      </c>
      <c r="O1548" s="142" t="s">
        <v>6041</v>
      </c>
    </row>
    <row r="1549" spans="1:15" ht="15.95" customHeight="1" x14ac:dyDescent="0.2">
      <c r="A1549" s="156">
        <v>1541</v>
      </c>
      <c r="B1549" s="156" t="s">
        <v>3486</v>
      </c>
      <c r="C1549" s="157" t="s">
        <v>63</v>
      </c>
      <c r="D1549" s="157" t="s">
        <v>7519</v>
      </c>
      <c r="E1549" s="82">
        <v>248.81253999999998</v>
      </c>
      <c r="F1549" s="82">
        <v>2869.8970900000004</v>
      </c>
      <c r="G1549" s="82">
        <v>1115.1639200000004</v>
      </c>
      <c r="H1549" s="82"/>
      <c r="I1549" s="158">
        <v>8.6697373528470312</v>
      </c>
      <c r="J1549" s="135" t="s">
        <v>6041</v>
      </c>
      <c r="K1549" s="162"/>
      <c r="L1549" s="82">
        <v>1427.62156</v>
      </c>
      <c r="M1549" s="82">
        <v>1764.48693</v>
      </c>
      <c r="N1549" s="82">
        <v>-336.86536999999987</v>
      </c>
      <c r="O1549" s="135" t="s">
        <v>6042</v>
      </c>
    </row>
    <row r="1550" spans="1:15" ht="15.95" hidden="1" customHeight="1" x14ac:dyDescent="0.2">
      <c r="A1550" s="159">
        <v>1542</v>
      </c>
      <c r="B1550" s="159" t="s">
        <v>3488</v>
      </c>
      <c r="C1550" s="160" t="s">
        <v>63</v>
      </c>
      <c r="D1550" s="160" t="s">
        <v>7238</v>
      </c>
      <c r="E1550" s="141">
        <v>775.40026999999998</v>
      </c>
      <c r="F1550" s="141">
        <v>6579.6922124999992</v>
      </c>
      <c r="G1550" s="141">
        <v>4404.1930299999985</v>
      </c>
      <c r="H1550" s="141"/>
      <c r="I1550" s="161">
        <v>11.784749878222362</v>
      </c>
      <c r="J1550" s="142" t="s">
        <v>6041</v>
      </c>
      <c r="K1550" s="162"/>
      <c r="L1550" s="141">
        <v>4998.9527199999993</v>
      </c>
      <c r="M1550" s="141">
        <v>3634.2918</v>
      </c>
      <c r="N1550" s="141">
        <v>1364.66092</v>
      </c>
      <c r="O1550" s="142" t="s">
        <v>6041</v>
      </c>
    </row>
    <row r="1551" spans="1:15" ht="15.95" hidden="1" customHeight="1" x14ac:dyDescent="0.2">
      <c r="A1551" s="156">
        <v>1543</v>
      </c>
      <c r="B1551" s="156" t="s">
        <v>3489</v>
      </c>
      <c r="C1551" s="157" t="s">
        <v>63</v>
      </c>
      <c r="D1551" s="157" t="s">
        <v>7520</v>
      </c>
      <c r="E1551" s="82">
        <v>434.83057000000002</v>
      </c>
      <c r="F1551" s="82">
        <v>5886.1026000000002</v>
      </c>
      <c r="G1551" s="82">
        <v>3077.8362999999999</v>
      </c>
      <c r="H1551" s="82"/>
      <c r="I1551" s="158">
        <v>7.3874106441841487</v>
      </c>
      <c r="J1551" s="135" t="s">
        <v>6041</v>
      </c>
      <c r="K1551" s="162"/>
      <c r="L1551" s="82">
        <v>4427.6731300000001</v>
      </c>
      <c r="M1551" s="82">
        <v>3392.0710099999997</v>
      </c>
      <c r="N1551" s="82">
        <v>1035.60212</v>
      </c>
      <c r="O1551" s="135" t="s">
        <v>6041</v>
      </c>
    </row>
    <row r="1552" spans="1:15" ht="15.95" hidden="1" customHeight="1" x14ac:dyDescent="0.2">
      <c r="A1552" s="159">
        <v>1544</v>
      </c>
      <c r="B1552" s="159" t="s">
        <v>3491</v>
      </c>
      <c r="C1552" s="160" t="s">
        <v>63</v>
      </c>
      <c r="D1552" s="160" t="s">
        <v>7521</v>
      </c>
      <c r="E1552" s="141">
        <v>2075.7026899999996</v>
      </c>
      <c r="F1552" s="141">
        <v>21825.090592500001</v>
      </c>
      <c r="G1552" s="141">
        <v>16670.136089999996</v>
      </c>
      <c r="H1552" s="141"/>
      <c r="I1552" s="161">
        <v>9.5106257690096214</v>
      </c>
      <c r="J1552" s="142" t="s">
        <v>6041</v>
      </c>
      <c r="K1552" s="162"/>
      <c r="L1552" s="141">
        <v>15874.074500000001</v>
      </c>
      <c r="M1552" s="141">
        <v>12955.163119999999</v>
      </c>
      <c r="N1552" s="141">
        <v>2918.9113800000009</v>
      </c>
      <c r="O1552" s="142" t="s">
        <v>6041</v>
      </c>
    </row>
    <row r="1553" spans="1:15" ht="15.95" hidden="1" customHeight="1" x14ac:dyDescent="0.2">
      <c r="A1553" s="156">
        <v>1545</v>
      </c>
      <c r="B1553" s="156" t="s">
        <v>3493</v>
      </c>
      <c r="C1553" s="157" t="s">
        <v>63</v>
      </c>
      <c r="D1553" s="157" t="s">
        <v>7522</v>
      </c>
      <c r="E1553" s="82">
        <v>502.18801000000002</v>
      </c>
      <c r="F1553" s="82">
        <v>8946.8114100000003</v>
      </c>
      <c r="G1553" s="82">
        <v>4874.3133200000002</v>
      </c>
      <c r="H1553" s="82"/>
      <c r="I1553" s="158">
        <v>5.6130389586472793</v>
      </c>
      <c r="J1553" s="135" t="s">
        <v>6041</v>
      </c>
      <c r="K1553" s="162"/>
      <c r="L1553" s="82">
        <v>6145.7482</v>
      </c>
      <c r="M1553" s="82">
        <v>5571.8868400000001</v>
      </c>
      <c r="N1553" s="82">
        <v>573.86136000000033</v>
      </c>
      <c r="O1553" s="135" t="s">
        <v>6041</v>
      </c>
    </row>
    <row r="1554" spans="1:15" ht="15.95" hidden="1" customHeight="1" x14ac:dyDescent="0.2">
      <c r="A1554" s="159">
        <v>1546</v>
      </c>
      <c r="B1554" s="159" t="s">
        <v>3495</v>
      </c>
      <c r="C1554" s="160" t="s">
        <v>63</v>
      </c>
      <c r="D1554" s="160" t="s">
        <v>7523</v>
      </c>
      <c r="E1554" s="141">
        <v>4716.5151999999998</v>
      </c>
      <c r="F1554" s="141">
        <v>11107.710875000002</v>
      </c>
      <c r="G1554" s="141">
        <v>7780.0081100000007</v>
      </c>
      <c r="H1554" s="141"/>
      <c r="I1554" s="161">
        <v>42.461630961383833</v>
      </c>
      <c r="J1554" s="142" t="s">
        <v>6041</v>
      </c>
      <c r="K1554" s="162"/>
      <c r="L1554" s="141">
        <v>8450.9924900000005</v>
      </c>
      <c r="M1554" s="141">
        <v>6596.6266999999998</v>
      </c>
      <c r="N1554" s="141">
        <v>1854.3657900000001</v>
      </c>
      <c r="O1554" s="142" t="s">
        <v>6041</v>
      </c>
    </row>
    <row r="1555" spans="1:15" ht="15.95" customHeight="1" x14ac:dyDescent="0.2">
      <c r="A1555" s="156">
        <v>1547</v>
      </c>
      <c r="B1555" s="156" t="s">
        <v>3497</v>
      </c>
      <c r="C1555" s="157" t="s">
        <v>63</v>
      </c>
      <c r="D1555" s="157" t="s">
        <v>7524</v>
      </c>
      <c r="E1555" s="82">
        <v>321.04378000000003</v>
      </c>
      <c r="F1555" s="82">
        <v>2061.8430224999997</v>
      </c>
      <c r="G1555" s="82">
        <v>527.95605999999998</v>
      </c>
      <c r="H1555" s="82"/>
      <c r="I1555" s="158">
        <v>15.570718842151818</v>
      </c>
      <c r="J1555" s="135" t="s">
        <v>6041</v>
      </c>
      <c r="K1555" s="162"/>
      <c r="L1555" s="82">
        <v>916.13756999999987</v>
      </c>
      <c r="M1555" s="82">
        <v>1223.7696799999999</v>
      </c>
      <c r="N1555" s="82">
        <v>-307.63211000000013</v>
      </c>
      <c r="O1555" s="135" t="s">
        <v>6042</v>
      </c>
    </row>
    <row r="1556" spans="1:15" ht="15.95" hidden="1" customHeight="1" x14ac:dyDescent="0.2">
      <c r="A1556" s="159">
        <v>1548</v>
      </c>
      <c r="B1556" s="159" t="s">
        <v>3499</v>
      </c>
      <c r="C1556" s="160" t="s">
        <v>63</v>
      </c>
      <c r="D1556" s="160" t="s">
        <v>7525</v>
      </c>
      <c r="E1556" s="141">
        <v>223.19331</v>
      </c>
      <c r="F1556" s="141">
        <v>10978.849605000001</v>
      </c>
      <c r="G1556" s="141">
        <v>5485.5429599999989</v>
      </c>
      <c r="H1556" s="141"/>
      <c r="I1556" s="161">
        <v>2.0329389510751019</v>
      </c>
      <c r="J1556" s="142" t="s">
        <v>6041</v>
      </c>
      <c r="K1556" s="162"/>
      <c r="L1556" s="141">
        <v>9087.9259899999997</v>
      </c>
      <c r="M1556" s="141">
        <v>6762.4654099999998</v>
      </c>
      <c r="N1556" s="141">
        <v>2325.4605799999999</v>
      </c>
      <c r="O1556" s="142" t="s">
        <v>6041</v>
      </c>
    </row>
    <row r="1557" spans="1:15" ht="15.95" hidden="1" customHeight="1" x14ac:dyDescent="0.2">
      <c r="A1557" s="156">
        <v>1549</v>
      </c>
      <c r="B1557" s="156" t="s">
        <v>3501</v>
      </c>
      <c r="C1557" s="157" t="s">
        <v>63</v>
      </c>
      <c r="D1557" s="157" t="s">
        <v>7526</v>
      </c>
      <c r="E1557" s="82">
        <v>4770.216910000001</v>
      </c>
      <c r="F1557" s="82">
        <v>45797.059682499996</v>
      </c>
      <c r="G1557" s="82">
        <v>17218.921700000003</v>
      </c>
      <c r="H1557" s="82"/>
      <c r="I1557" s="158">
        <v>10.415989461050049</v>
      </c>
      <c r="J1557" s="135" t="s">
        <v>6041</v>
      </c>
      <c r="K1557" s="162"/>
      <c r="L1557" s="82">
        <v>26096.70837</v>
      </c>
      <c r="M1557" s="82">
        <v>21909.199850000001</v>
      </c>
      <c r="N1557" s="82">
        <v>4187.5085199999994</v>
      </c>
      <c r="O1557" s="135" t="s">
        <v>6041</v>
      </c>
    </row>
    <row r="1558" spans="1:15" ht="15.95" hidden="1" customHeight="1" x14ac:dyDescent="0.2">
      <c r="A1558" s="159">
        <v>1550</v>
      </c>
      <c r="B1558" s="159" t="s">
        <v>3503</v>
      </c>
      <c r="C1558" s="160" t="s">
        <v>63</v>
      </c>
      <c r="D1558" s="160" t="s">
        <v>7527</v>
      </c>
      <c r="E1558" s="141">
        <v>761.56693999999993</v>
      </c>
      <c r="F1558" s="141">
        <v>12241.395112500002</v>
      </c>
      <c r="G1558" s="141">
        <v>3374.1644900000001</v>
      </c>
      <c r="H1558" s="141"/>
      <c r="I1558" s="161">
        <v>6.2212430282749756</v>
      </c>
      <c r="J1558" s="142" t="s">
        <v>6041</v>
      </c>
      <c r="K1558" s="162"/>
      <c r="L1558" s="141">
        <v>5102.0548899999994</v>
      </c>
      <c r="M1558" s="141">
        <v>3936.1640000000002</v>
      </c>
      <c r="N1558" s="141">
        <v>1165.8908899999997</v>
      </c>
      <c r="O1558" s="142" t="s">
        <v>6041</v>
      </c>
    </row>
    <row r="1559" spans="1:15" ht="15.95" customHeight="1" x14ac:dyDescent="0.2">
      <c r="A1559" s="156">
        <v>1551</v>
      </c>
      <c r="B1559" s="156" t="s">
        <v>3505</v>
      </c>
      <c r="C1559" s="157" t="s">
        <v>63</v>
      </c>
      <c r="D1559" s="157" t="s">
        <v>7528</v>
      </c>
      <c r="E1559" s="82">
        <v>2528.0373699999996</v>
      </c>
      <c r="F1559" s="82">
        <v>13540.992974999999</v>
      </c>
      <c r="G1559" s="82">
        <v>7483.8364099999999</v>
      </c>
      <c r="H1559" s="82"/>
      <c r="I1559" s="158">
        <v>18.669512455012551</v>
      </c>
      <c r="J1559" s="135" t="s">
        <v>6041</v>
      </c>
      <c r="K1559" s="162"/>
      <c r="L1559" s="82">
        <v>6552.7718399999994</v>
      </c>
      <c r="M1559" s="82">
        <v>7331.3717800000004</v>
      </c>
      <c r="N1559" s="82">
        <v>-778.5999400000004</v>
      </c>
      <c r="O1559" s="135" t="s">
        <v>6042</v>
      </c>
    </row>
    <row r="1560" spans="1:15" ht="15.95" hidden="1" customHeight="1" x14ac:dyDescent="0.2">
      <c r="A1560" s="159">
        <v>1552</v>
      </c>
      <c r="B1560" s="159" t="s">
        <v>3507</v>
      </c>
      <c r="C1560" s="160" t="s">
        <v>63</v>
      </c>
      <c r="D1560" s="160" t="s">
        <v>7529</v>
      </c>
      <c r="E1560" s="141">
        <v>4324.0782799999997</v>
      </c>
      <c r="F1560" s="141">
        <v>34103.081680000003</v>
      </c>
      <c r="G1560" s="141">
        <v>24293.613020000012</v>
      </c>
      <c r="H1560" s="141"/>
      <c r="I1560" s="161">
        <v>12.679435602254932</v>
      </c>
      <c r="J1560" s="142" t="s">
        <v>6041</v>
      </c>
      <c r="K1560" s="162"/>
      <c r="L1560" s="141">
        <v>24671.555710000001</v>
      </c>
      <c r="M1560" s="141">
        <v>15616.349039999999</v>
      </c>
      <c r="N1560" s="141">
        <v>9055.2066700000014</v>
      </c>
      <c r="O1560" s="142" t="s">
        <v>6041</v>
      </c>
    </row>
    <row r="1561" spans="1:15" ht="15.95" hidden="1" customHeight="1" x14ac:dyDescent="0.2">
      <c r="A1561" s="156">
        <v>1553</v>
      </c>
      <c r="B1561" s="156" t="s">
        <v>3509</v>
      </c>
      <c r="C1561" s="157" t="s">
        <v>63</v>
      </c>
      <c r="D1561" s="157" t="s">
        <v>7530</v>
      </c>
      <c r="E1561" s="82">
        <v>1235.54944</v>
      </c>
      <c r="F1561" s="82">
        <v>4078.1370849999998</v>
      </c>
      <c r="G1561" s="82">
        <v>2195.9053500000005</v>
      </c>
      <c r="H1561" s="82"/>
      <c r="I1561" s="158">
        <v>30.296907981453984</v>
      </c>
      <c r="J1561" s="135" t="s">
        <v>6041</v>
      </c>
      <c r="K1561" s="162"/>
      <c r="L1561" s="82">
        <v>2154.4995400000003</v>
      </c>
      <c r="M1561" s="82">
        <v>1969.1278400000001</v>
      </c>
      <c r="N1561" s="82">
        <v>185.37169999999995</v>
      </c>
      <c r="O1561" s="135" t="s">
        <v>6041</v>
      </c>
    </row>
    <row r="1562" spans="1:15" ht="15.95" hidden="1" customHeight="1" x14ac:dyDescent="0.2">
      <c r="A1562" s="159">
        <v>1554</v>
      </c>
      <c r="B1562" s="159" t="s">
        <v>3511</v>
      </c>
      <c r="C1562" s="160" t="s">
        <v>63</v>
      </c>
      <c r="D1562" s="160" t="s">
        <v>7531</v>
      </c>
      <c r="E1562" s="141">
        <v>990.5618300000001</v>
      </c>
      <c r="F1562" s="141">
        <v>8160.9634625000008</v>
      </c>
      <c r="G1562" s="141">
        <v>4621.9953299999997</v>
      </c>
      <c r="H1562" s="141"/>
      <c r="I1562" s="161">
        <v>12.137804985302004</v>
      </c>
      <c r="J1562" s="142" t="s">
        <v>6041</v>
      </c>
      <c r="K1562" s="162"/>
      <c r="L1562" s="141">
        <v>5355.0716800000009</v>
      </c>
      <c r="M1562" s="141">
        <v>4449.1870299999991</v>
      </c>
      <c r="N1562" s="141">
        <v>905.88465000000133</v>
      </c>
      <c r="O1562" s="142" t="s">
        <v>6041</v>
      </c>
    </row>
    <row r="1563" spans="1:15" ht="15.95" hidden="1" customHeight="1" x14ac:dyDescent="0.2">
      <c r="A1563" s="156">
        <v>1555</v>
      </c>
      <c r="B1563" s="156" t="s">
        <v>3513</v>
      </c>
      <c r="C1563" s="157" t="s">
        <v>63</v>
      </c>
      <c r="D1563" s="157" t="s">
        <v>7532</v>
      </c>
      <c r="E1563" s="82">
        <v>1457.8926299999998</v>
      </c>
      <c r="F1563" s="82">
        <v>8199.0142100000012</v>
      </c>
      <c r="G1563" s="82">
        <v>4955.9977399999989</v>
      </c>
      <c r="H1563" s="82"/>
      <c r="I1563" s="158">
        <v>17.781316054091821</v>
      </c>
      <c r="J1563" s="135" t="s">
        <v>6041</v>
      </c>
      <c r="K1563" s="162"/>
      <c r="L1563" s="82">
        <v>4741.7401600000003</v>
      </c>
      <c r="M1563" s="82">
        <v>3931.7217999999998</v>
      </c>
      <c r="N1563" s="82">
        <v>810.01836000000037</v>
      </c>
      <c r="O1563" s="135" t="s">
        <v>6041</v>
      </c>
    </row>
    <row r="1564" spans="1:15" ht="15.95" hidden="1" customHeight="1" x14ac:dyDescent="0.2">
      <c r="A1564" s="159">
        <v>1556</v>
      </c>
      <c r="B1564" s="159" t="s">
        <v>3515</v>
      </c>
      <c r="C1564" s="160" t="s">
        <v>63</v>
      </c>
      <c r="D1564" s="160" t="s">
        <v>7533</v>
      </c>
      <c r="E1564" s="141">
        <v>992.37234999999998</v>
      </c>
      <c r="F1564" s="141">
        <v>10589.1732725</v>
      </c>
      <c r="G1564" s="141">
        <v>7345.9304199999997</v>
      </c>
      <c r="H1564" s="141"/>
      <c r="I1564" s="161">
        <v>9.3715753294658342</v>
      </c>
      <c r="J1564" s="142" t="s">
        <v>6041</v>
      </c>
      <c r="K1564" s="162"/>
      <c r="L1564" s="141">
        <v>7375.9641000000001</v>
      </c>
      <c r="M1564" s="141">
        <v>5298.8019499999991</v>
      </c>
      <c r="N1564" s="141">
        <v>2077.1621500000015</v>
      </c>
      <c r="O1564" s="142" t="s">
        <v>6041</v>
      </c>
    </row>
    <row r="1565" spans="1:15" ht="15.95" hidden="1" customHeight="1" x14ac:dyDescent="0.2">
      <c r="A1565" s="156">
        <v>1557</v>
      </c>
      <c r="B1565" s="156" t="s">
        <v>3517</v>
      </c>
      <c r="C1565" s="157" t="s">
        <v>63</v>
      </c>
      <c r="D1565" s="157" t="s">
        <v>7534</v>
      </c>
      <c r="E1565" s="82">
        <v>13066.49512</v>
      </c>
      <c r="F1565" s="82">
        <v>65917.448717499996</v>
      </c>
      <c r="G1565" s="82">
        <v>36241.741649999989</v>
      </c>
      <c r="H1565" s="82"/>
      <c r="I1565" s="158">
        <v>19.822513422809489</v>
      </c>
      <c r="J1565" s="135" t="s">
        <v>6041</v>
      </c>
      <c r="K1565" s="162"/>
      <c r="L1565" s="82">
        <v>49917.958840000007</v>
      </c>
      <c r="M1565" s="82">
        <v>32233.372759999998</v>
      </c>
      <c r="N1565" s="82">
        <v>17684.586080000005</v>
      </c>
      <c r="O1565" s="135" t="s">
        <v>6041</v>
      </c>
    </row>
    <row r="1566" spans="1:15" ht="15.95" customHeight="1" x14ac:dyDescent="0.2">
      <c r="A1566" s="159">
        <v>1558</v>
      </c>
      <c r="B1566" s="159" t="s">
        <v>3519</v>
      </c>
      <c r="C1566" s="160" t="s">
        <v>63</v>
      </c>
      <c r="D1566" s="160" t="s">
        <v>7535</v>
      </c>
      <c r="E1566" s="141">
        <v>323.77957999999995</v>
      </c>
      <c r="F1566" s="141">
        <v>6115.6996574999994</v>
      </c>
      <c r="G1566" s="141">
        <v>3504.9459200000001</v>
      </c>
      <c r="H1566" s="141"/>
      <c r="I1566" s="161">
        <v>5.29423611578002</v>
      </c>
      <c r="J1566" s="142" t="s">
        <v>6041</v>
      </c>
      <c r="K1566" s="162"/>
      <c r="L1566" s="141">
        <v>3125.79205</v>
      </c>
      <c r="M1566" s="141">
        <v>3451.2194900000004</v>
      </c>
      <c r="N1566" s="141">
        <v>-325.42744000000039</v>
      </c>
      <c r="O1566" s="142" t="s">
        <v>6042</v>
      </c>
    </row>
    <row r="1567" spans="1:15" ht="15.95" hidden="1" customHeight="1" x14ac:dyDescent="0.2">
      <c r="A1567" s="156">
        <v>1559</v>
      </c>
      <c r="B1567" s="156" t="s">
        <v>3521</v>
      </c>
      <c r="C1567" s="157" t="s">
        <v>63</v>
      </c>
      <c r="D1567" s="157" t="s">
        <v>7536</v>
      </c>
      <c r="E1567" s="82">
        <v>2578.9545899999998</v>
      </c>
      <c r="F1567" s="82">
        <v>8884.6282125000016</v>
      </c>
      <c r="G1567" s="82">
        <v>3765.8562399999992</v>
      </c>
      <c r="H1567" s="82"/>
      <c r="I1567" s="158">
        <v>29.02715260917283</v>
      </c>
      <c r="J1567" s="135" t="s">
        <v>6041</v>
      </c>
      <c r="K1567" s="162"/>
      <c r="L1567" s="82">
        <v>4834.2414699999999</v>
      </c>
      <c r="M1567" s="82">
        <v>3763.0866800000003</v>
      </c>
      <c r="N1567" s="82">
        <v>1071.1547899999996</v>
      </c>
      <c r="O1567" s="135" t="s">
        <v>6041</v>
      </c>
    </row>
    <row r="1568" spans="1:15" ht="15.95" hidden="1" customHeight="1" x14ac:dyDescent="0.2">
      <c r="A1568" s="159">
        <v>1560</v>
      </c>
      <c r="B1568" s="159" t="s">
        <v>3523</v>
      </c>
      <c r="C1568" s="160" t="s">
        <v>63</v>
      </c>
      <c r="D1568" s="160" t="s">
        <v>7537</v>
      </c>
      <c r="E1568" s="141">
        <v>2135.3546200000001</v>
      </c>
      <c r="F1568" s="141">
        <v>10209.18813</v>
      </c>
      <c r="G1568" s="141">
        <v>7192.2160299999996</v>
      </c>
      <c r="H1568" s="141"/>
      <c r="I1568" s="161">
        <v>20.916008137074069</v>
      </c>
      <c r="J1568" s="142" t="s">
        <v>6041</v>
      </c>
      <c r="K1568" s="162"/>
      <c r="L1568" s="141">
        <v>7961.5221500000007</v>
      </c>
      <c r="M1568" s="141">
        <v>5279.0208400000001</v>
      </c>
      <c r="N1568" s="141">
        <v>2682.5013100000006</v>
      </c>
      <c r="O1568" s="142" t="s">
        <v>6041</v>
      </c>
    </row>
    <row r="1569" spans="1:15" ht="15.95" hidden="1" customHeight="1" x14ac:dyDescent="0.2">
      <c r="A1569" s="156">
        <v>1561</v>
      </c>
      <c r="B1569" s="156" t="s">
        <v>3525</v>
      </c>
      <c r="C1569" s="157" t="s">
        <v>63</v>
      </c>
      <c r="D1569" s="157" t="s">
        <v>7538</v>
      </c>
      <c r="E1569" s="82">
        <v>7634.0090200000004</v>
      </c>
      <c r="F1569" s="82">
        <v>9100.7562800000014</v>
      </c>
      <c r="G1569" s="82">
        <v>5504.2185099999997</v>
      </c>
      <c r="H1569" s="82"/>
      <c r="I1569" s="158">
        <v>83.883237668683066</v>
      </c>
      <c r="J1569" s="135" t="s">
        <v>6041</v>
      </c>
      <c r="K1569" s="162"/>
      <c r="L1569" s="82">
        <v>7396.2291000000005</v>
      </c>
      <c r="M1569" s="82">
        <v>5398.79558</v>
      </c>
      <c r="N1569" s="82">
        <v>1997.4335200000005</v>
      </c>
      <c r="O1569" s="135" t="s">
        <v>6041</v>
      </c>
    </row>
    <row r="1570" spans="1:15" ht="15.95" hidden="1" customHeight="1" x14ac:dyDescent="0.2">
      <c r="A1570" s="159">
        <v>1562</v>
      </c>
      <c r="B1570" s="159" t="s">
        <v>3527</v>
      </c>
      <c r="C1570" s="160" t="s">
        <v>63</v>
      </c>
      <c r="D1570" s="160" t="s">
        <v>7539</v>
      </c>
      <c r="E1570" s="141">
        <v>1409.3701699999999</v>
      </c>
      <c r="F1570" s="141">
        <v>6240.6134824999999</v>
      </c>
      <c r="G1570" s="141">
        <v>3783.5279200000009</v>
      </c>
      <c r="H1570" s="141"/>
      <c r="I1570" s="161">
        <v>22.583840097647002</v>
      </c>
      <c r="J1570" s="142" t="s">
        <v>6041</v>
      </c>
      <c r="K1570" s="162"/>
      <c r="L1570" s="141">
        <v>4901.6621500000001</v>
      </c>
      <c r="M1570" s="141">
        <v>3680.0081900000005</v>
      </c>
      <c r="N1570" s="141">
        <v>1221.6539599999999</v>
      </c>
      <c r="O1570" s="142" t="s">
        <v>6041</v>
      </c>
    </row>
    <row r="1571" spans="1:15" ht="15.95" customHeight="1" x14ac:dyDescent="0.2">
      <c r="A1571" s="156">
        <v>1563</v>
      </c>
      <c r="B1571" s="156" t="s">
        <v>3529</v>
      </c>
      <c r="C1571" s="157" t="s">
        <v>63</v>
      </c>
      <c r="D1571" s="157" t="s">
        <v>7540</v>
      </c>
      <c r="E1571" s="82">
        <v>517.37993999999992</v>
      </c>
      <c r="F1571" s="82">
        <v>4684.0949525000005</v>
      </c>
      <c r="G1571" s="82">
        <v>2849.6773000000007</v>
      </c>
      <c r="H1571" s="82"/>
      <c r="I1571" s="158">
        <v>11.045462255709895</v>
      </c>
      <c r="J1571" s="135" t="s">
        <v>6041</v>
      </c>
      <c r="K1571" s="162"/>
      <c r="L1571" s="82">
        <v>2272.8125499999996</v>
      </c>
      <c r="M1571" s="82">
        <v>2630.2383300000001</v>
      </c>
      <c r="N1571" s="82">
        <v>-357.42578000000026</v>
      </c>
      <c r="O1571" s="135" t="s">
        <v>6042</v>
      </c>
    </row>
    <row r="1572" spans="1:15" ht="15.95" hidden="1" customHeight="1" x14ac:dyDescent="0.2">
      <c r="A1572" s="159">
        <v>1564</v>
      </c>
      <c r="B1572" s="159" t="s">
        <v>3531</v>
      </c>
      <c r="C1572" s="160" t="s">
        <v>63</v>
      </c>
      <c r="D1572" s="160" t="s">
        <v>7541</v>
      </c>
      <c r="E1572" s="141">
        <v>924.12354000000005</v>
      </c>
      <c r="F1572" s="141">
        <v>3410.1903200000002</v>
      </c>
      <c r="G1572" s="141">
        <v>1386.6951800000002</v>
      </c>
      <c r="H1572" s="141"/>
      <c r="I1572" s="161">
        <v>27.098884615917857</v>
      </c>
      <c r="J1572" s="142" t="s">
        <v>6041</v>
      </c>
      <c r="K1572" s="162"/>
      <c r="L1572" s="141">
        <v>2399.8547899999999</v>
      </c>
      <c r="M1572" s="141">
        <v>2331.3804599999999</v>
      </c>
      <c r="N1572" s="141">
        <v>68.47433000000008</v>
      </c>
      <c r="O1572" s="142" t="s">
        <v>6041</v>
      </c>
    </row>
    <row r="1573" spans="1:15" ht="15.95" customHeight="1" x14ac:dyDescent="0.2">
      <c r="A1573" s="156">
        <v>1565</v>
      </c>
      <c r="B1573" s="156" t="s">
        <v>3533</v>
      </c>
      <c r="C1573" s="157" t="s">
        <v>63</v>
      </c>
      <c r="D1573" s="157" t="s">
        <v>7542</v>
      </c>
      <c r="E1573" s="82">
        <v>324.91397999999998</v>
      </c>
      <c r="F1573" s="82">
        <v>4995.9907124999991</v>
      </c>
      <c r="G1573" s="82">
        <v>2354.8971200000001</v>
      </c>
      <c r="H1573" s="82"/>
      <c r="I1573" s="158">
        <v>6.503494475821646</v>
      </c>
      <c r="J1573" s="135" t="s">
        <v>6041</v>
      </c>
      <c r="K1573" s="162"/>
      <c r="L1573" s="82">
        <v>2707.2815999999998</v>
      </c>
      <c r="M1573" s="82">
        <v>2847.5670800000003</v>
      </c>
      <c r="N1573" s="82">
        <v>-140.28548000000043</v>
      </c>
      <c r="O1573" s="135" t="s">
        <v>6042</v>
      </c>
    </row>
    <row r="1574" spans="1:15" ht="15.95" hidden="1" customHeight="1" x14ac:dyDescent="0.2">
      <c r="A1574" s="159">
        <v>1566</v>
      </c>
      <c r="B1574" s="159" t="s">
        <v>3535</v>
      </c>
      <c r="C1574" s="160" t="s">
        <v>63</v>
      </c>
      <c r="D1574" s="160" t="s">
        <v>7543</v>
      </c>
      <c r="E1574" s="141">
        <v>2462.1603200000004</v>
      </c>
      <c r="F1574" s="141">
        <v>6910.5457650000008</v>
      </c>
      <c r="G1574" s="141">
        <v>5041.0419199999997</v>
      </c>
      <c r="H1574" s="141"/>
      <c r="I1574" s="161">
        <v>35.629028498301253</v>
      </c>
      <c r="J1574" s="142" t="s">
        <v>6041</v>
      </c>
      <c r="K1574" s="162"/>
      <c r="L1574" s="141">
        <v>4979.3585700000003</v>
      </c>
      <c r="M1574" s="141">
        <v>3950.7870899999998</v>
      </c>
      <c r="N1574" s="141">
        <v>1028.5714800000005</v>
      </c>
      <c r="O1574" s="142" t="s">
        <v>6041</v>
      </c>
    </row>
    <row r="1575" spans="1:15" ht="15.95" hidden="1" customHeight="1" x14ac:dyDescent="0.2">
      <c r="A1575" s="156">
        <v>1567</v>
      </c>
      <c r="B1575" s="156" t="s">
        <v>3537</v>
      </c>
      <c r="C1575" s="157" t="s">
        <v>63</v>
      </c>
      <c r="D1575" s="157" t="s">
        <v>7544</v>
      </c>
      <c r="E1575" s="82">
        <v>37720.932129999994</v>
      </c>
      <c r="F1575" s="82">
        <v>84674.528250000003</v>
      </c>
      <c r="G1575" s="82">
        <v>81794.605650000012</v>
      </c>
      <c r="H1575" s="82"/>
      <c r="I1575" s="158">
        <v>44.548145598909784</v>
      </c>
      <c r="J1575" s="135" t="s">
        <v>6041</v>
      </c>
      <c r="K1575" s="162"/>
      <c r="L1575" s="82">
        <v>71520.257289999994</v>
      </c>
      <c r="M1575" s="82">
        <v>38396.414879999997</v>
      </c>
      <c r="N1575" s="82">
        <v>33123.842409999997</v>
      </c>
      <c r="O1575" s="135" t="s">
        <v>6041</v>
      </c>
    </row>
    <row r="1576" spans="1:15" ht="15.95" hidden="1" customHeight="1" x14ac:dyDescent="0.2">
      <c r="A1576" s="159">
        <v>1568</v>
      </c>
      <c r="B1576" s="159" t="s">
        <v>3539</v>
      </c>
      <c r="C1576" s="160" t="s">
        <v>63</v>
      </c>
      <c r="D1576" s="160" t="s">
        <v>7545</v>
      </c>
      <c r="E1576" s="141">
        <v>935.56322</v>
      </c>
      <c r="F1576" s="141">
        <v>3074.4485800000002</v>
      </c>
      <c r="G1576" s="141">
        <v>3261.8059399999988</v>
      </c>
      <c r="H1576" s="141"/>
      <c r="I1576" s="161">
        <v>28.682369129538106</v>
      </c>
      <c r="J1576" s="142" t="s">
        <v>6041</v>
      </c>
      <c r="K1576" s="162"/>
      <c r="L1576" s="141">
        <v>2352.95433</v>
      </c>
      <c r="M1576" s="141">
        <v>1723.2336799999998</v>
      </c>
      <c r="N1576" s="141">
        <v>629.72065000000009</v>
      </c>
      <c r="O1576" s="142" t="s">
        <v>6041</v>
      </c>
    </row>
    <row r="1577" spans="1:15" ht="15.95" hidden="1" customHeight="1" x14ac:dyDescent="0.2">
      <c r="A1577" s="156">
        <v>1569</v>
      </c>
      <c r="B1577" s="156" t="s">
        <v>3541</v>
      </c>
      <c r="C1577" s="157" t="s">
        <v>63</v>
      </c>
      <c r="D1577" s="157" t="s">
        <v>7546</v>
      </c>
      <c r="E1577" s="82">
        <v>1201.1992600000001</v>
      </c>
      <c r="F1577" s="82">
        <v>2250.3198450000009</v>
      </c>
      <c r="G1577" s="82">
        <v>2127.507259999999</v>
      </c>
      <c r="H1577" s="82"/>
      <c r="I1577" s="158">
        <v>53.379045768491615</v>
      </c>
      <c r="J1577" s="135" t="s">
        <v>6041</v>
      </c>
      <c r="K1577" s="162"/>
      <c r="L1577" s="82">
        <v>1699.8269800000003</v>
      </c>
      <c r="M1577" s="82">
        <v>1321.3615</v>
      </c>
      <c r="N1577" s="82">
        <v>378.46548000000024</v>
      </c>
      <c r="O1577" s="135" t="s">
        <v>6041</v>
      </c>
    </row>
    <row r="1578" spans="1:15" ht="15.95" hidden="1" customHeight="1" x14ac:dyDescent="0.2">
      <c r="A1578" s="159">
        <v>1570</v>
      </c>
      <c r="B1578" s="159" t="s">
        <v>3543</v>
      </c>
      <c r="C1578" s="160" t="s">
        <v>63</v>
      </c>
      <c r="D1578" s="160" t="s">
        <v>7547</v>
      </c>
      <c r="E1578" s="141">
        <v>2168.6187500000001</v>
      </c>
      <c r="F1578" s="141">
        <v>14001.394564999999</v>
      </c>
      <c r="G1578" s="141">
        <v>19801.41042</v>
      </c>
      <c r="H1578" s="141"/>
      <c r="I1578" s="161">
        <v>10.951839813438905</v>
      </c>
      <c r="J1578" s="142" t="s">
        <v>6041</v>
      </c>
      <c r="K1578" s="162"/>
      <c r="L1578" s="141">
        <v>11330.63105</v>
      </c>
      <c r="M1578" s="141">
        <v>5777.8440999999993</v>
      </c>
      <c r="N1578" s="141">
        <v>5552.7869500000015</v>
      </c>
      <c r="O1578" s="142" t="s">
        <v>6041</v>
      </c>
    </row>
    <row r="1579" spans="1:15" ht="15.95" hidden="1" customHeight="1" x14ac:dyDescent="0.2">
      <c r="A1579" s="156">
        <v>1571</v>
      </c>
      <c r="B1579" s="156" t="s">
        <v>3545</v>
      </c>
      <c r="C1579" s="157" t="s">
        <v>63</v>
      </c>
      <c r="D1579" s="157" t="s">
        <v>7548</v>
      </c>
      <c r="E1579" s="82">
        <v>1077.5403000000001</v>
      </c>
      <c r="F1579" s="82">
        <v>11712.433660000001</v>
      </c>
      <c r="G1579" s="82">
        <v>11279.725449999998</v>
      </c>
      <c r="H1579" s="82"/>
      <c r="I1579" s="158">
        <v>9.1999692914375917</v>
      </c>
      <c r="J1579" s="135" t="s">
        <v>6041</v>
      </c>
      <c r="K1579" s="162"/>
      <c r="L1579" s="82">
        <v>8985.8367500000004</v>
      </c>
      <c r="M1579" s="82">
        <v>6469.1376500000006</v>
      </c>
      <c r="N1579" s="82">
        <v>2516.6990999999998</v>
      </c>
      <c r="O1579" s="135" t="s">
        <v>6041</v>
      </c>
    </row>
    <row r="1580" spans="1:15" ht="15.95" hidden="1" customHeight="1" x14ac:dyDescent="0.2">
      <c r="A1580" s="159">
        <v>1572</v>
      </c>
      <c r="B1580" s="159" t="s">
        <v>3547</v>
      </c>
      <c r="C1580" s="160" t="s">
        <v>63</v>
      </c>
      <c r="D1580" s="160" t="s">
        <v>7549</v>
      </c>
      <c r="E1580" s="141">
        <v>643.27392000000009</v>
      </c>
      <c r="F1580" s="141">
        <v>4742.11409</v>
      </c>
      <c r="G1580" s="141">
        <v>5616.2493800000002</v>
      </c>
      <c r="H1580" s="141"/>
      <c r="I1580" s="161">
        <v>11.453799083259369</v>
      </c>
      <c r="J1580" s="142" t="s">
        <v>6041</v>
      </c>
      <c r="K1580" s="162"/>
      <c r="L1580" s="141">
        <v>3836.1734300000003</v>
      </c>
      <c r="M1580" s="141">
        <v>2242.741</v>
      </c>
      <c r="N1580" s="141">
        <v>1593.4324300000001</v>
      </c>
      <c r="O1580" s="142" t="s">
        <v>6041</v>
      </c>
    </row>
    <row r="1581" spans="1:15" ht="15.95" hidden="1" customHeight="1" x14ac:dyDescent="0.2">
      <c r="A1581" s="156">
        <v>1573</v>
      </c>
      <c r="B1581" s="156" t="s">
        <v>3549</v>
      </c>
      <c r="C1581" s="157" t="s">
        <v>63</v>
      </c>
      <c r="D1581" s="157" t="s">
        <v>7550</v>
      </c>
      <c r="E1581" s="82">
        <v>364.67339000000004</v>
      </c>
      <c r="F1581" s="82">
        <v>7346.435342499999</v>
      </c>
      <c r="G1581" s="82">
        <v>10857.723990000002</v>
      </c>
      <c r="H1581" s="82"/>
      <c r="I1581" s="158">
        <v>3.3586540819776349</v>
      </c>
      <c r="J1581" s="135" t="s">
        <v>6041</v>
      </c>
      <c r="K1581" s="162"/>
      <c r="L1581" s="82">
        <v>4651.5800799999997</v>
      </c>
      <c r="M1581" s="82">
        <v>3053.3667</v>
      </c>
      <c r="N1581" s="82">
        <v>1598.2133799999999</v>
      </c>
      <c r="O1581" s="135" t="s">
        <v>6041</v>
      </c>
    </row>
    <row r="1582" spans="1:15" ht="15.95" hidden="1" customHeight="1" x14ac:dyDescent="0.2">
      <c r="A1582" s="159">
        <v>1574</v>
      </c>
      <c r="B1582" s="159" t="s">
        <v>3551</v>
      </c>
      <c r="C1582" s="160" t="s">
        <v>63</v>
      </c>
      <c r="D1582" s="160" t="s">
        <v>7551</v>
      </c>
      <c r="E1582" s="141">
        <v>33516.179989999997</v>
      </c>
      <c r="F1582" s="141">
        <v>101500.79382500002</v>
      </c>
      <c r="G1582" s="141">
        <v>37776.995289999984</v>
      </c>
      <c r="H1582" s="141"/>
      <c r="I1582" s="161">
        <v>33.020608733155385</v>
      </c>
      <c r="J1582" s="142" t="s">
        <v>6041</v>
      </c>
      <c r="K1582" s="162"/>
      <c r="L1582" s="141">
        <v>91462.593040000007</v>
      </c>
      <c r="M1582" s="141">
        <v>59006.273510000014</v>
      </c>
      <c r="N1582" s="141">
        <v>32456.319529999993</v>
      </c>
      <c r="O1582" s="142" t="s">
        <v>6041</v>
      </c>
    </row>
    <row r="1583" spans="1:15" ht="15.95" hidden="1" customHeight="1" x14ac:dyDescent="0.2">
      <c r="A1583" s="156">
        <v>1575</v>
      </c>
      <c r="B1583" s="156" t="s">
        <v>3553</v>
      </c>
      <c r="C1583" s="157" t="s">
        <v>63</v>
      </c>
      <c r="D1583" s="157" t="s">
        <v>6694</v>
      </c>
      <c r="E1583" s="82">
        <v>24962.846189999997</v>
      </c>
      <c r="F1583" s="82">
        <v>14341.25733</v>
      </c>
      <c r="G1583" s="82">
        <v>8298.4275199999993</v>
      </c>
      <c r="H1583" s="82"/>
      <c r="I1583" s="158">
        <v>174.06316347020041</v>
      </c>
      <c r="J1583" s="135" t="s">
        <v>6042</v>
      </c>
      <c r="K1583" s="162"/>
      <c r="L1583" s="82">
        <v>10660.365890000001</v>
      </c>
      <c r="M1583" s="82">
        <v>7945.58482</v>
      </c>
      <c r="N1583" s="82">
        <v>2714.7810700000005</v>
      </c>
      <c r="O1583" s="135" t="s">
        <v>6041</v>
      </c>
    </row>
    <row r="1584" spans="1:15" ht="15.95" hidden="1" customHeight="1" x14ac:dyDescent="0.2">
      <c r="A1584" s="159">
        <v>1576</v>
      </c>
      <c r="B1584" s="159" t="s">
        <v>3554</v>
      </c>
      <c r="C1584" s="160" t="s">
        <v>63</v>
      </c>
      <c r="D1584" s="160" t="s">
        <v>7552</v>
      </c>
      <c r="E1584" s="141">
        <v>1242.9776899999999</v>
      </c>
      <c r="F1584" s="141">
        <v>8829.0061249999999</v>
      </c>
      <c r="G1584" s="141">
        <v>5153.9012699999994</v>
      </c>
      <c r="H1584" s="141"/>
      <c r="I1584" s="161">
        <v>14.078342141822899</v>
      </c>
      <c r="J1584" s="142" t="s">
        <v>6041</v>
      </c>
      <c r="K1584" s="162"/>
      <c r="L1584" s="141">
        <v>7207.7675400000007</v>
      </c>
      <c r="M1584" s="141">
        <v>5021.0393700000004</v>
      </c>
      <c r="N1584" s="141">
        <v>2186.7281700000008</v>
      </c>
      <c r="O1584" s="142" t="s">
        <v>6041</v>
      </c>
    </row>
    <row r="1585" spans="1:15" ht="15.95" hidden="1" customHeight="1" x14ac:dyDescent="0.2">
      <c r="A1585" s="156">
        <v>1577</v>
      </c>
      <c r="B1585" s="156" t="s">
        <v>3556</v>
      </c>
      <c r="C1585" s="157" t="s">
        <v>63</v>
      </c>
      <c r="D1585" s="157" t="s">
        <v>7553</v>
      </c>
      <c r="E1585" s="82">
        <v>53.846450000000004</v>
      </c>
      <c r="F1585" s="82">
        <v>9662.2423674999991</v>
      </c>
      <c r="G1585" s="82">
        <v>5692.5079399999995</v>
      </c>
      <c r="H1585" s="82"/>
      <c r="I1585" s="158">
        <v>0.55728730404360771</v>
      </c>
      <c r="J1585" s="135" t="s">
        <v>6041</v>
      </c>
      <c r="K1585" s="162"/>
      <c r="L1585" s="82">
        <v>8212.1868999999988</v>
      </c>
      <c r="M1585" s="82">
        <v>4876.9335700000001</v>
      </c>
      <c r="N1585" s="82">
        <v>3335.2533299999991</v>
      </c>
      <c r="O1585" s="135" t="s">
        <v>6041</v>
      </c>
    </row>
    <row r="1586" spans="1:15" ht="15.95" hidden="1" customHeight="1" x14ac:dyDescent="0.2">
      <c r="A1586" s="159">
        <v>1578</v>
      </c>
      <c r="B1586" s="159" t="s">
        <v>3558</v>
      </c>
      <c r="C1586" s="160" t="s">
        <v>63</v>
      </c>
      <c r="D1586" s="160" t="s">
        <v>7554</v>
      </c>
      <c r="E1586" s="141">
        <v>245.72575000000003</v>
      </c>
      <c r="F1586" s="141">
        <v>13006.8870675</v>
      </c>
      <c r="G1586" s="141">
        <v>8508.9267</v>
      </c>
      <c r="H1586" s="141"/>
      <c r="I1586" s="161">
        <v>1.8891972285512431</v>
      </c>
      <c r="J1586" s="142" t="s">
        <v>6041</v>
      </c>
      <c r="K1586" s="162"/>
      <c r="L1586" s="141">
        <v>10825.596629999998</v>
      </c>
      <c r="M1586" s="141">
        <v>6636.5955600000007</v>
      </c>
      <c r="N1586" s="141">
        <v>4189.0010699999984</v>
      </c>
      <c r="O1586" s="142" t="s">
        <v>6041</v>
      </c>
    </row>
    <row r="1587" spans="1:15" ht="15.95" hidden="1" customHeight="1" x14ac:dyDescent="0.2">
      <c r="A1587" s="156">
        <v>1579</v>
      </c>
      <c r="B1587" s="156" t="s">
        <v>3560</v>
      </c>
      <c r="C1587" s="157" t="s">
        <v>63</v>
      </c>
      <c r="D1587" s="157" t="s">
        <v>7555</v>
      </c>
      <c r="E1587" s="82">
        <v>287.35598999999996</v>
      </c>
      <c r="F1587" s="82">
        <v>7295.8104799999992</v>
      </c>
      <c r="G1587" s="82">
        <v>3255.7114400000005</v>
      </c>
      <c r="H1587" s="82"/>
      <c r="I1587" s="158">
        <v>3.9386438393339405</v>
      </c>
      <c r="J1587" s="135" t="s">
        <v>6041</v>
      </c>
      <c r="K1587" s="162"/>
      <c r="L1587" s="82">
        <v>5471.2185299999992</v>
      </c>
      <c r="M1587" s="82">
        <v>4449.7045900000003</v>
      </c>
      <c r="N1587" s="82">
        <v>1021.5139399999995</v>
      </c>
      <c r="O1587" s="135" t="s">
        <v>6041</v>
      </c>
    </row>
    <row r="1588" spans="1:15" ht="15.95" hidden="1" customHeight="1" x14ac:dyDescent="0.2">
      <c r="A1588" s="159">
        <v>1580</v>
      </c>
      <c r="B1588" s="159" t="s">
        <v>3562</v>
      </c>
      <c r="C1588" s="160" t="s">
        <v>63</v>
      </c>
      <c r="D1588" s="160" t="s">
        <v>7556</v>
      </c>
      <c r="E1588" s="141">
        <v>7868.3378599999987</v>
      </c>
      <c r="F1588" s="141">
        <v>11039.222657499999</v>
      </c>
      <c r="G1588" s="141">
        <v>6733.9035700000004</v>
      </c>
      <c r="H1588" s="141"/>
      <c r="I1588" s="161">
        <v>71.27619492894533</v>
      </c>
      <c r="J1588" s="142" t="s">
        <v>6041</v>
      </c>
      <c r="K1588" s="162"/>
      <c r="L1588" s="141">
        <v>8513.818870000001</v>
      </c>
      <c r="M1588" s="141">
        <v>6458.7508599999992</v>
      </c>
      <c r="N1588" s="141">
        <v>2055.0680100000018</v>
      </c>
      <c r="O1588" s="142" t="s">
        <v>6041</v>
      </c>
    </row>
    <row r="1589" spans="1:15" ht="15.95" hidden="1" customHeight="1" x14ac:dyDescent="0.2">
      <c r="A1589" s="156">
        <v>1581</v>
      </c>
      <c r="B1589" s="156" t="s">
        <v>3564</v>
      </c>
      <c r="C1589" s="157" t="s">
        <v>63</v>
      </c>
      <c r="D1589" s="157" t="s">
        <v>7539</v>
      </c>
      <c r="E1589" s="82">
        <v>995.76947999999993</v>
      </c>
      <c r="F1589" s="82">
        <v>3740.7975375000001</v>
      </c>
      <c r="G1589" s="82">
        <v>1749.5809899999997</v>
      </c>
      <c r="H1589" s="82"/>
      <c r="I1589" s="158">
        <v>26.619175991691851</v>
      </c>
      <c r="J1589" s="135" t="s">
        <v>6041</v>
      </c>
      <c r="K1589" s="162"/>
      <c r="L1589" s="82">
        <v>2782.4587099999999</v>
      </c>
      <c r="M1589" s="82">
        <v>2023.6224</v>
      </c>
      <c r="N1589" s="82">
        <v>758.83631000000003</v>
      </c>
      <c r="O1589" s="135" t="s">
        <v>6041</v>
      </c>
    </row>
    <row r="1590" spans="1:15" ht="15.95" hidden="1" customHeight="1" x14ac:dyDescent="0.2">
      <c r="A1590" s="159">
        <v>1582</v>
      </c>
      <c r="B1590" s="159" t="s">
        <v>3565</v>
      </c>
      <c r="C1590" s="160" t="s">
        <v>63</v>
      </c>
      <c r="D1590" s="160" t="s">
        <v>7557</v>
      </c>
      <c r="E1590" s="141">
        <v>125092.30078999999</v>
      </c>
      <c r="F1590" s="141">
        <v>110277.84517750001</v>
      </c>
      <c r="G1590" s="141">
        <v>139265.49264000004</v>
      </c>
      <c r="H1590" s="141"/>
      <c r="I1590" s="161">
        <v>89.822897559672143</v>
      </c>
      <c r="J1590" s="142" t="s">
        <v>6041</v>
      </c>
      <c r="K1590" s="162"/>
      <c r="L1590" s="141">
        <v>75693.785390000005</v>
      </c>
      <c r="M1590" s="141">
        <v>41466.254639999999</v>
      </c>
      <c r="N1590" s="141">
        <v>34227.530749999998</v>
      </c>
      <c r="O1590" s="142" t="s">
        <v>6041</v>
      </c>
    </row>
    <row r="1591" spans="1:15" ht="15.95" hidden="1" customHeight="1" x14ac:dyDescent="0.2">
      <c r="A1591" s="156">
        <v>1583</v>
      </c>
      <c r="B1591" s="156" t="s">
        <v>3567</v>
      </c>
      <c r="C1591" s="157" t="s">
        <v>63</v>
      </c>
      <c r="D1591" s="157" t="s">
        <v>7558</v>
      </c>
      <c r="E1591" s="82">
        <v>20175.105620000002</v>
      </c>
      <c r="F1591" s="82">
        <v>30746.221975</v>
      </c>
      <c r="G1591" s="82">
        <v>55255.008450000008</v>
      </c>
      <c r="H1591" s="82"/>
      <c r="I1591" s="158">
        <v>36.512718368790686</v>
      </c>
      <c r="J1591" s="135" t="s">
        <v>6041</v>
      </c>
      <c r="K1591" s="162"/>
      <c r="L1591" s="82">
        <v>21001.42453</v>
      </c>
      <c r="M1591" s="82">
        <v>11283.852229999999</v>
      </c>
      <c r="N1591" s="82">
        <v>9717.5723000000035</v>
      </c>
      <c r="O1591" s="135" t="s">
        <v>6041</v>
      </c>
    </row>
    <row r="1592" spans="1:15" ht="15.95" hidden="1" customHeight="1" x14ac:dyDescent="0.2">
      <c r="A1592" s="159">
        <v>1584</v>
      </c>
      <c r="B1592" s="159" t="s">
        <v>3569</v>
      </c>
      <c r="C1592" s="160" t="s">
        <v>63</v>
      </c>
      <c r="D1592" s="160" t="s">
        <v>7559</v>
      </c>
      <c r="E1592" s="141">
        <v>1531.2045600000001</v>
      </c>
      <c r="F1592" s="141">
        <v>16229.835292499998</v>
      </c>
      <c r="G1592" s="141">
        <v>23877.26046999999</v>
      </c>
      <c r="H1592" s="141"/>
      <c r="I1592" s="161">
        <v>6.4128150795349628</v>
      </c>
      <c r="J1592" s="142" t="s">
        <v>6041</v>
      </c>
      <c r="K1592" s="162"/>
      <c r="L1592" s="141">
        <v>11178.282590000001</v>
      </c>
      <c r="M1592" s="141">
        <v>6032.1316899999993</v>
      </c>
      <c r="N1592" s="141">
        <v>5146.1509000000005</v>
      </c>
      <c r="O1592" s="142" t="s">
        <v>6041</v>
      </c>
    </row>
    <row r="1593" spans="1:15" ht="15.95" hidden="1" customHeight="1" x14ac:dyDescent="0.2">
      <c r="A1593" s="156">
        <v>1585</v>
      </c>
      <c r="B1593" s="156" t="s">
        <v>3571</v>
      </c>
      <c r="C1593" s="157" t="s">
        <v>63</v>
      </c>
      <c r="D1593" s="157" t="s">
        <v>7560</v>
      </c>
      <c r="E1593" s="82">
        <v>3817.0711900000001</v>
      </c>
      <c r="F1593" s="82">
        <v>11280.976120000005</v>
      </c>
      <c r="G1593" s="82">
        <v>20992.989109999991</v>
      </c>
      <c r="H1593" s="82"/>
      <c r="I1593" s="158">
        <v>18.182599771757808</v>
      </c>
      <c r="J1593" s="135" t="s">
        <v>6041</v>
      </c>
      <c r="K1593" s="162"/>
      <c r="L1593" s="82">
        <v>7182.5233699999999</v>
      </c>
      <c r="M1593" s="82">
        <v>6134.2627400000001</v>
      </c>
      <c r="N1593" s="82">
        <v>1048.26063</v>
      </c>
      <c r="O1593" s="135" t="s">
        <v>6041</v>
      </c>
    </row>
    <row r="1594" spans="1:15" ht="15.95" hidden="1" customHeight="1" x14ac:dyDescent="0.2">
      <c r="A1594" s="159">
        <v>1586</v>
      </c>
      <c r="B1594" s="159" t="s">
        <v>3573</v>
      </c>
      <c r="C1594" s="160" t="s">
        <v>63</v>
      </c>
      <c r="D1594" s="160" t="s">
        <v>7561</v>
      </c>
      <c r="E1594" s="141">
        <v>9824.2928900000006</v>
      </c>
      <c r="F1594" s="141">
        <v>12981.7807025</v>
      </c>
      <c r="G1594" s="141">
        <v>18172.662669999994</v>
      </c>
      <c r="H1594" s="141"/>
      <c r="I1594" s="161">
        <v>54.060833397949182</v>
      </c>
      <c r="J1594" s="142" t="s">
        <v>6041</v>
      </c>
      <c r="K1594" s="162"/>
      <c r="L1594" s="141">
        <v>7166.1464299999998</v>
      </c>
      <c r="M1594" s="141">
        <v>7039.5143799999987</v>
      </c>
      <c r="N1594" s="141">
        <v>126.63205000000075</v>
      </c>
      <c r="O1594" s="142" t="s">
        <v>6041</v>
      </c>
    </row>
    <row r="1595" spans="1:15" ht="15.95" hidden="1" customHeight="1" x14ac:dyDescent="0.2">
      <c r="A1595" s="156">
        <v>1587</v>
      </c>
      <c r="B1595" s="156" t="s">
        <v>3575</v>
      </c>
      <c r="C1595" s="157" t="s">
        <v>63</v>
      </c>
      <c r="D1595" s="157" t="s">
        <v>7562</v>
      </c>
      <c r="E1595" s="82">
        <v>6873.4699400000009</v>
      </c>
      <c r="F1595" s="82">
        <v>13587.736194999999</v>
      </c>
      <c r="G1595" s="82">
        <v>17893.430129999997</v>
      </c>
      <c r="H1595" s="82"/>
      <c r="I1595" s="158">
        <v>38.41337233868866</v>
      </c>
      <c r="J1595" s="135" t="s">
        <v>6041</v>
      </c>
      <c r="K1595" s="162"/>
      <c r="L1595" s="82">
        <v>9453.1646400000009</v>
      </c>
      <c r="M1595" s="82">
        <v>7808.0704299999998</v>
      </c>
      <c r="N1595" s="82">
        <v>1645.0942100000009</v>
      </c>
      <c r="O1595" s="135" t="s">
        <v>6041</v>
      </c>
    </row>
    <row r="1596" spans="1:15" ht="15.95" hidden="1" customHeight="1" x14ac:dyDescent="0.2">
      <c r="A1596" s="159">
        <v>1588</v>
      </c>
      <c r="B1596" s="159" t="s">
        <v>3577</v>
      </c>
      <c r="C1596" s="160" t="s">
        <v>63</v>
      </c>
      <c r="D1596" s="160" t="s">
        <v>7563</v>
      </c>
      <c r="E1596" s="141">
        <v>9162.4403299999994</v>
      </c>
      <c r="F1596" s="141">
        <v>74145.44514750001</v>
      </c>
      <c r="G1596" s="141">
        <v>77667.262409999996</v>
      </c>
      <c r="H1596" s="141"/>
      <c r="I1596" s="161">
        <v>11.797042982707598</v>
      </c>
      <c r="J1596" s="142" t="s">
        <v>6041</v>
      </c>
      <c r="K1596" s="162"/>
      <c r="L1596" s="141">
        <v>83535.207259999996</v>
      </c>
      <c r="M1596" s="141">
        <v>23857.483290000004</v>
      </c>
      <c r="N1596" s="141">
        <v>59677.723969999985</v>
      </c>
      <c r="O1596" s="142" t="s">
        <v>6041</v>
      </c>
    </row>
    <row r="1597" spans="1:15" ht="15.95" hidden="1" customHeight="1" x14ac:dyDescent="0.2">
      <c r="A1597" s="156">
        <v>1589</v>
      </c>
      <c r="B1597" s="156" t="s">
        <v>3579</v>
      </c>
      <c r="C1597" s="157" t="s">
        <v>63</v>
      </c>
      <c r="D1597" s="157" t="s">
        <v>7564</v>
      </c>
      <c r="E1597" s="82">
        <v>649.98432999999989</v>
      </c>
      <c r="F1597" s="82">
        <v>5052.5158474999998</v>
      </c>
      <c r="G1597" s="82">
        <v>5018.5866400000004</v>
      </c>
      <c r="H1597" s="82"/>
      <c r="I1597" s="158">
        <v>12.864567863188672</v>
      </c>
      <c r="J1597" s="135" t="s">
        <v>6041</v>
      </c>
      <c r="K1597" s="162"/>
      <c r="L1597" s="82">
        <v>4249.5938399999995</v>
      </c>
      <c r="M1597" s="82">
        <v>2125.09539</v>
      </c>
      <c r="N1597" s="82">
        <v>2124.4984499999996</v>
      </c>
      <c r="O1597" s="135" t="s">
        <v>6041</v>
      </c>
    </row>
    <row r="1598" spans="1:15" ht="15.95" hidden="1" customHeight="1" x14ac:dyDescent="0.2">
      <c r="A1598" s="159">
        <v>1590</v>
      </c>
      <c r="B1598" s="159" t="s">
        <v>3581</v>
      </c>
      <c r="C1598" s="160" t="s">
        <v>63</v>
      </c>
      <c r="D1598" s="160" t="s">
        <v>7565</v>
      </c>
      <c r="E1598" s="141">
        <v>523.97137000000009</v>
      </c>
      <c r="F1598" s="141">
        <v>8016.5169225</v>
      </c>
      <c r="G1598" s="141">
        <v>10868.320639999998</v>
      </c>
      <c r="H1598" s="141"/>
      <c r="I1598" s="161">
        <v>4.8210886240470732</v>
      </c>
      <c r="J1598" s="142" t="s">
        <v>6041</v>
      </c>
      <c r="K1598" s="162"/>
      <c r="L1598" s="141">
        <v>7800.0230199999996</v>
      </c>
      <c r="M1598" s="141">
        <v>2713.7931799999997</v>
      </c>
      <c r="N1598" s="141">
        <v>5086.22984</v>
      </c>
      <c r="O1598" s="142" t="s">
        <v>6041</v>
      </c>
    </row>
    <row r="1599" spans="1:15" ht="15.95" hidden="1" customHeight="1" x14ac:dyDescent="0.2">
      <c r="A1599" s="156">
        <v>1591</v>
      </c>
      <c r="B1599" s="156" t="s">
        <v>3583</v>
      </c>
      <c r="C1599" s="157" t="s">
        <v>63</v>
      </c>
      <c r="D1599" s="157" t="s">
        <v>7566</v>
      </c>
      <c r="E1599" s="82">
        <v>1126.92948</v>
      </c>
      <c r="F1599" s="82">
        <v>6074.0375074999993</v>
      </c>
      <c r="G1599" s="82">
        <v>8155.7300199999991</v>
      </c>
      <c r="H1599" s="82"/>
      <c r="I1599" s="158">
        <v>13.817640814942035</v>
      </c>
      <c r="J1599" s="135" t="s">
        <v>6041</v>
      </c>
      <c r="K1599" s="162"/>
      <c r="L1599" s="82">
        <v>2590.8333300000004</v>
      </c>
      <c r="M1599" s="82">
        <v>1906.37925</v>
      </c>
      <c r="N1599" s="82">
        <v>684.45408000000054</v>
      </c>
      <c r="O1599" s="135" t="s">
        <v>6041</v>
      </c>
    </row>
    <row r="1600" spans="1:15" ht="15.95" hidden="1" customHeight="1" x14ac:dyDescent="0.2">
      <c r="A1600" s="159">
        <v>1592</v>
      </c>
      <c r="B1600" s="159" t="s">
        <v>3585</v>
      </c>
      <c r="C1600" s="160" t="s">
        <v>63</v>
      </c>
      <c r="D1600" s="160" t="s">
        <v>7567</v>
      </c>
      <c r="E1600" s="141">
        <v>1105.48909</v>
      </c>
      <c r="F1600" s="141">
        <v>17376.494322500002</v>
      </c>
      <c r="G1600" s="141">
        <v>22608.233700000001</v>
      </c>
      <c r="H1600" s="141"/>
      <c r="I1600" s="161">
        <v>4.8897631927787444</v>
      </c>
      <c r="J1600" s="142" t="s">
        <v>6041</v>
      </c>
      <c r="K1600" s="162"/>
      <c r="L1600" s="141">
        <v>17879.790710000001</v>
      </c>
      <c r="M1600" s="141">
        <v>5295.7553699999999</v>
      </c>
      <c r="N1600" s="141">
        <v>12584.03534</v>
      </c>
      <c r="O1600" s="142" t="s">
        <v>6041</v>
      </c>
    </row>
    <row r="1601" spans="1:15" ht="15.95" hidden="1" customHeight="1" x14ac:dyDescent="0.2">
      <c r="A1601" s="156">
        <v>1593</v>
      </c>
      <c r="B1601" s="156" t="s">
        <v>3587</v>
      </c>
      <c r="C1601" s="157" t="s">
        <v>63</v>
      </c>
      <c r="D1601" s="157" t="s">
        <v>7568</v>
      </c>
      <c r="E1601" s="82">
        <v>425.92732999999998</v>
      </c>
      <c r="F1601" s="82">
        <v>2973.1206525000002</v>
      </c>
      <c r="G1601" s="82">
        <v>3446.9515700000002</v>
      </c>
      <c r="H1601" s="82"/>
      <c r="I1601" s="158">
        <v>12.356638071361122</v>
      </c>
      <c r="J1601" s="135" t="s">
        <v>6041</v>
      </c>
      <c r="K1601" s="162"/>
      <c r="L1601" s="82">
        <v>3113.2626800000003</v>
      </c>
      <c r="M1601" s="82">
        <v>1313.9340500000001</v>
      </c>
      <c r="N1601" s="82">
        <v>1799.3286300000002</v>
      </c>
      <c r="O1601" s="135" t="s">
        <v>6041</v>
      </c>
    </row>
    <row r="1602" spans="1:15" ht="15.95" hidden="1" customHeight="1" x14ac:dyDescent="0.2">
      <c r="A1602" s="159">
        <v>1594</v>
      </c>
      <c r="B1602" s="159" t="s">
        <v>3589</v>
      </c>
      <c r="C1602" s="160" t="s">
        <v>66</v>
      </c>
      <c r="D1602" s="160" t="s">
        <v>7569</v>
      </c>
      <c r="E1602" s="141">
        <v>8164.6240200000002</v>
      </c>
      <c r="F1602" s="141">
        <v>86140.366745000007</v>
      </c>
      <c r="G1602" s="141">
        <v>8716.3406500000001</v>
      </c>
      <c r="H1602" s="141"/>
      <c r="I1602" s="161">
        <v>9.4782786845679574</v>
      </c>
      <c r="J1602" s="142" t="s">
        <v>6041</v>
      </c>
      <c r="K1602" s="162"/>
      <c r="L1602" s="141">
        <v>62957.798559999996</v>
      </c>
      <c r="M1602" s="141">
        <v>40590.441279999999</v>
      </c>
      <c r="N1602" s="141">
        <v>22367.357279999993</v>
      </c>
      <c r="O1602" s="142" t="s">
        <v>6041</v>
      </c>
    </row>
    <row r="1603" spans="1:15" ht="15.95" hidden="1" customHeight="1" x14ac:dyDescent="0.2">
      <c r="A1603" s="156">
        <v>1595</v>
      </c>
      <c r="B1603" s="156" t="s">
        <v>3591</v>
      </c>
      <c r="C1603" s="157" t="s">
        <v>66</v>
      </c>
      <c r="D1603" s="157" t="s">
        <v>7570</v>
      </c>
      <c r="E1603" s="82">
        <v>4054.9587500000007</v>
      </c>
      <c r="F1603" s="82">
        <v>14586.468644999999</v>
      </c>
      <c r="G1603" s="82">
        <v>3006.3839900000003</v>
      </c>
      <c r="H1603" s="82"/>
      <c r="I1603" s="158">
        <v>27.799454745957124</v>
      </c>
      <c r="J1603" s="135" t="s">
        <v>6041</v>
      </c>
      <c r="K1603" s="162"/>
      <c r="L1603" s="82">
        <v>9623.6287200000006</v>
      </c>
      <c r="M1603" s="82">
        <v>6383.5081600000003</v>
      </c>
      <c r="N1603" s="82">
        <v>3240.1205600000003</v>
      </c>
      <c r="O1603" s="135" t="s">
        <v>6041</v>
      </c>
    </row>
    <row r="1604" spans="1:15" ht="15.95" hidden="1" customHeight="1" x14ac:dyDescent="0.2">
      <c r="A1604" s="159">
        <v>1596</v>
      </c>
      <c r="B1604" s="159" t="s">
        <v>3593</v>
      </c>
      <c r="C1604" s="160" t="s">
        <v>66</v>
      </c>
      <c r="D1604" s="160" t="s">
        <v>7571</v>
      </c>
      <c r="E1604" s="141">
        <v>80.296839999999989</v>
      </c>
      <c r="F1604" s="141">
        <v>2589.1635525000002</v>
      </c>
      <c r="G1604" s="141">
        <v>341.87855999999999</v>
      </c>
      <c r="H1604" s="141"/>
      <c r="I1604" s="161">
        <v>3.1012656547891049</v>
      </c>
      <c r="J1604" s="142" t="s">
        <v>6041</v>
      </c>
      <c r="K1604" s="162"/>
      <c r="L1604" s="141">
        <v>1591.0750699999999</v>
      </c>
      <c r="M1604" s="141">
        <v>1022.4562900000001</v>
      </c>
      <c r="N1604" s="141">
        <v>568.61877999999979</v>
      </c>
      <c r="O1604" s="142" t="s">
        <v>6041</v>
      </c>
    </row>
    <row r="1605" spans="1:15" ht="15.95" hidden="1" customHeight="1" x14ac:dyDescent="0.2">
      <c r="A1605" s="156">
        <v>1597</v>
      </c>
      <c r="B1605" s="156" t="s">
        <v>3595</v>
      </c>
      <c r="C1605" s="157" t="s">
        <v>66</v>
      </c>
      <c r="D1605" s="157" t="s">
        <v>7572</v>
      </c>
      <c r="E1605" s="82">
        <v>343.79928999999998</v>
      </c>
      <c r="F1605" s="82">
        <v>3544.1367124999997</v>
      </c>
      <c r="G1605" s="82">
        <v>875.23703</v>
      </c>
      <c r="H1605" s="82"/>
      <c r="I1605" s="158">
        <v>9.7005086961639044</v>
      </c>
      <c r="J1605" s="135" t="s">
        <v>6041</v>
      </c>
      <c r="K1605" s="162"/>
      <c r="L1605" s="82">
        <v>2151.4820199999999</v>
      </c>
      <c r="M1605" s="82">
        <v>1851.1018999999999</v>
      </c>
      <c r="N1605" s="82">
        <v>300.38012000000009</v>
      </c>
      <c r="O1605" s="135" t="s">
        <v>6041</v>
      </c>
    </row>
    <row r="1606" spans="1:15" ht="15.95" hidden="1" customHeight="1" x14ac:dyDescent="0.2">
      <c r="A1606" s="159">
        <v>1598</v>
      </c>
      <c r="B1606" s="159" t="s">
        <v>3597</v>
      </c>
      <c r="C1606" s="160" t="s">
        <v>66</v>
      </c>
      <c r="D1606" s="160" t="s">
        <v>7573</v>
      </c>
      <c r="E1606" s="141">
        <v>458.29748999999998</v>
      </c>
      <c r="F1606" s="141">
        <v>5140.8284224999998</v>
      </c>
      <c r="G1606" s="141">
        <v>888.12857000000008</v>
      </c>
      <c r="H1606" s="141"/>
      <c r="I1606" s="161">
        <v>8.9148567572136272</v>
      </c>
      <c r="J1606" s="142" t="s">
        <v>6041</v>
      </c>
      <c r="K1606" s="162"/>
      <c r="L1606" s="141">
        <v>3379.8233999999998</v>
      </c>
      <c r="M1606" s="141">
        <v>2026.2328399999999</v>
      </c>
      <c r="N1606" s="141">
        <v>1353.5905600000001</v>
      </c>
      <c r="O1606" s="142" t="s">
        <v>6041</v>
      </c>
    </row>
    <row r="1607" spans="1:15" ht="15.95" hidden="1" customHeight="1" x14ac:dyDescent="0.2">
      <c r="A1607" s="156">
        <v>1599</v>
      </c>
      <c r="B1607" s="156" t="s">
        <v>3599</v>
      </c>
      <c r="C1607" s="157" t="s">
        <v>66</v>
      </c>
      <c r="D1607" s="157" t="s">
        <v>7574</v>
      </c>
      <c r="E1607" s="82">
        <v>491.58269000000001</v>
      </c>
      <c r="F1607" s="82">
        <v>4188.4179849999991</v>
      </c>
      <c r="G1607" s="82">
        <v>909.23767999999995</v>
      </c>
      <c r="H1607" s="82"/>
      <c r="I1607" s="158">
        <v>11.736715193194838</v>
      </c>
      <c r="J1607" s="135" t="s">
        <v>6041</v>
      </c>
      <c r="K1607" s="162"/>
      <c r="L1607" s="82">
        <v>3294.9493700000003</v>
      </c>
      <c r="M1607" s="82">
        <v>1905.9495499999998</v>
      </c>
      <c r="N1607" s="82">
        <v>1388.9998200000002</v>
      </c>
      <c r="O1607" s="135" t="s">
        <v>6041</v>
      </c>
    </row>
    <row r="1608" spans="1:15" ht="15.95" hidden="1" customHeight="1" x14ac:dyDescent="0.2">
      <c r="A1608" s="159">
        <v>1600</v>
      </c>
      <c r="B1608" s="159" t="s">
        <v>3601</v>
      </c>
      <c r="C1608" s="160" t="s">
        <v>66</v>
      </c>
      <c r="D1608" s="160" t="s">
        <v>7575</v>
      </c>
      <c r="E1608" s="141">
        <v>938.86602000000005</v>
      </c>
      <c r="F1608" s="141">
        <v>4249.8904249999996</v>
      </c>
      <c r="G1608" s="141">
        <v>854.00850000000003</v>
      </c>
      <c r="H1608" s="141"/>
      <c r="I1608" s="161">
        <v>22.091534748216478</v>
      </c>
      <c r="J1608" s="142" t="s">
        <v>6041</v>
      </c>
      <c r="K1608" s="162"/>
      <c r="L1608" s="141">
        <v>2699.5823399999999</v>
      </c>
      <c r="M1608" s="141">
        <v>1749.4748000000002</v>
      </c>
      <c r="N1608" s="141">
        <v>950.10753999999952</v>
      </c>
      <c r="O1608" s="142" t="s">
        <v>6041</v>
      </c>
    </row>
    <row r="1609" spans="1:15" ht="15.95" hidden="1" customHeight="1" x14ac:dyDescent="0.2">
      <c r="A1609" s="156">
        <v>1601</v>
      </c>
      <c r="B1609" s="156" t="s">
        <v>3603</v>
      </c>
      <c r="C1609" s="157" t="s">
        <v>66</v>
      </c>
      <c r="D1609" s="157" t="s">
        <v>6259</v>
      </c>
      <c r="E1609" s="82">
        <v>2059.7246899999996</v>
      </c>
      <c r="F1609" s="82">
        <v>4837.1145124999994</v>
      </c>
      <c r="G1609" s="82">
        <v>313.88986</v>
      </c>
      <c r="H1609" s="82"/>
      <c r="I1609" s="158">
        <v>42.581681386233257</v>
      </c>
      <c r="J1609" s="135" t="s">
        <v>6041</v>
      </c>
      <c r="K1609" s="162"/>
      <c r="L1609" s="82">
        <v>2632.1073700000002</v>
      </c>
      <c r="M1609" s="82">
        <v>1865.36429</v>
      </c>
      <c r="N1609" s="82">
        <v>766.74308000000008</v>
      </c>
      <c r="O1609" s="135" t="s">
        <v>6041</v>
      </c>
    </row>
    <row r="1610" spans="1:15" ht="15.95" customHeight="1" x14ac:dyDescent="0.2">
      <c r="A1610" s="159">
        <v>1602</v>
      </c>
      <c r="B1610" s="159" t="s">
        <v>3604</v>
      </c>
      <c r="C1610" s="160" t="s">
        <v>66</v>
      </c>
      <c r="D1610" s="160" t="s">
        <v>7576</v>
      </c>
      <c r="E1610" s="141">
        <v>1024.0819000000001</v>
      </c>
      <c r="F1610" s="141">
        <v>3118.5795499999999</v>
      </c>
      <c r="G1610" s="141">
        <v>708.12896000000001</v>
      </c>
      <c r="H1610" s="141"/>
      <c r="I1610" s="161">
        <v>32.838088096870905</v>
      </c>
      <c r="J1610" s="142" t="s">
        <v>6041</v>
      </c>
      <c r="K1610" s="162"/>
      <c r="L1610" s="141">
        <v>1576.6609200000003</v>
      </c>
      <c r="M1610" s="141">
        <v>1830.5801600000002</v>
      </c>
      <c r="N1610" s="141">
        <v>-253.91924</v>
      </c>
      <c r="O1610" s="142" t="s">
        <v>6042</v>
      </c>
    </row>
    <row r="1611" spans="1:15" ht="15.95" hidden="1" customHeight="1" x14ac:dyDescent="0.2">
      <c r="A1611" s="156">
        <v>1603</v>
      </c>
      <c r="B1611" s="156" t="s">
        <v>3606</v>
      </c>
      <c r="C1611" s="157" t="s">
        <v>66</v>
      </c>
      <c r="D1611" s="157" t="s">
        <v>7577</v>
      </c>
      <c r="E1611" s="82">
        <v>1131.4606699999999</v>
      </c>
      <c r="F1611" s="82">
        <v>3319.1716424999991</v>
      </c>
      <c r="G1611" s="82">
        <v>659.84980000000007</v>
      </c>
      <c r="H1611" s="82"/>
      <c r="I1611" s="158">
        <v>34.088645959501633</v>
      </c>
      <c r="J1611" s="135" t="s">
        <v>6041</v>
      </c>
      <c r="K1611" s="162"/>
      <c r="L1611" s="82">
        <v>1532.8892300000005</v>
      </c>
      <c r="M1611" s="82">
        <v>1296.4840499999998</v>
      </c>
      <c r="N1611" s="82">
        <v>236.40518000000063</v>
      </c>
      <c r="O1611" s="135" t="s">
        <v>6041</v>
      </c>
    </row>
    <row r="1612" spans="1:15" ht="15.95" hidden="1" customHeight="1" x14ac:dyDescent="0.2">
      <c r="A1612" s="159">
        <v>1604</v>
      </c>
      <c r="B1612" s="159" t="s">
        <v>3608</v>
      </c>
      <c r="C1612" s="160" t="s">
        <v>66</v>
      </c>
      <c r="D1612" s="160" t="s">
        <v>7578</v>
      </c>
      <c r="E1612" s="141">
        <v>1627.6505600000003</v>
      </c>
      <c r="F1612" s="141">
        <v>5947.0650300000016</v>
      </c>
      <c r="G1612" s="141">
        <v>1295.7089699999999</v>
      </c>
      <c r="H1612" s="141"/>
      <c r="I1612" s="161">
        <v>27.368971951530852</v>
      </c>
      <c r="J1612" s="142" t="s">
        <v>6041</v>
      </c>
      <c r="K1612" s="162"/>
      <c r="L1612" s="141">
        <v>3552.0797400000001</v>
      </c>
      <c r="M1612" s="141">
        <v>2030.9813599999998</v>
      </c>
      <c r="N1612" s="141">
        <v>1521.0983800000004</v>
      </c>
      <c r="O1612" s="142" t="s">
        <v>6041</v>
      </c>
    </row>
    <row r="1613" spans="1:15" ht="15.95" hidden="1" customHeight="1" x14ac:dyDescent="0.2">
      <c r="A1613" s="156">
        <v>1605</v>
      </c>
      <c r="B1613" s="156" t="s">
        <v>3610</v>
      </c>
      <c r="C1613" s="157" t="s">
        <v>66</v>
      </c>
      <c r="D1613" s="157" t="s">
        <v>7579</v>
      </c>
      <c r="E1613" s="82">
        <v>1633.7067399999999</v>
      </c>
      <c r="F1613" s="82">
        <v>4364.5920450000003</v>
      </c>
      <c r="G1613" s="82">
        <v>1060.5540100000001</v>
      </c>
      <c r="H1613" s="82"/>
      <c r="I1613" s="158">
        <v>37.430915035267624</v>
      </c>
      <c r="J1613" s="135" t="s">
        <v>6041</v>
      </c>
      <c r="K1613" s="162"/>
      <c r="L1613" s="82">
        <v>3341.1157899999998</v>
      </c>
      <c r="M1613" s="82">
        <v>1951.9782</v>
      </c>
      <c r="N1613" s="82">
        <v>1389.13759</v>
      </c>
      <c r="O1613" s="135" t="s">
        <v>6041</v>
      </c>
    </row>
    <row r="1614" spans="1:15" ht="15.95" hidden="1" customHeight="1" x14ac:dyDescent="0.2">
      <c r="A1614" s="159">
        <v>1606</v>
      </c>
      <c r="B1614" s="159" t="s">
        <v>3612</v>
      </c>
      <c r="C1614" s="160" t="s">
        <v>66</v>
      </c>
      <c r="D1614" s="160" t="s">
        <v>6408</v>
      </c>
      <c r="E1614" s="141">
        <v>70.332160000000002</v>
      </c>
      <c r="F1614" s="141">
        <v>2928.6445450000001</v>
      </c>
      <c r="G1614" s="141">
        <v>915.40866999999992</v>
      </c>
      <c r="H1614" s="141"/>
      <c r="I1614" s="161">
        <v>2.4015259933157918</v>
      </c>
      <c r="J1614" s="142" t="s">
        <v>6041</v>
      </c>
      <c r="K1614" s="162"/>
      <c r="L1614" s="141">
        <v>1330.3587200000002</v>
      </c>
      <c r="M1614" s="141">
        <v>1023.41929</v>
      </c>
      <c r="N1614" s="141">
        <v>306.93943000000019</v>
      </c>
      <c r="O1614" s="142" t="s">
        <v>6041</v>
      </c>
    </row>
    <row r="1615" spans="1:15" ht="15.95" hidden="1" customHeight="1" x14ac:dyDescent="0.2">
      <c r="A1615" s="156">
        <v>1607</v>
      </c>
      <c r="B1615" s="156" t="s">
        <v>3613</v>
      </c>
      <c r="C1615" s="157" t="s">
        <v>66</v>
      </c>
      <c r="D1615" s="157" t="s">
        <v>7580</v>
      </c>
      <c r="E1615" s="82">
        <v>269.35285000000005</v>
      </c>
      <c r="F1615" s="82">
        <v>1910.5637700000002</v>
      </c>
      <c r="G1615" s="82">
        <v>272.48965000000004</v>
      </c>
      <c r="H1615" s="82"/>
      <c r="I1615" s="158">
        <v>14.098082159278045</v>
      </c>
      <c r="J1615" s="135" t="s">
        <v>6041</v>
      </c>
      <c r="K1615" s="162"/>
      <c r="L1615" s="82">
        <v>1200.9026699999999</v>
      </c>
      <c r="M1615" s="82">
        <v>870.58008999999993</v>
      </c>
      <c r="N1615" s="82">
        <v>330.32257999999996</v>
      </c>
      <c r="O1615" s="135" t="s">
        <v>6041</v>
      </c>
    </row>
    <row r="1616" spans="1:15" ht="15.95" hidden="1" customHeight="1" x14ac:dyDescent="0.2">
      <c r="A1616" s="159">
        <v>1608</v>
      </c>
      <c r="B1616" s="159" t="s">
        <v>3615</v>
      </c>
      <c r="C1616" s="160" t="s">
        <v>66</v>
      </c>
      <c r="D1616" s="160" t="s">
        <v>7581</v>
      </c>
      <c r="E1616" s="141">
        <v>1630.6977300000001</v>
      </c>
      <c r="F1616" s="141">
        <v>2526.7007824999996</v>
      </c>
      <c r="G1616" s="141">
        <v>639.34001000000001</v>
      </c>
      <c r="H1616" s="141"/>
      <c r="I1616" s="161">
        <v>64.538616574398446</v>
      </c>
      <c r="J1616" s="142" t="s">
        <v>6041</v>
      </c>
      <c r="K1616" s="162"/>
      <c r="L1616" s="141">
        <v>1754.26704</v>
      </c>
      <c r="M1616" s="141">
        <v>943.10938999999996</v>
      </c>
      <c r="N1616" s="141">
        <v>811.15764999999999</v>
      </c>
      <c r="O1616" s="142" t="s">
        <v>6041</v>
      </c>
    </row>
    <row r="1617" spans="1:15" ht="15.95" hidden="1" customHeight="1" x14ac:dyDescent="0.2">
      <c r="A1617" s="156">
        <v>1609</v>
      </c>
      <c r="B1617" s="156" t="s">
        <v>3617</v>
      </c>
      <c r="C1617" s="157" t="s">
        <v>66</v>
      </c>
      <c r="D1617" s="157" t="s">
        <v>7582</v>
      </c>
      <c r="E1617" s="82">
        <v>3242.7285400000001</v>
      </c>
      <c r="F1617" s="82">
        <v>40625.520734999991</v>
      </c>
      <c r="G1617" s="82">
        <v>7321.3724599999996</v>
      </c>
      <c r="H1617" s="82"/>
      <c r="I1617" s="158">
        <v>7.9819987075422301</v>
      </c>
      <c r="J1617" s="135" t="s">
        <v>6041</v>
      </c>
      <c r="K1617" s="162"/>
      <c r="L1617" s="82">
        <v>26584.185480000004</v>
      </c>
      <c r="M1617" s="82">
        <v>14755.850769999999</v>
      </c>
      <c r="N1617" s="82">
        <v>11828.334710000005</v>
      </c>
      <c r="O1617" s="135" t="s">
        <v>6041</v>
      </c>
    </row>
    <row r="1618" spans="1:15" ht="15.95" hidden="1" customHeight="1" x14ac:dyDescent="0.2">
      <c r="A1618" s="159">
        <v>1610</v>
      </c>
      <c r="B1618" s="159" t="s">
        <v>3619</v>
      </c>
      <c r="C1618" s="160" t="s">
        <v>66</v>
      </c>
      <c r="D1618" s="160" t="s">
        <v>7583</v>
      </c>
      <c r="E1618" s="141">
        <v>167.27564999999998</v>
      </c>
      <c r="F1618" s="141">
        <v>3961.2578950000006</v>
      </c>
      <c r="G1618" s="141">
        <v>1397.8511599999999</v>
      </c>
      <c r="H1618" s="141"/>
      <c r="I1618" s="161">
        <v>4.222791205064925</v>
      </c>
      <c r="J1618" s="142" t="s">
        <v>6041</v>
      </c>
      <c r="K1618" s="162"/>
      <c r="L1618" s="141">
        <v>2592.10781</v>
      </c>
      <c r="M1618" s="141">
        <v>1609.0383100000001</v>
      </c>
      <c r="N1618" s="141">
        <v>983.06949999999995</v>
      </c>
      <c r="O1618" s="142" t="s">
        <v>6041</v>
      </c>
    </row>
    <row r="1619" spans="1:15" ht="15.95" hidden="1" customHeight="1" x14ac:dyDescent="0.2">
      <c r="A1619" s="156">
        <v>1611</v>
      </c>
      <c r="B1619" s="156" t="s">
        <v>3621</v>
      </c>
      <c r="C1619" s="157" t="s">
        <v>66</v>
      </c>
      <c r="D1619" s="157" t="s">
        <v>7584</v>
      </c>
      <c r="E1619" s="82">
        <v>4069.1776299999997</v>
      </c>
      <c r="F1619" s="82">
        <v>6224.0658125000009</v>
      </c>
      <c r="G1619" s="82">
        <v>1454.8468300000002</v>
      </c>
      <c r="H1619" s="82"/>
      <c r="I1619" s="158">
        <v>65.378126655211986</v>
      </c>
      <c r="J1619" s="135" t="s">
        <v>6041</v>
      </c>
      <c r="K1619" s="162"/>
      <c r="L1619" s="82">
        <v>3726.7220400000001</v>
      </c>
      <c r="M1619" s="82">
        <v>1855.5455100000001</v>
      </c>
      <c r="N1619" s="82">
        <v>1871.1765299999997</v>
      </c>
      <c r="O1619" s="135" t="s">
        <v>6041</v>
      </c>
    </row>
    <row r="1620" spans="1:15" ht="15.95" hidden="1" customHeight="1" x14ac:dyDescent="0.2">
      <c r="A1620" s="159">
        <v>1612</v>
      </c>
      <c r="B1620" s="159" t="s">
        <v>3623</v>
      </c>
      <c r="C1620" s="160" t="s">
        <v>66</v>
      </c>
      <c r="D1620" s="160" t="s">
        <v>7585</v>
      </c>
      <c r="E1620" s="141">
        <v>663.10645999999997</v>
      </c>
      <c r="F1620" s="141">
        <v>12783.683165000002</v>
      </c>
      <c r="G1620" s="141">
        <v>5499.67904</v>
      </c>
      <c r="H1620" s="141"/>
      <c r="I1620" s="161">
        <v>5.1871315288499629</v>
      </c>
      <c r="J1620" s="142" t="s">
        <v>6041</v>
      </c>
      <c r="K1620" s="162"/>
      <c r="L1620" s="141">
        <v>9225.2766699999975</v>
      </c>
      <c r="M1620" s="141">
        <v>3912.6999799999999</v>
      </c>
      <c r="N1620" s="141">
        <v>5312.5766899999981</v>
      </c>
      <c r="O1620" s="142" t="s">
        <v>6041</v>
      </c>
    </row>
    <row r="1621" spans="1:15" ht="15.95" hidden="1" customHeight="1" x14ac:dyDescent="0.2">
      <c r="A1621" s="156">
        <v>1613</v>
      </c>
      <c r="B1621" s="156" t="s">
        <v>3625</v>
      </c>
      <c r="C1621" s="157" t="s">
        <v>66</v>
      </c>
      <c r="D1621" s="157" t="s">
        <v>7586</v>
      </c>
      <c r="E1621" s="82">
        <v>865.30305999999996</v>
      </c>
      <c r="F1621" s="82">
        <v>3031.6604725000011</v>
      </c>
      <c r="G1621" s="82">
        <v>692.16492000000005</v>
      </c>
      <c r="H1621" s="82"/>
      <c r="I1621" s="158">
        <v>28.54221532553229</v>
      </c>
      <c r="J1621" s="135" t="s">
        <v>6041</v>
      </c>
      <c r="K1621" s="162"/>
      <c r="L1621" s="82">
        <v>2219.2926499999999</v>
      </c>
      <c r="M1621" s="82">
        <v>1220.40335</v>
      </c>
      <c r="N1621" s="82">
        <v>998.88929999999982</v>
      </c>
      <c r="O1621" s="135" t="s">
        <v>6041</v>
      </c>
    </row>
    <row r="1622" spans="1:15" ht="15.95" hidden="1" customHeight="1" x14ac:dyDescent="0.2">
      <c r="A1622" s="159">
        <v>1614</v>
      </c>
      <c r="B1622" s="159" t="s">
        <v>3627</v>
      </c>
      <c r="C1622" s="160" t="s">
        <v>66</v>
      </c>
      <c r="D1622" s="160" t="s">
        <v>7587</v>
      </c>
      <c r="E1622" s="141">
        <v>3835.62781</v>
      </c>
      <c r="F1622" s="141">
        <v>6167.6222750000006</v>
      </c>
      <c r="G1622" s="141">
        <v>1155.11346</v>
      </c>
      <c r="H1622" s="141"/>
      <c r="I1622" s="161">
        <v>62.189732752400104</v>
      </c>
      <c r="J1622" s="142" t="s">
        <v>6041</v>
      </c>
      <c r="K1622" s="162"/>
      <c r="L1622" s="141">
        <v>4076.1463800000001</v>
      </c>
      <c r="M1622" s="141">
        <v>2128.6168499999994</v>
      </c>
      <c r="N1622" s="141">
        <v>1947.5295300000007</v>
      </c>
      <c r="O1622" s="142" t="s">
        <v>6041</v>
      </c>
    </row>
    <row r="1623" spans="1:15" ht="15.95" hidden="1" customHeight="1" x14ac:dyDescent="0.2">
      <c r="A1623" s="156">
        <v>1615</v>
      </c>
      <c r="B1623" s="156" t="s">
        <v>3629</v>
      </c>
      <c r="C1623" s="157" t="s">
        <v>66</v>
      </c>
      <c r="D1623" s="157" t="s">
        <v>7588</v>
      </c>
      <c r="E1623" s="82">
        <v>260.17204999999996</v>
      </c>
      <c r="F1623" s="82">
        <v>3207.0625925000004</v>
      </c>
      <c r="G1623" s="82">
        <v>955.92710000000011</v>
      </c>
      <c r="H1623" s="82"/>
      <c r="I1623" s="158">
        <v>8.1124718491131205</v>
      </c>
      <c r="J1623" s="135" t="s">
        <v>6041</v>
      </c>
      <c r="K1623" s="162"/>
      <c r="L1623" s="82">
        <v>2260.2557700000002</v>
      </c>
      <c r="M1623" s="82">
        <v>1475.1656400000002</v>
      </c>
      <c r="N1623" s="82">
        <v>785.09012999999993</v>
      </c>
      <c r="O1623" s="135" t="s">
        <v>6041</v>
      </c>
    </row>
    <row r="1624" spans="1:15" ht="15.95" hidden="1" customHeight="1" x14ac:dyDescent="0.2">
      <c r="A1624" s="159">
        <v>1616</v>
      </c>
      <c r="B1624" s="159" t="s">
        <v>3631</v>
      </c>
      <c r="C1624" s="160" t="s">
        <v>66</v>
      </c>
      <c r="D1624" s="160" t="s">
        <v>7589</v>
      </c>
      <c r="E1624" s="141">
        <v>1206.9557600000001</v>
      </c>
      <c r="F1624" s="141">
        <v>6708.6974750000008</v>
      </c>
      <c r="G1624" s="141">
        <v>2783.1054699999995</v>
      </c>
      <c r="H1624" s="141"/>
      <c r="I1624" s="161">
        <v>17.99091052320853</v>
      </c>
      <c r="J1624" s="142" t="s">
        <v>6041</v>
      </c>
      <c r="K1624" s="162"/>
      <c r="L1624" s="141">
        <v>5283.3144599999987</v>
      </c>
      <c r="M1624" s="141">
        <v>2442.4568999999992</v>
      </c>
      <c r="N1624" s="141">
        <v>2840.8575599999995</v>
      </c>
      <c r="O1624" s="142" t="s">
        <v>6041</v>
      </c>
    </row>
    <row r="1625" spans="1:15" ht="15.95" hidden="1" customHeight="1" x14ac:dyDescent="0.2">
      <c r="A1625" s="156">
        <v>1617</v>
      </c>
      <c r="B1625" s="156" t="s">
        <v>3633</v>
      </c>
      <c r="C1625" s="157" t="s">
        <v>66</v>
      </c>
      <c r="D1625" s="157" t="s">
        <v>7590</v>
      </c>
      <c r="E1625" s="82">
        <v>1049.2899400000001</v>
      </c>
      <c r="F1625" s="82">
        <v>8009.7433325000002</v>
      </c>
      <c r="G1625" s="82">
        <v>8030.7144100000005</v>
      </c>
      <c r="H1625" s="82"/>
      <c r="I1625" s="158">
        <v>13.065960093082182</v>
      </c>
      <c r="J1625" s="135" t="s">
        <v>6041</v>
      </c>
      <c r="K1625" s="162"/>
      <c r="L1625" s="82">
        <v>3030.3409700000007</v>
      </c>
      <c r="M1625" s="82">
        <v>2563.1951899999999</v>
      </c>
      <c r="N1625" s="82">
        <v>467.14578000000074</v>
      </c>
      <c r="O1625" s="135" t="s">
        <v>6041</v>
      </c>
    </row>
    <row r="1626" spans="1:15" ht="15.95" hidden="1" customHeight="1" x14ac:dyDescent="0.2">
      <c r="A1626" s="159">
        <v>1618</v>
      </c>
      <c r="B1626" s="159" t="s">
        <v>3635</v>
      </c>
      <c r="C1626" s="160" t="s">
        <v>66</v>
      </c>
      <c r="D1626" s="160" t="s">
        <v>7591</v>
      </c>
      <c r="E1626" s="141">
        <v>1478.0239000000001</v>
      </c>
      <c r="F1626" s="141">
        <v>7752.8919575</v>
      </c>
      <c r="G1626" s="141">
        <v>1557.14752</v>
      </c>
      <c r="H1626" s="141"/>
      <c r="I1626" s="161">
        <v>19.06416222620242</v>
      </c>
      <c r="J1626" s="142" t="s">
        <v>6041</v>
      </c>
      <c r="K1626" s="162"/>
      <c r="L1626" s="141">
        <v>4815.3164700000007</v>
      </c>
      <c r="M1626" s="141">
        <v>2774.3496600000003</v>
      </c>
      <c r="N1626" s="141">
        <v>2040.9668100000006</v>
      </c>
      <c r="O1626" s="142" t="s">
        <v>6041</v>
      </c>
    </row>
    <row r="1627" spans="1:15" ht="15.95" hidden="1" customHeight="1" x14ac:dyDescent="0.2">
      <c r="A1627" s="156">
        <v>1619</v>
      </c>
      <c r="B1627" s="156" t="s">
        <v>3637</v>
      </c>
      <c r="C1627" s="157" t="s">
        <v>66</v>
      </c>
      <c r="D1627" s="157" t="s">
        <v>7592</v>
      </c>
      <c r="E1627" s="82">
        <v>1435.7488900000001</v>
      </c>
      <c r="F1627" s="82">
        <v>8613.8194875000008</v>
      </c>
      <c r="G1627" s="82">
        <v>2503.0148599999998</v>
      </c>
      <c r="H1627" s="82"/>
      <c r="I1627" s="158">
        <v>16.667970487232711</v>
      </c>
      <c r="J1627" s="135" t="s">
        <v>6041</v>
      </c>
      <c r="K1627" s="162"/>
      <c r="L1627" s="82">
        <v>5643.1491500000002</v>
      </c>
      <c r="M1627" s="82">
        <v>2526.1967300000001</v>
      </c>
      <c r="N1627" s="82">
        <v>3116.9524200000005</v>
      </c>
      <c r="O1627" s="135" t="s">
        <v>6041</v>
      </c>
    </row>
    <row r="1628" spans="1:15" ht="15.95" hidden="1" customHeight="1" x14ac:dyDescent="0.2">
      <c r="A1628" s="159">
        <v>1620</v>
      </c>
      <c r="B1628" s="159" t="s">
        <v>3639</v>
      </c>
      <c r="C1628" s="160" t="s">
        <v>66</v>
      </c>
      <c r="D1628" s="160" t="s">
        <v>7197</v>
      </c>
      <c r="E1628" s="141">
        <v>890.04105999999979</v>
      </c>
      <c r="F1628" s="141">
        <v>4085.5848474999993</v>
      </c>
      <c r="G1628" s="141">
        <v>1245.5814499999999</v>
      </c>
      <c r="H1628" s="141"/>
      <c r="I1628" s="161">
        <v>21.784911909114378</v>
      </c>
      <c r="J1628" s="142" t="s">
        <v>6041</v>
      </c>
      <c r="K1628" s="162"/>
      <c r="L1628" s="141">
        <v>2358.4928200000004</v>
      </c>
      <c r="M1628" s="141">
        <v>1845.1533700000002</v>
      </c>
      <c r="N1628" s="141">
        <v>513.33945000000017</v>
      </c>
      <c r="O1628" s="142" t="s">
        <v>6041</v>
      </c>
    </row>
    <row r="1629" spans="1:15" ht="15.95" hidden="1" customHeight="1" x14ac:dyDescent="0.2">
      <c r="A1629" s="156">
        <v>1621</v>
      </c>
      <c r="B1629" s="156" t="s">
        <v>3640</v>
      </c>
      <c r="C1629" s="157" t="s">
        <v>66</v>
      </c>
      <c r="D1629" s="157" t="s">
        <v>7593</v>
      </c>
      <c r="E1629" s="82">
        <v>655.9670900000001</v>
      </c>
      <c r="F1629" s="82">
        <v>3068.6770700000002</v>
      </c>
      <c r="G1629" s="82">
        <v>643.12259000000006</v>
      </c>
      <c r="H1629" s="82"/>
      <c r="I1629" s="158">
        <v>21.376217667634869</v>
      </c>
      <c r="J1629" s="135" t="s">
        <v>6041</v>
      </c>
      <c r="K1629" s="162"/>
      <c r="L1629" s="82">
        <v>2193.8881999999999</v>
      </c>
      <c r="M1629" s="82">
        <v>1358.7139999999999</v>
      </c>
      <c r="N1629" s="82">
        <v>835.1741999999997</v>
      </c>
      <c r="O1629" s="135" t="s">
        <v>6041</v>
      </c>
    </row>
    <row r="1630" spans="1:15" ht="15.95" hidden="1" customHeight="1" x14ac:dyDescent="0.2">
      <c r="A1630" s="159">
        <v>1622</v>
      </c>
      <c r="B1630" s="159" t="s">
        <v>3642</v>
      </c>
      <c r="C1630" s="160" t="s">
        <v>66</v>
      </c>
      <c r="D1630" s="160" t="s">
        <v>7594</v>
      </c>
      <c r="E1630" s="141">
        <v>358.38447000000002</v>
      </c>
      <c r="F1630" s="141">
        <v>4283.7984399999996</v>
      </c>
      <c r="G1630" s="141">
        <v>941.30316000000005</v>
      </c>
      <c r="H1630" s="141"/>
      <c r="I1630" s="161">
        <v>8.3660441783063924</v>
      </c>
      <c r="J1630" s="142" t="s">
        <v>6041</v>
      </c>
      <c r="K1630" s="162"/>
      <c r="L1630" s="141">
        <v>3205.6729799999998</v>
      </c>
      <c r="M1630" s="141">
        <v>1786.1375</v>
      </c>
      <c r="N1630" s="141">
        <v>1419.53548</v>
      </c>
      <c r="O1630" s="142" t="s">
        <v>6041</v>
      </c>
    </row>
    <row r="1631" spans="1:15" ht="15.95" hidden="1" customHeight="1" x14ac:dyDescent="0.2">
      <c r="A1631" s="156">
        <v>1623</v>
      </c>
      <c r="B1631" s="156" t="s">
        <v>3644</v>
      </c>
      <c r="C1631" s="157" t="s">
        <v>66</v>
      </c>
      <c r="D1631" s="157" t="s">
        <v>7595</v>
      </c>
      <c r="E1631" s="82">
        <v>285.60677999999996</v>
      </c>
      <c r="F1631" s="82">
        <v>2924.6449899999998</v>
      </c>
      <c r="G1631" s="82">
        <v>832.52549999999997</v>
      </c>
      <c r="H1631" s="82"/>
      <c r="I1631" s="158">
        <v>9.7655196092705943</v>
      </c>
      <c r="J1631" s="135" t="s">
        <v>6041</v>
      </c>
      <c r="K1631" s="162"/>
      <c r="L1631" s="82">
        <v>1930.3554199999994</v>
      </c>
      <c r="M1631" s="82">
        <v>954.86986000000002</v>
      </c>
      <c r="N1631" s="82">
        <v>975.48555999999951</v>
      </c>
      <c r="O1631" s="135" t="s">
        <v>6041</v>
      </c>
    </row>
    <row r="1632" spans="1:15" ht="15.95" hidden="1" customHeight="1" x14ac:dyDescent="0.2">
      <c r="A1632" s="159">
        <v>1624</v>
      </c>
      <c r="B1632" s="159" t="s">
        <v>3646</v>
      </c>
      <c r="C1632" s="160" t="s">
        <v>66</v>
      </c>
      <c r="D1632" s="160" t="s">
        <v>7596</v>
      </c>
      <c r="E1632" s="141">
        <v>4110.8886000000002</v>
      </c>
      <c r="F1632" s="141">
        <v>34007.050762499995</v>
      </c>
      <c r="G1632" s="141">
        <v>13613.84532</v>
      </c>
      <c r="H1632" s="141"/>
      <c r="I1632" s="161">
        <v>12.088341999163093</v>
      </c>
      <c r="J1632" s="142" t="s">
        <v>6041</v>
      </c>
      <c r="K1632" s="162"/>
      <c r="L1632" s="141">
        <v>23222.780179999998</v>
      </c>
      <c r="M1632" s="141">
        <v>8358.8613799999985</v>
      </c>
      <c r="N1632" s="141">
        <v>14863.918800000001</v>
      </c>
      <c r="O1632" s="142" t="s">
        <v>6041</v>
      </c>
    </row>
    <row r="1633" spans="1:15" ht="15.95" hidden="1" customHeight="1" x14ac:dyDescent="0.2">
      <c r="A1633" s="156">
        <v>1625</v>
      </c>
      <c r="B1633" s="156" t="s">
        <v>3648</v>
      </c>
      <c r="C1633" s="157" t="s">
        <v>66</v>
      </c>
      <c r="D1633" s="157" t="s">
        <v>7597</v>
      </c>
      <c r="E1633" s="82">
        <v>226.55933999999996</v>
      </c>
      <c r="F1633" s="82">
        <v>10400.1492</v>
      </c>
      <c r="G1633" s="82">
        <v>12355.373539999999</v>
      </c>
      <c r="H1633" s="82"/>
      <c r="I1633" s="158">
        <v>1.8336907359904877</v>
      </c>
      <c r="J1633" s="135" t="s">
        <v>6041</v>
      </c>
      <c r="K1633" s="162"/>
      <c r="L1633" s="82">
        <v>3935.62014</v>
      </c>
      <c r="M1633" s="82">
        <v>1613.7622900000001</v>
      </c>
      <c r="N1633" s="82">
        <v>2321.8578499999999</v>
      </c>
      <c r="O1633" s="135" t="s">
        <v>6041</v>
      </c>
    </row>
    <row r="1634" spans="1:15" ht="15.95" hidden="1" customHeight="1" x14ac:dyDescent="0.2">
      <c r="A1634" s="159">
        <v>1626</v>
      </c>
      <c r="B1634" s="159" t="s">
        <v>3650</v>
      </c>
      <c r="C1634" s="160" t="s">
        <v>66</v>
      </c>
      <c r="D1634" s="160" t="s">
        <v>7598</v>
      </c>
      <c r="E1634" s="141">
        <v>1182.5067500000002</v>
      </c>
      <c r="F1634" s="141">
        <v>12145.896802499998</v>
      </c>
      <c r="G1634" s="141">
        <v>8646.4073399999997</v>
      </c>
      <c r="H1634" s="141"/>
      <c r="I1634" s="161">
        <v>9.7358537556206137</v>
      </c>
      <c r="J1634" s="142" t="s">
        <v>6041</v>
      </c>
      <c r="K1634" s="162"/>
      <c r="L1634" s="141">
        <v>10008.127629999999</v>
      </c>
      <c r="M1634" s="141">
        <v>4284.0322799999994</v>
      </c>
      <c r="N1634" s="141">
        <v>5724.0953499999996</v>
      </c>
      <c r="O1634" s="142" t="s">
        <v>6041</v>
      </c>
    </row>
    <row r="1635" spans="1:15" ht="15.95" hidden="1" customHeight="1" x14ac:dyDescent="0.2">
      <c r="A1635" s="156">
        <v>1627</v>
      </c>
      <c r="B1635" s="156" t="s">
        <v>3652</v>
      </c>
      <c r="C1635" s="157" t="s">
        <v>66</v>
      </c>
      <c r="D1635" s="157" t="s">
        <v>7599</v>
      </c>
      <c r="E1635" s="82">
        <v>1239.7239299999999</v>
      </c>
      <c r="F1635" s="82">
        <v>8972.5812625000017</v>
      </c>
      <c r="G1635" s="82">
        <v>3621.6494400000001</v>
      </c>
      <c r="H1635" s="82"/>
      <c r="I1635" s="158">
        <v>13.816803590080607</v>
      </c>
      <c r="J1635" s="135" t="s">
        <v>6041</v>
      </c>
      <c r="K1635" s="162"/>
      <c r="L1635" s="82">
        <v>5867.9518199999993</v>
      </c>
      <c r="M1635" s="82">
        <v>3147.0863099999997</v>
      </c>
      <c r="N1635" s="82">
        <v>2720.8655099999996</v>
      </c>
      <c r="O1635" s="135" t="s">
        <v>6041</v>
      </c>
    </row>
    <row r="1636" spans="1:15" ht="15.95" hidden="1" customHeight="1" x14ac:dyDescent="0.2">
      <c r="A1636" s="159">
        <v>1628</v>
      </c>
      <c r="B1636" s="159" t="s">
        <v>3654</v>
      </c>
      <c r="C1636" s="160" t="s">
        <v>66</v>
      </c>
      <c r="D1636" s="160" t="s">
        <v>7600</v>
      </c>
      <c r="E1636" s="141">
        <v>1654.6692199999998</v>
      </c>
      <c r="F1636" s="141">
        <v>6856.8882274999996</v>
      </c>
      <c r="G1636" s="141">
        <v>3834.4065799999998</v>
      </c>
      <c r="H1636" s="141"/>
      <c r="I1636" s="161">
        <v>24.131488878057546</v>
      </c>
      <c r="J1636" s="142" t="s">
        <v>6041</v>
      </c>
      <c r="K1636" s="162"/>
      <c r="L1636" s="141">
        <v>3261.3711599999997</v>
      </c>
      <c r="M1636" s="141">
        <v>2306.2285200000001</v>
      </c>
      <c r="N1636" s="141">
        <v>955.14263999999969</v>
      </c>
      <c r="O1636" s="142" t="s">
        <v>6041</v>
      </c>
    </row>
    <row r="1637" spans="1:15" ht="15.95" hidden="1" customHeight="1" x14ac:dyDescent="0.2">
      <c r="A1637" s="156">
        <v>1629</v>
      </c>
      <c r="B1637" s="156" t="s">
        <v>3656</v>
      </c>
      <c r="C1637" s="157" t="s">
        <v>66</v>
      </c>
      <c r="D1637" s="157" t="s">
        <v>7601</v>
      </c>
      <c r="E1637" s="82">
        <v>395.73303999999996</v>
      </c>
      <c r="F1637" s="82">
        <v>7419.8913800000009</v>
      </c>
      <c r="G1637" s="82">
        <v>3978.3135899999997</v>
      </c>
      <c r="H1637" s="82"/>
      <c r="I1637" s="158">
        <v>5.3334074548137105</v>
      </c>
      <c r="J1637" s="135" t="s">
        <v>6041</v>
      </c>
      <c r="K1637" s="162"/>
      <c r="L1637" s="82">
        <v>6277.4794099999999</v>
      </c>
      <c r="M1637" s="82">
        <v>3548.9162899999997</v>
      </c>
      <c r="N1637" s="82">
        <v>2728.5631200000007</v>
      </c>
      <c r="O1637" s="135" t="s">
        <v>6041</v>
      </c>
    </row>
    <row r="1638" spans="1:15" ht="15.95" hidden="1" customHeight="1" x14ac:dyDescent="0.2">
      <c r="A1638" s="159">
        <v>1630</v>
      </c>
      <c r="B1638" s="159" t="s">
        <v>3658</v>
      </c>
      <c r="C1638" s="160" t="s">
        <v>66</v>
      </c>
      <c r="D1638" s="160" t="s">
        <v>7602</v>
      </c>
      <c r="E1638" s="141">
        <v>465.68108999999998</v>
      </c>
      <c r="F1638" s="141">
        <v>10879.4433525</v>
      </c>
      <c r="G1638" s="141">
        <v>8827.269940000002</v>
      </c>
      <c r="H1638" s="141"/>
      <c r="I1638" s="161">
        <v>4.2803760717499442</v>
      </c>
      <c r="J1638" s="142" t="s">
        <v>6041</v>
      </c>
      <c r="K1638" s="162"/>
      <c r="L1638" s="141">
        <v>9255.6941999999999</v>
      </c>
      <c r="M1638" s="141">
        <v>3913.1830700000005</v>
      </c>
      <c r="N1638" s="141">
        <v>5342.511129999999</v>
      </c>
      <c r="O1638" s="142" t="s">
        <v>6041</v>
      </c>
    </row>
    <row r="1639" spans="1:15" ht="15.95" hidden="1" customHeight="1" x14ac:dyDescent="0.2">
      <c r="A1639" s="156">
        <v>1631</v>
      </c>
      <c r="B1639" s="156" t="s">
        <v>3660</v>
      </c>
      <c r="C1639" s="157" t="s">
        <v>66</v>
      </c>
      <c r="D1639" s="157" t="s">
        <v>7603</v>
      </c>
      <c r="E1639" s="82">
        <v>2251.3931100000004</v>
      </c>
      <c r="F1639" s="82">
        <v>9368.174395</v>
      </c>
      <c r="G1639" s="82">
        <v>7299.4790999999996</v>
      </c>
      <c r="H1639" s="82"/>
      <c r="I1639" s="158">
        <v>24.032356946745338</v>
      </c>
      <c r="J1639" s="135" t="s">
        <v>6041</v>
      </c>
      <c r="K1639" s="162"/>
      <c r="L1639" s="82">
        <v>7791.86643</v>
      </c>
      <c r="M1639" s="82">
        <v>2703.93352</v>
      </c>
      <c r="N1639" s="82">
        <v>5087.9329100000004</v>
      </c>
      <c r="O1639" s="135" t="s">
        <v>6041</v>
      </c>
    </row>
    <row r="1640" spans="1:15" ht="15.95" hidden="1" customHeight="1" x14ac:dyDescent="0.2">
      <c r="A1640" s="159">
        <v>1632</v>
      </c>
      <c r="B1640" s="159" t="s">
        <v>3662</v>
      </c>
      <c r="C1640" s="160" t="s">
        <v>66</v>
      </c>
      <c r="D1640" s="160" t="s">
        <v>7604</v>
      </c>
      <c r="E1640" s="141">
        <v>1516.3448800000001</v>
      </c>
      <c r="F1640" s="141">
        <v>13754.233987500002</v>
      </c>
      <c r="G1640" s="141">
        <v>11727.65257</v>
      </c>
      <c r="H1640" s="141"/>
      <c r="I1640" s="161">
        <v>11.024568008498845</v>
      </c>
      <c r="J1640" s="142" t="s">
        <v>6041</v>
      </c>
      <c r="K1640" s="162"/>
      <c r="L1640" s="141">
        <v>11720.453459999999</v>
      </c>
      <c r="M1640" s="141">
        <v>3908.7842900000001</v>
      </c>
      <c r="N1640" s="141">
        <v>7811.6691699999992</v>
      </c>
      <c r="O1640" s="142" t="s">
        <v>6041</v>
      </c>
    </row>
    <row r="1641" spans="1:15" ht="15.95" hidden="1" customHeight="1" x14ac:dyDescent="0.2">
      <c r="A1641" s="156">
        <v>1633</v>
      </c>
      <c r="B1641" s="156" t="s">
        <v>3664</v>
      </c>
      <c r="C1641" s="157" t="s">
        <v>66</v>
      </c>
      <c r="D1641" s="157" t="s">
        <v>7605</v>
      </c>
      <c r="E1641" s="82">
        <v>4325.34004</v>
      </c>
      <c r="F1641" s="82">
        <v>13987.654715000001</v>
      </c>
      <c r="G1641" s="82">
        <v>8101.0844399999996</v>
      </c>
      <c r="H1641" s="82"/>
      <c r="I1641" s="158">
        <v>30.922553695592853</v>
      </c>
      <c r="J1641" s="135" t="s">
        <v>6041</v>
      </c>
      <c r="K1641" s="162"/>
      <c r="L1641" s="82">
        <v>9856.7341500000002</v>
      </c>
      <c r="M1641" s="82">
        <v>4394.3158400000011</v>
      </c>
      <c r="N1641" s="82">
        <v>5462.41831</v>
      </c>
      <c r="O1641" s="135" t="s">
        <v>6041</v>
      </c>
    </row>
    <row r="1642" spans="1:15" ht="15.95" hidden="1" customHeight="1" x14ac:dyDescent="0.2">
      <c r="A1642" s="159">
        <v>1634</v>
      </c>
      <c r="B1642" s="159" t="s">
        <v>3666</v>
      </c>
      <c r="C1642" s="160" t="s">
        <v>66</v>
      </c>
      <c r="D1642" s="160" t="s">
        <v>7606</v>
      </c>
      <c r="E1642" s="141">
        <v>2709.09467</v>
      </c>
      <c r="F1642" s="141">
        <v>34503.996002499996</v>
      </c>
      <c r="G1642" s="141">
        <v>3722.5996700000001</v>
      </c>
      <c r="H1642" s="141"/>
      <c r="I1642" s="161">
        <v>7.8515389052436459</v>
      </c>
      <c r="J1642" s="142" t="s">
        <v>6041</v>
      </c>
      <c r="K1642" s="162"/>
      <c r="L1642" s="141">
        <v>19827.11378</v>
      </c>
      <c r="M1642" s="141">
        <v>12520.035910000002</v>
      </c>
      <c r="N1642" s="141">
        <v>7307.0778699999992</v>
      </c>
      <c r="O1642" s="142" t="s">
        <v>6041</v>
      </c>
    </row>
    <row r="1643" spans="1:15" ht="15.95" hidden="1" customHeight="1" x14ac:dyDescent="0.2">
      <c r="A1643" s="156">
        <v>1635</v>
      </c>
      <c r="B1643" s="156" t="s">
        <v>3668</v>
      </c>
      <c r="C1643" s="157" t="s">
        <v>66</v>
      </c>
      <c r="D1643" s="157" t="s">
        <v>7607</v>
      </c>
      <c r="E1643" s="82">
        <v>6093.2557799999995</v>
      </c>
      <c r="F1643" s="82">
        <v>12302.264167499998</v>
      </c>
      <c r="G1643" s="82">
        <v>3452.5895599999994</v>
      </c>
      <c r="H1643" s="82"/>
      <c r="I1643" s="158">
        <v>49.529547545378705</v>
      </c>
      <c r="J1643" s="135" t="s">
        <v>6041</v>
      </c>
      <c r="K1643" s="162"/>
      <c r="L1643" s="82">
        <v>8253.1674800000001</v>
      </c>
      <c r="M1643" s="82">
        <v>4729.2424299999993</v>
      </c>
      <c r="N1643" s="82">
        <v>3523.9250500000007</v>
      </c>
      <c r="O1643" s="135" t="s">
        <v>6041</v>
      </c>
    </row>
    <row r="1644" spans="1:15" ht="15.95" hidden="1" customHeight="1" x14ac:dyDescent="0.2">
      <c r="A1644" s="159">
        <v>1636</v>
      </c>
      <c r="B1644" s="159" t="s">
        <v>3670</v>
      </c>
      <c r="C1644" s="160" t="s">
        <v>66</v>
      </c>
      <c r="D1644" s="160" t="s">
        <v>7608</v>
      </c>
      <c r="E1644" s="141">
        <v>2110.8488000000002</v>
      </c>
      <c r="F1644" s="141">
        <v>10780.052582499997</v>
      </c>
      <c r="G1644" s="141">
        <v>2326.1815599999995</v>
      </c>
      <c r="H1644" s="141"/>
      <c r="I1644" s="161">
        <v>19.581062187272504</v>
      </c>
      <c r="J1644" s="142" t="s">
        <v>6041</v>
      </c>
      <c r="K1644" s="162"/>
      <c r="L1644" s="141">
        <v>6269.6586199999992</v>
      </c>
      <c r="M1644" s="141">
        <v>3676.41444</v>
      </c>
      <c r="N1644" s="141">
        <v>2593.2441799999992</v>
      </c>
      <c r="O1644" s="142" t="s">
        <v>6041</v>
      </c>
    </row>
    <row r="1645" spans="1:15" ht="15.95" hidden="1" customHeight="1" x14ac:dyDescent="0.2">
      <c r="A1645" s="156">
        <v>1637</v>
      </c>
      <c r="B1645" s="156" t="s">
        <v>3672</v>
      </c>
      <c r="C1645" s="157" t="s">
        <v>66</v>
      </c>
      <c r="D1645" s="157" t="s">
        <v>7609</v>
      </c>
      <c r="E1645" s="82">
        <v>1302.4657999999999</v>
      </c>
      <c r="F1645" s="82">
        <v>9461.1708749999998</v>
      </c>
      <c r="G1645" s="82">
        <v>1773.7680500000004</v>
      </c>
      <c r="H1645" s="82"/>
      <c r="I1645" s="158">
        <v>13.766433533523937</v>
      </c>
      <c r="J1645" s="135" t="s">
        <v>6041</v>
      </c>
      <c r="K1645" s="162"/>
      <c r="L1645" s="82">
        <v>4188.9296399999994</v>
      </c>
      <c r="M1645" s="82">
        <v>2868.1410599999995</v>
      </c>
      <c r="N1645" s="82">
        <v>1320.7885800000001</v>
      </c>
      <c r="O1645" s="135" t="s">
        <v>6041</v>
      </c>
    </row>
    <row r="1646" spans="1:15" ht="15.95" hidden="1" customHeight="1" x14ac:dyDescent="0.2">
      <c r="A1646" s="159">
        <v>1638</v>
      </c>
      <c r="B1646" s="159" t="s">
        <v>3674</v>
      </c>
      <c r="C1646" s="160" t="s">
        <v>66</v>
      </c>
      <c r="D1646" s="160" t="s">
        <v>7610</v>
      </c>
      <c r="E1646" s="141">
        <v>4683.9486199999992</v>
      </c>
      <c r="F1646" s="141">
        <v>11739.816612499997</v>
      </c>
      <c r="G1646" s="141">
        <v>2923.9064900000003</v>
      </c>
      <c r="H1646" s="141"/>
      <c r="I1646" s="161">
        <v>39.897970936043023</v>
      </c>
      <c r="J1646" s="142" t="s">
        <v>6041</v>
      </c>
      <c r="K1646" s="162"/>
      <c r="L1646" s="141">
        <v>6302.8619499999995</v>
      </c>
      <c r="M1646" s="141">
        <v>2764.7687799999999</v>
      </c>
      <c r="N1646" s="141">
        <v>3538.0931699999996</v>
      </c>
      <c r="O1646" s="142" t="s">
        <v>6041</v>
      </c>
    </row>
    <row r="1647" spans="1:15" ht="15.95" hidden="1" customHeight="1" x14ac:dyDescent="0.2">
      <c r="A1647" s="156">
        <v>1639</v>
      </c>
      <c r="B1647" s="156" t="s">
        <v>3676</v>
      </c>
      <c r="C1647" s="157" t="s">
        <v>66</v>
      </c>
      <c r="D1647" s="157" t="s">
        <v>7611</v>
      </c>
      <c r="E1647" s="82">
        <v>1118.6908000000001</v>
      </c>
      <c r="F1647" s="82">
        <v>10785.16207</v>
      </c>
      <c r="G1647" s="82">
        <v>3201.1045700000004</v>
      </c>
      <c r="H1647" s="82"/>
      <c r="I1647" s="158">
        <v>10.372498741690212</v>
      </c>
      <c r="J1647" s="135" t="s">
        <v>6041</v>
      </c>
      <c r="K1647" s="162"/>
      <c r="L1647" s="82">
        <v>8436.8666299999986</v>
      </c>
      <c r="M1647" s="82">
        <v>4449.3137100000004</v>
      </c>
      <c r="N1647" s="82">
        <v>3987.5529199999992</v>
      </c>
      <c r="O1647" s="135" t="s">
        <v>6041</v>
      </c>
    </row>
    <row r="1648" spans="1:15" ht="15.95" hidden="1" customHeight="1" x14ac:dyDescent="0.2">
      <c r="A1648" s="159">
        <v>1640</v>
      </c>
      <c r="B1648" s="159" t="s">
        <v>3678</v>
      </c>
      <c r="C1648" s="160" t="s">
        <v>66</v>
      </c>
      <c r="D1648" s="160" t="s">
        <v>7612</v>
      </c>
      <c r="E1648" s="141">
        <v>1170.3765600000002</v>
      </c>
      <c r="F1648" s="141">
        <v>13788.69464</v>
      </c>
      <c r="G1648" s="141">
        <v>5005.3312100000003</v>
      </c>
      <c r="H1648" s="141"/>
      <c r="I1648" s="161">
        <v>8.4879431342603144</v>
      </c>
      <c r="J1648" s="142" t="s">
        <v>6041</v>
      </c>
      <c r="K1648" s="162"/>
      <c r="L1648" s="141">
        <v>11021.13896</v>
      </c>
      <c r="M1648" s="141">
        <v>6113.9003100000009</v>
      </c>
      <c r="N1648" s="141">
        <v>4907.2386500000002</v>
      </c>
      <c r="O1648" s="142" t="s">
        <v>6041</v>
      </c>
    </row>
    <row r="1649" spans="1:15" ht="15.95" hidden="1" customHeight="1" x14ac:dyDescent="0.2">
      <c r="A1649" s="156">
        <v>1641</v>
      </c>
      <c r="B1649" s="156" t="s">
        <v>3680</v>
      </c>
      <c r="C1649" s="157" t="s">
        <v>66</v>
      </c>
      <c r="D1649" s="157" t="s">
        <v>7613</v>
      </c>
      <c r="E1649" s="82">
        <v>7638.7587699999995</v>
      </c>
      <c r="F1649" s="82">
        <v>42545.174072499991</v>
      </c>
      <c r="G1649" s="82">
        <v>5852.25857</v>
      </c>
      <c r="H1649" s="82"/>
      <c r="I1649" s="158">
        <v>17.954465897784349</v>
      </c>
      <c r="J1649" s="135" t="s">
        <v>6041</v>
      </c>
      <c r="K1649" s="162"/>
      <c r="L1649" s="82">
        <v>31794.395849999997</v>
      </c>
      <c r="M1649" s="82">
        <v>17109.053259999997</v>
      </c>
      <c r="N1649" s="82">
        <v>14685.34259</v>
      </c>
      <c r="O1649" s="135" t="s">
        <v>6041</v>
      </c>
    </row>
    <row r="1650" spans="1:15" ht="15.95" hidden="1" customHeight="1" x14ac:dyDescent="0.2">
      <c r="A1650" s="159">
        <v>1642</v>
      </c>
      <c r="B1650" s="159" t="s">
        <v>3682</v>
      </c>
      <c r="C1650" s="160" t="s">
        <v>66</v>
      </c>
      <c r="D1650" s="160" t="s">
        <v>7614</v>
      </c>
      <c r="E1650" s="141">
        <v>450.76330000000002</v>
      </c>
      <c r="F1650" s="141">
        <v>4225.2630899999995</v>
      </c>
      <c r="G1650" s="141">
        <v>155.15177000000003</v>
      </c>
      <c r="H1650" s="141"/>
      <c r="I1650" s="161">
        <v>10.668289533658365</v>
      </c>
      <c r="J1650" s="142" t="s">
        <v>6041</v>
      </c>
      <c r="K1650" s="162"/>
      <c r="L1650" s="141">
        <v>1286.0500300000001</v>
      </c>
      <c r="M1650" s="141">
        <v>965.57344999999998</v>
      </c>
      <c r="N1650" s="141">
        <v>320.47658000000007</v>
      </c>
      <c r="O1650" s="142" t="s">
        <v>6041</v>
      </c>
    </row>
    <row r="1651" spans="1:15" ht="15.95" hidden="1" customHeight="1" x14ac:dyDescent="0.2">
      <c r="A1651" s="156">
        <v>1643</v>
      </c>
      <c r="B1651" s="156" t="s">
        <v>3684</v>
      </c>
      <c r="C1651" s="157" t="s">
        <v>66</v>
      </c>
      <c r="D1651" s="157" t="s">
        <v>7615</v>
      </c>
      <c r="E1651" s="82">
        <v>3612.7721800000004</v>
      </c>
      <c r="F1651" s="82">
        <v>7268.5636625000016</v>
      </c>
      <c r="G1651" s="82">
        <v>842.31768999999997</v>
      </c>
      <c r="H1651" s="82"/>
      <c r="I1651" s="158">
        <v>49.704072878098692</v>
      </c>
      <c r="J1651" s="135" t="s">
        <v>6041</v>
      </c>
      <c r="K1651" s="162"/>
      <c r="L1651" s="82">
        <v>5955.4294700000009</v>
      </c>
      <c r="M1651" s="82">
        <v>2251.1825400000002</v>
      </c>
      <c r="N1651" s="82">
        <v>3704.2469300000007</v>
      </c>
      <c r="O1651" s="135" t="s">
        <v>6041</v>
      </c>
    </row>
    <row r="1652" spans="1:15" ht="15.95" hidden="1" customHeight="1" x14ac:dyDescent="0.2">
      <c r="A1652" s="159">
        <v>1644</v>
      </c>
      <c r="B1652" s="159" t="s">
        <v>3686</v>
      </c>
      <c r="C1652" s="160" t="s">
        <v>66</v>
      </c>
      <c r="D1652" s="160" t="s">
        <v>6164</v>
      </c>
      <c r="E1652" s="141">
        <v>565.54208999999992</v>
      </c>
      <c r="F1652" s="141">
        <v>6211.6929525000005</v>
      </c>
      <c r="G1652" s="141">
        <v>587.65684999999996</v>
      </c>
      <c r="H1652" s="141"/>
      <c r="I1652" s="161">
        <v>9.1044759347351185</v>
      </c>
      <c r="J1652" s="142" t="s">
        <v>6041</v>
      </c>
      <c r="K1652" s="162"/>
      <c r="L1652" s="141">
        <v>3551.4046899999998</v>
      </c>
      <c r="M1652" s="141">
        <v>1880.15652</v>
      </c>
      <c r="N1652" s="141">
        <v>1671.2481699999998</v>
      </c>
      <c r="O1652" s="142" t="s">
        <v>6041</v>
      </c>
    </row>
    <row r="1653" spans="1:15" ht="15.95" hidden="1" customHeight="1" x14ac:dyDescent="0.2">
      <c r="A1653" s="156">
        <v>1645</v>
      </c>
      <c r="B1653" s="156" t="s">
        <v>3687</v>
      </c>
      <c r="C1653" s="157" t="s">
        <v>66</v>
      </c>
      <c r="D1653" s="157" t="s">
        <v>7616</v>
      </c>
      <c r="E1653" s="82">
        <v>574.39442999999994</v>
      </c>
      <c r="F1653" s="82">
        <v>3025.7912525000002</v>
      </c>
      <c r="G1653" s="82">
        <v>501.31099</v>
      </c>
      <c r="H1653" s="82"/>
      <c r="I1653" s="158">
        <v>18.983280142852482</v>
      </c>
      <c r="J1653" s="135" t="s">
        <v>6041</v>
      </c>
      <c r="K1653" s="162"/>
      <c r="L1653" s="82">
        <v>1577.9660300000003</v>
      </c>
      <c r="M1653" s="82">
        <v>1408.1025500000001</v>
      </c>
      <c r="N1653" s="82">
        <v>169.86348000000021</v>
      </c>
      <c r="O1653" s="135" t="s">
        <v>6041</v>
      </c>
    </row>
    <row r="1654" spans="1:15" ht="15.95" hidden="1" customHeight="1" x14ac:dyDescent="0.2">
      <c r="A1654" s="159">
        <v>1646</v>
      </c>
      <c r="B1654" s="159" t="s">
        <v>3689</v>
      </c>
      <c r="C1654" s="160" t="s">
        <v>66</v>
      </c>
      <c r="D1654" s="160" t="s">
        <v>7617</v>
      </c>
      <c r="E1654" s="141">
        <v>2275.4481800000003</v>
      </c>
      <c r="F1654" s="141">
        <v>21097.737444999995</v>
      </c>
      <c r="G1654" s="141">
        <v>2975.92787</v>
      </c>
      <c r="H1654" s="141"/>
      <c r="I1654" s="161">
        <v>10.785271102799054</v>
      </c>
      <c r="J1654" s="142" t="s">
        <v>6041</v>
      </c>
      <c r="K1654" s="162"/>
      <c r="L1654" s="141">
        <v>11710.380710000001</v>
      </c>
      <c r="M1654" s="141">
        <v>7667.3911699999999</v>
      </c>
      <c r="N1654" s="141">
        <v>4042.9895400000009</v>
      </c>
      <c r="O1654" s="142" t="s">
        <v>6041</v>
      </c>
    </row>
    <row r="1655" spans="1:15" ht="15.95" hidden="1" customHeight="1" x14ac:dyDescent="0.2">
      <c r="A1655" s="156">
        <v>1647</v>
      </c>
      <c r="B1655" s="156" t="s">
        <v>3691</v>
      </c>
      <c r="C1655" s="157" t="s">
        <v>66</v>
      </c>
      <c r="D1655" s="157" t="s">
        <v>7618</v>
      </c>
      <c r="E1655" s="82">
        <v>771.07107000000008</v>
      </c>
      <c r="F1655" s="82">
        <v>4117.2230374999999</v>
      </c>
      <c r="G1655" s="82">
        <v>736.22011999999995</v>
      </c>
      <c r="H1655" s="82"/>
      <c r="I1655" s="158">
        <v>18.727940239744665</v>
      </c>
      <c r="J1655" s="135" t="s">
        <v>6041</v>
      </c>
      <c r="K1655" s="162"/>
      <c r="L1655" s="82">
        <v>2628.2926299999999</v>
      </c>
      <c r="M1655" s="82">
        <v>1078.9580100000001</v>
      </c>
      <c r="N1655" s="82">
        <v>1549.3346199999999</v>
      </c>
      <c r="O1655" s="135" t="s">
        <v>6041</v>
      </c>
    </row>
    <row r="1656" spans="1:15" ht="15.95" hidden="1" customHeight="1" x14ac:dyDescent="0.2">
      <c r="A1656" s="159">
        <v>1648</v>
      </c>
      <c r="B1656" s="159" t="s">
        <v>3693</v>
      </c>
      <c r="C1656" s="160" t="s">
        <v>66</v>
      </c>
      <c r="D1656" s="160" t="s">
        <v>7619</v>
      </c>
      <c r="E1656" s="141">
        <v>235.23910000000001</v>
      </c>
      <c r="F1656" s="141">
        <v>2603.0892300000005</v>
      </c>
      <c r="G1656" s="141">
        <v>402.33215000000001</v>
      </c>
      <c r="H1656" s="141"/>
      <c r="I1656" s="161">
        <v>9.0369203363804775</v>
      </c>
      <c r="J1656" s="142" t="s">
        <v>6041</v>
      </c>
      <c r="K1656" s="162"/>
      <c r="L1656" s="141">
        <v>1310.3120800000002</v>
      </c>
      <c r="M1656" s="141">
        <v>971.28598999999997</v>
      </c>
      <c r="N1656" s="141">
        <v>339.02609000000007</v>
      </c>
      <c r="O1656" s="142" t="s">
        <v>6041</v>
      </c>
    </row>
    <row r="1657" spans="1:15" ht="15.95" hidden="1" customHeight="1" x14ac:dyDescent="0.2">
      <c r="A1657" s="156">
        <v>1649</v>
      </c>
      <c r="B1657" s="156" t="s">
        <v>3695</v>
      </c>
      <c r="C1657" s="157" t="s">
        <v>66</v>
      </c>
      <c r="D1657" s="157" t="s">
        <v>7620</v>
      </c>
      <c r="E1657" s="82">
        <v>282.38781</v>
      </c>
      <c r="F1657" s="82">
        <v>2503.8425899999997</v>
      </c>
      <c r="G1657" s="82">
        <v>293.84688</v>
      </c>
      <c r="H1657" s="82"/>
      <c r="I1657" s="158">
        <v>11.278177435267606</v>
      </c>
      <c r="J1657" s="135" t="s">
        <v>6041</v>
      </c>
      <c r="K1657" s="162"/>
      <c r="L1657" s="82">
        <v>1361.2971200000002</v>
      </c>
      <c r="M1657" s="82">
        <v>991.46192000000008</v>
      </c>
      <c r="N1657" s="82">
        <v>369.83520000000004</v>
      </c>
      <c r="O1657" s="135" t="s">
        <v>6041</v>
      </c>
    </row>
    <row r="1658" spans="1:15" ht="15.95" hidden="1" customHeight="1" x14ac:dyDescent="0.2">
      <c r="A1658" s="159">
        <v>1650</v>
      </c>
      <c r="B1658" s="159" t="s">
        <v>3697</v>
      </c>
      <c r="C1658" s="160" t="s">
        <v>66</v>
      </c>
      <c r="D1658" s="160" t="s">
        <v>7621</v>
      </c>
      <c r="E1658" s="141">
        <v>542.40678999999989</v>
      </c>
      <c r="F1658" s="141">
        <v>3907.7524599999992</v>
      </c>
      <c r="G1658" s="141">
        <v>441.42933999999997</v>
      </c>
      <c r="H1658" s="141"/>
      <c r="I1658" s="161">
        <v>13.880275057136041</v>
      </c>
      <c r="J1658" s="142" t="s">
        <v>6041</v>
      </c>
      <c r="K1658" s="162"/>
      <c r="L1658" s="141">
        <v>2954.2314700000002</v>
      </c>
      <c r="M1658" s="141">
        <v>1569.54306</v>
      </c>
      <c r="N1658" s="141">
        <v>1384.6884100000002</v>
      </c>
      <c r="O1658" s="142" t="s">
        <v>6041</v>
      </c>
    </row>
    <row r="1659" spans="1:15" ht="15.95" hidden="1" customHeight="1" x14ac:dyDescent="0.2">
      <c r="A1659" s="156">
        <v>1651</v>
      </c>
      <c r="B1659" s="156" t="s">
        <v>3699</v>
      </c>
      <c r="C1659" s="157" t="s">
        <v>66</v>
      </c>
      <c r="D1659" s="157" t="s">
        <v>7622</v>
      </c>
      <c r="E1659" s="82">
        <v>947.54366999999991</v>
      </c>
      <c r="F1659" s="82">
        <v>3225.4781599999997</v>
      </c>
      <c r="G1659" s="82">
        <v>470.64013</v>
      </c>
      <c r="H1659" s="82"/>
      <c r="I1659" s="158">
        <v>29.376843463109982</v>
      </c>
      <c r="J1659" s="135" t="s">
        <v>6041</v>
      </c>
      <c r="K1659" s="162"/>
      <c r="L1659" s="82">
        <v>1750.2701499999998</v>
      </c>
      <c r="M1659" s="82">
        <v>1499.8188500000001</v>
      </c>
      <c r="N1659" s="82">
        <v>250.4512999999998</v>
      </c>
      <c r="O1659" s="135" t="s">
        <v>6041</v>
      </c>
    </row>
    <row r="1660" spans="1:15" ht="15.95" hidden="1" customHeight="1" x14ac:dyDescent="0.2">
      <c r="A1660" s="159">
        <v>1652</v>
      </c>
      <c r="B1660" s="159" t="s">
        <v>3701</v>
      </c>
      <c r="C1660" s="160" t="s">
        <v>66</v>
      </c>
      <c r="D1660" s="160" t="s">
        <v>7623</v>
      </c>
      <c r="E1660" s="141">
        <v>1645.3005499999997</v>
      </c>
      <c r="F1660" s="141">
        <v>7638.7380075000001</v>
      </c>
      <c r="G1660" s="141">
        <v>1059.02926</v>
      </c>
      <c r="H1660" s="141"/>
      <c r="I1660" s="161">
        <v>21.53890535824873</v>
      </c>
      <c r="J1660" s="142" t="s">
        <v>6041</v>
      </c>
      <c r="K1660" s="162"/>
      <c r="L1660" s="141">
        <v>5516.1644699999997</v>
      </c>
      <c r="M1660" s="141">
        <v>3297.9741399999998</v>
      </c>
      <c r="N1660" s="141">
        <v>2218.1903299999999</v>
      </c>
      <c r="O1660" s="142" t="s">
        <v>6041</v>
      </c>
    </row>
    <row r="1661" spans="1:15" ht="15.95" hidden="1" customHeight="1" x14ac:dyDescent="0.2">
      <c r="A1661" s="156">
        <v>1653</v>
      </c>
      <c r="B1661" s="156" t="s">
        <v>3703</v>
      </c>
      <c r="C1661" s="157" t="s">
        <v>66</v>
      </c>
      <c r="D1661" s="157" t="s">
        <v>7624</v>
      </c>
      <c r="E1661" s="82">
        <v>692.90585999999985</v>
      </c>
      <c r="F1661" s="82">
        <v>5103.4944775000004</v>
      </c>
      <c r="G1661" s="82">
        <v>1274.8960300000001</v>
      </c>
      <c r="H1661" s="82"/>
      <c r="I1661" s="158">
        <v>13.577086505233705</v>
      </c>
      <c r="J1661" s="135" t="s">
        <v>6041</v>
      </c>
      <c r="K1661" s="162"/>
      <c r="L1661" s="82">
        <v>2686.6665499999999</v>
      </c>
      <c r="M1661" s="82">
        <v>2502.4223600000005</v>
      </c>
      <c r="N1661" s="82">
        <v>184.24418999999949</v>
      </c>
      <c r="O1661" s="135" t="s">
        <v>6041</v>
      </c>
    </row>
    <row r="1662" spans="1:15" ht="15.95" hidden="1" customHeight="1" x14ac:dyDescent="0.2">
      <c r="A1662" s="159">
        <v>1654</v>
      </c>
      <c r="B1662" s="159" t="s">
        <v>3705</v>
      </c>
      <c r="C1662" s="160" t="s">
        <v>66</v>
      </c>
      <c r="D1662" s="160" t="s">
        <v>7625</v>
      </c>
      <c r="E1662" s="141">
        <v>4083.84294</v>
      </c>
      <c r="F1662" s="141">
        <v>17907.991300000002</v>
      </c>
      <c r="G1662" s="141">
        <v>2118.49604</v>
      </c>
      <c r="H1662" s="141"/>
      <c r="I1662" s="161">
        <v>22.804584118822973</v>
      </c>
      <c r="J1662" s="142" t="s">
        <v>6041</v>
      </c>
      <c r="K1662" s="162"/>
      <c r="L1662" s="141">
        <v>10993.972809999999</v>
      </c>
      <c r="M1662" s="141">
        <v>5117.7671100000007</v>
      </c>
      <c r="N1662" s="141">
        <v>5876.2056999999986</v>
      </c>
      <c r="O1662" s="142" t="s">
        <v>6041</v>
      </c>
    </row>
    <row r="1663" spans="1:15" ht="15.95" hidden="1" customHeight="1" x14ac:dyDescent="0.2">
      <c r="A1663" s="156">
        <v>1655</v>
      </c>
      <c r="B1663" s="156" t="s">
        <v>3707</v>
      </c>
      <c r="C1663" s="157" t="s">
        <v>66</v>
      </c>
      <c r="D1663" s="157" t="s">
        <v>7626</v>
      </c>
      <c r="E1663" s="82">
        <v>426.16690000000006</v>
      </c>
      <c r="F1663" s="82">
        <v>4250.7844500000001</v>
      </c>
      <c r="G1663" s="82">
        <v>747.43098999999995</v>
      </c>
      <c r="H1663" s="82"/>
      <c r="I1663" s="158">
        <v>10.025605979621011</v>
      </c>
      <c r="J1663" s="135" t="s">
        <v>6041</v>
      </c>
      <c r="K1663" s="162"/>
      <c r="L1663" s="82">
        <v>3664.5409799999998</v>
      </c>
      <c r="M1663" s="82">
        <v>1724.3754799999999</v>
      </c>
      <c r="N1663" s="82">
        <v>1940.1655000000001</v>
      </c>
      <c r="O1663" s="135" t="s">
        <v>6041</v>
      </c>
    </row>
    <row r="1664" spans="1:15" ht="15.95" hidden="1" customHeight="1" x14ac:dyDescent="0.2">
      <c r="A1664" s="159">
        <v>1656</v>
      </c>
      <c r="B1664" s="159" t="s">
        <v>3709</v>
      </c>
      <c r="C1664" s="160" t="s">
        <v>66</v>
      </c>
      <c r="D1664" s="160" t="s">
        <v>7627</v>
      </c>
      <c r="E1664" s="141">
        <v>125.84679999999999</v>
      </c>
      <c r="F1664" s="141">
        <v>1438.7230925000001</v>
      </c>
      <c r="G1664" s="141">
        <v>374.89515</v>
      </c>
      <c r="H1664" s="141"/>
      <c r="I1664" s="161">
        <v>8.7471175416613374</v>
      </c>
      <c r="J1664" s="142" t="s">
        <v>6041</v>
      </c>
      <c r="K1664" s="162"/>
      <c r="L1664" s="141">
        <v>998.89930999999979</v>
      </c>
      <c r="M1664" s="141">
        <v>821.48185000000012</v>
      </c>
      <c r="N1664" s="141">
        <v>177.41745999999972</v>
      </c>
      <c r="O1664" s="142" t="s">
        <v>6041</v>
      </c>
    </row>
    <row r="1665" spans="1:15" ht="15.95" hidden="1" customHeight="1" x14ac:dyDescent="0.2">
      <c r="A1665" s="156">
        <v>1657</v>
      </c>
      <c r="B1665" s="156" t="s">
        <v>3711</v>
      </c>
      <c r="C1665" s="157" t="s">
        <v>66</v>
      </c>
      <c r="D1665" s="157" t="s">
        <v>7628</v>
      </c>
      <c r="E1665" s="82">
        <v>113.72134999999999</v>
      </c>
      <c r="F1665" s="82">
        <v>1919.2117025</v>
      </c>
      <c r="G1665" s="82">
        <v>290.08974000000001</v>
      </c>
      <c r="H1665" s="82"/>
      <c r="I1665" s="158">
        <v>5.9254197883362476</v>
      </c>
      <c r="J1665" s="135" t="s">
        <v>6041</v>
      </c>
      <c r="K1665" s="162"/>
      <c r="L1665" s="82">
        <v>1323.2024200000001</v>
      </c>
      <c r="M1665" s="82">
        <v>831.24715999999989</v>
      </c>
      <c r="N1665" s="82">
        <v>491.95526000000024</v>
      </c>
      <c r="O1665" s="135" t="s">
        <v>6041</v>
      </c>
    </row>
    <row r="1666" spans="1:15" ht="15.95" hidden="1" customHeight="1" x14ac:dyDescent="0.2">
      <c r="A1666" s="159">
        <v>1658</v>
      </c>
      <c r="B1666" s="159" t="s">
        <v>3713</v>
      </c>
      <c r="C1666" s="160" t="s">
        <v>66</v>
      </c>
      <c r="D1666" s="160" t="s">
        <v>7629</v>
      </c>
      <c r="E1666" s="141">
        <v>202.57291000000001</v>
      </c>
      <c r="F1666" s="141">
        <v>3994.9091275000005</v>
      </c>
      <c r="G1666" s="141">
        <v>909.61855999999989</v>
      </c>
      <c r="H1666" s="141"/>
      <c r="I1666" s="161">
        <v>5.0707764190563553</v>
      </c>
      <c r="J1666" s="142" t="s">
        <v>6041</v>
      </c>
      <c r="K1666" s="162"/>
      <c r="L1666" s="141">
        <v>2400.6372300000003</v>
      </c>
      <c r="M1666" s="141">
        <v>1398.0946199999998</v>
      </c>
      <c r="N1666" s="141">
        <v>1002.5426100000005</v>
      </c>
      <c r="O1666" s="142" t="s">
        <v>6041</v>
      </c>
    </row>
    <row r="1667" spans="1:15" ht="15.95" hidden="1" customHeight="1" x14ac:dyDescent="0.2">
      <c r="A1667" s="156">
        <v>1659</v>
      </c>
      <c r="B1667" s="156" t="s">
        <v>3715</v>
      </c>
      <c r="C1667" s="157" t="s">
        <v>66</v>
      </c>
      <c r="D1667" s="157" t="s">
        <v>6863</v>
      </c>
      <c r="E1667" s="82">
        <v>756.66350999999986</v>
      </c>
      <c r="F1667" s="82">
        <v>2737.9489874999995</v>
      </c>
      <c r="G1667" s="82">
        <v>736.24007000000006</v>
      </c>
      <c r="H1667" s="82"/>
      <c r="I1667" s="158">
        <v>27.636143458279101</v>
      </c>
      <c r="J1667" s="135" t="s">
        <v>6041</v>
      </c>
      <c r="K1667" s="162"/>
      <c r="L1667" s="82">
        <v>1808.2862299999999</v>
      </c>
      <c r="M1667" s="82">
        <v>738.89175</v>
      </c>
      <c r="N1667" s="82">
        <v>1069.3944799999999</v>
      </c>
      <c r="O1667" s="135" t="s">
        <v>6041</v>
      </c>
    </row>
    <row r="1668" spans="1:15" ht="15.95" hidden="1" customHeight="1" x14ac:dyDescent="0.2">
      <c r="A1668" s="159">
        <v>1660</v>
      </c>
      <c r="B1668" s="159" t="s">
        <v>3716</v>
      </c>
      <c r="C1668" s="160" t="s">
        <v>66</v>
      </c>
      <c r="D1668" s="160" t="s">
        <v>7630</v>
      </c>
      <c r="E1668" s="141">
        <v>467.40225999999996</v>
      </c>
      <c r="F1668" s="141">
        <v>4360.6105374999997</v>
      </c>
      <c r="G1668" s="141">
        <v>819.15512000000001</v>
      </c>
      <c r="H1668" s="141"/>
      <c r="I1668" s="161">
        <v>10.718734360257001</v>
      </c>
      <c r="J1668" s="142" t="s">
        <v>6041</v>
      </c>
      <c r="K1668" s="162"/>
      <c r="L1668" s="141">
        <v>3003.1926200000003</v>
      </c>
      <c r="M1668" s="141">
        <v>1108.1442999999997</v>
      </c>
      <c r="N1668" s="141">
        <v>1895.0483200000003</v>
      </c>
      <c r="O1668" s="142" t="s">
        <v>6041</v>
      </c>
    </row>
    <row r="1669" spans="1:15" ht="15.95" hidden="1" customHeight="1" x14ac:dyDescent="0.2">
      <c r="A1669" s="156">
        <v>1661</v>
      </c>
      <c r="B1669" s="156" t="s">
        <v>3718</v>
      </c>
      <c r="C1669" s="157" t="s">
        <v>66</v>
      </c>
      <c r="D1669" s="157" t="s">
        <v>6700</v>
      </c>
      <c r="E1669" s="82">
        <v>1106.67129</v>
      </c>
      <c r="F1669" s="82">
        <v>3484.5095974999995</v>
      </c>
      <c r="G1669" s="82">
        <v>723.29942999999992</v>
      </c>
      <c r="H1669" s="82"/>
      <c r="I1669" s="158">
        <v>31.759742914583839</v>
      </c>
      <c r="J1669" s="135" t="s">
        <v>6041</v>
      </c>
      <c r="K1669" s="162"/>
      <c r="L1669" s="82">
        <v>2566.3451600000003</v>
      </c>
      <c r="M1669" s="82">
        <v>1213.7282299999999</v>
      </c>
      <c r="N1669" s="82">
        <v>1352.6169300000001</v>
      </c>
      <c r="O1669" s="135" t="s">
        <v>6041</v>
      </c>
    </row>
    <row r="1670" spans="1:15" ht="15.95" hidden="1" customHeight="1" x14ac:dyDescent="0.2">
      <c r="A1670" s="159">
        <v>1662</v>
      </c>
      <c r="B1670" s="159" t="s">
        <v>3719</v>
      </c>
      <c r="C1670" s="160" t="s">
        <v>66</v>
      </c>
      <c r="D1670" s="160" t="s">
        <v>6578</v>
      </c>
      <c r="E1670" s="141">
        <v>2210.2303900000002</v>
      </c>
      <c r="F1670" s="141">
        <v>6726.6218450000006</v>
      </c>
      <c r="G1670" s="141">
        <v>1331.4349</v>
      </c>
      <c r="H1670" s="141"/>
      <c r="I1670" s="161">
        <v>32.857955165755271</v>
      </c>
      <c r="J1670" s="142" t="s">
        <v>6041</v>
      </c>
      <c r="K1670" s="162"/>
      <c r="L1670" s="141">
        <v>3564.0323100000001</v>
      </c>
      <c r="M1670" s="141">
        <v>2980.7682800000002</v>
      </c>
      <c r="N1670" s="141">
        <v>583.26402999999982</v>
      </c>
      <c r="O1670" s="142" t="s">
        <v>6041</v>
      </c>
    </row>
    <row r="1671" spans="1:15" ht="15.95" hidden="1" customHeight="1" x14ac:dyDescent="0.2">
      <c r="A1671" s="156">
        <v>1663</v>
      </c>
      <c r="B1671" s="156" t="s">
        <v>3720</v>
      </c>
      <c r="C1671" s="157" t="s">
        <v>66</v>
      </c>
      <c r="D1671" s="157" t="s">
        <v>7631</v>
      </c>
      <c r="E1671" s="82">
        <v>468.28345999999999</v>
      </c>
      <c r="F1671" s="82">
        <v>1894.8062275000004</v>
      </c>
      <c r="G1671" s="82">
        <v>330.64754999999997</v>
      </c>
      <c r="H1671" s="82"/>
      <c r="I1671" s="158">
        <v>24.714055358465401</v>
      </c>
      <c r="J1671" s="135" t="s">
        <v>6041</v>
      </c>
      <c r="K1671" s="162"/>
      <c r="L1671" s="82">
        <v>1135.4512099999999</v>
      </c>
      <c r="M1671" s="82">
        <v>697.89161000000013</v>
      </c>
      <c r="N1671" s="82">
        <v>437.55959999999988</v>
      </c>
      <c r="O1671" s="135" t="s">
        <v>6041</v>
      </c>
    </row>
    <row r="1672" spans="1:15" ht="15.95" hidden="1" customHeight="1" x14ac:dyDescent="0.2">
      <c r="A1672" s="159">
        <v>1664</v>
      </c>
      <c r="B1672" s="159" t="s">
        <v>3722</v>
      </c>
      <c r="C1672" s="160" t="s">
        <v>66</v>
      </c>
      <c r="D1672" s="160" t="s">
        <v>7632</v>
      </c>
      <c r="E1672" s="141">
        <v>7666.3446899999999</v>
      </c>
      <c r="F1672" s="141">
        <v>29775.539415000007</v>
      </c>
      <c r="G1672" s="141">
        <v>8320.1573599999992</v>
      </c>
      <c r="H1672" s="141"/>
      <c r="I1672" s="161">
        <v>25.747122774668963</v>
      </c>
      <c r="J1672" s="142" t="s">
        <v>6041</v>
      </c>
      <c r="K1672" s="162"/>
      <c r="L1672" s="141">
        <v>18887.61968</v>
      </c>
      <c r="M1672" s="141">
        <v>11623.818880000001</v>
      </c>
      <c r="N1672" s="141">
        <v>7263.8007999999991</v>
      </c>
      <c r="O1672" s="142" t="s">
        <v>6041</v>
      </c>
    </row>
    <row r="1673" spans="1:15" ht="15.95" hidden="1" customHeight="1" x14ac:dyDescent="0.2">
      <c r="A1673" s="156">
        <v>1665</v>
      </c>
      <c r="B1673" s="156" t="s">
        <v>3724</v>
      </c>
      <c r="C1673" s="157" t="s">
        <v>66</v>
      </c>
      <c r="D1673" s="157" t="s">
        <v>7633</v>
      </c>
      <c r="E1673" s="82">
        <v>1237.8137500000003</v>
      </c>
      <c r="F1673" s="82">
        <v>15754.521794999997</v>
      </c>
      <c r="G1673" s="82">
        <v>16370.442849999999</v>
      </c>
      <c r="H1673" s="82"/>
      <c r="I1673" s="158">
        <v>7.5612722352223978</v>
      </c>
      <c r="J1673" s="135" t="s">
        <v>6041</v>
      </c>
      <c r="K1673" s="162"/>
      <c r="L1673" s="82">
        <v>11683.616249999999</v>
      </c>
      <c r="M1673" s="82">
        <v>2711.7772099999997</v>
      </c>
      <c r="N1673" s="82">
        <v>8971.8390399999989</v>
      </c>
      <c r="O1673" s="135" t="s">
        <v>6041</v>
      </c>
    </row>
    <row r="1674" spans="1:15" ht="15.95" hidden="1" customHeight="1" x14ac:dyDescent="0.2">
      <c r="A1674" s="159">
        <v>1666</v>
      </c>
      <c r="B1674" s="159" t="s">
        <v>3726</v>
      </c>
      <c r="C1674" s="160" t="s">
        <v>66</v>
      </c>
      <c r="D1674" s="160" t="s">
        <v>7634</v>
      </c>
      <c r="E1674" s="141">
        <v>179.78845000000001</v>
      </c>
      <c r="F1674" s="141">
        <v>2952.9226899999999</v>
      </c>
      <c r="G1674" s="141">
        <v>928.40106000000003</v>
      </c>
      <c r="H1674" s="141"/>
      <c r="I1674" s="161">
        <v>6.0884916021963313</v>
      </c>
      <c r="J1674" s="142" t="s">
        <v>6041</v>
      </c>
      <c r="K1674" s="162"/>
      <c r="L1674" s="141">
        <v>1968.0813999999998</v>
      </c>
      <c r="M1674" s="141">
        <v>1360.79602</v>
      </c>
      <c r="N1674" s="141">
        <v>607.28537999999992</v>
      </c>
      <c r="O1674" s="142" t="s">
        <v>6041</v>
      </c>
    </row>
    <row r="1675" spans="1:15" ht="15.95" hidden="1" customHeight="1" x14ac:dyDescent="0.2">
      <c r="A1675" s="156">
        <v>1667</v>
      </c>
      <c r="B1675" s="156" t="s">
        <v>3728</v>
      </c>
      <c r="C1675" s="157" t="s">
        <v>66</v>
      </c>
      <c r="D1675" s="157" t="s">
        <v>7635</v>
      </c>
      <c r="E1675" s="82">
        <v>517.33191999999997</v>
      </c>
      <c r="F1675" s="82">
        <v>2868.7016700000004</v>
      </c>
      <c r="G1675" s="82">
        <v>822.58036000000004</v>
      </c>
      <c r="H1675" s="82"/>
      <c r="I1675" s="158">
        <v>18.033660502592443</v>
      </c>
      <c r="J1675" s="135" t="s">
        <v>6041</v>
      </c>
      <c r="K1675" s="162"/>
      <c r="L1675" s="82">
        <v>1666.37985</v>
      </c>
      <c r="M1675" s="82">
        <v>1071.1654799999999</v>
      </c>
      <c r="N1675" s="82">
        <v>595.21437000000014</v>
      </c>
      <c r="O1675" s="135" t="s">
        <v>6041</v>
      </c>
    </row>
    <row r="1676" spans="1:15" ht="15.95" hidden="1" customHeight="1" x14ac:dyDescent="0.2">
      <c r="A1676" s="159">
        <v>1668</v>
      </c>
      <c r="B1676" s="159" t="s">
        <v>3730</v>
      </c>
      <c r="C1676" s="160" t="s">
        <v>66</v>
      </c>
      <c r="D1676" s="160" t="s">
        <v>7636</v>
      </c>
      <c r="E1676" s="141">
        <v>445.37772999999999</v>
      </c>
      <c r="F1676" s="141">
        <v>7770.0627050000012</v>
      </c>
      <c r="G1676" s="141">
        <v>3678.9450700000002</v>
      </c>
      <c r="H1676" s="141"/>
      <c r="I1676" s="161">
        <v>5.7319708593008052</v>
      </c>
      <c r="J1676" s="142" t="s">
        <v>6041</v>
      </c>
      <c r="K1676" s="162"/>
      <c r="L1676" s="141">
        <v>5422.2413399999996</v>
      </c>
      <c r="M1676" s="141">
        <v>3079.4251099999997</v>
      </c>
      <c r="N1676" s="141">
        <v>2342.8162299999999</v>
      </c>
      <c r="O1676" s="142" t="s">
        <v>6041</v>
      </c>
    </row>
    <row r="1677" spans="1:15" ht="15.95" hidden="1" customHeight="1" x14ac:dyDescent="0.2">
      <c r="A1677" s="156">
        <v>1669</v>
      </c>
      <c r="B1677" s="156" t="s">
        <v>3732</v>
      </c>
      <c r="C1677" s="157" t="s">
        <v>66</v>
      </c>
      <c r="D1677" s="157" t="s">
        <v>7637</v>
      </c>
      <c r="E1677" s="82">
        <v>1323.1906199999999</v>
      </c>
      <c r="F1677" s="82">
        <v>10291.537377499997</v>
      </c>
      <c r="G1677" s="82">
        <v>5246.3844000000008</v>
      </c>
      <c r="H1677" s="82"/>
      <c r="I1677" s="158">
        <v>12.857074424010175</v>
      </c>
      <c r="J1677" s="135" t="s">
        <v>6041</v>
      </c>
      <c r="K1677" s="162"/>
      <c r="L1677" s="82">
        <v>6607.8394500000004</v>
      </c>
      <c r="M1677" s="82">
        <v>4331.9952799999992</v>
      </c>
      <c r="N1677" s="82">
        <v>2275.8441700000008</v>
      </c>
      <c r="O1677" s="135" t="s">
        <v>6041</v>
      </c>
    </row>
    <row r="1678" spans="1:15" ht="15.95" hidden="1" customHeight="1" x14ac:dyDescent="0.2">
      <c r="A1678" s="159">
        <v>1670</v>
      </c>
      <c r="B1678" s="159" t="s">
        <v>3734</v>
      </c>
      <c r="C1678" s="160" t="s">
        <v>66</v>
      </c>
      <c r="D1678" s="160" t="s">
        <v>7638</v>
      </c>
      <c r="E1678" s="141">
        <v>4755.1227399999998</v>
      </c>
      <c r="F1678" s="141">
        <v>7758.5662950000005</v>
      </c>
      <c r="G1678" s="141">
        <v>3144.0787599999999</v>
      </c>
      <c r="H1678" s="141"/>
      <c r="I1678" s="161">
        <v>61.288678335640867</v>
      </c>
      <c r="J1678" s="142" t="s">
        <v>6041</v>
      </c>
      <c r="K1678" s="162"/>
      <c r="L1678" s="141">
        <v>5110.0223099999994</v>
      </c>
      <c r="M1678" s="141">
        <v>3057.7192399999999</v>
      </c>
      <c r="N1678" s="141">
        <v>2052.3030699999999</v>
      </c>
      <c r="O1678" s="142" t="s">
        <v>6041</v>
      </c>
    </row>
    <row r="1679" spans="1:15" ht="15.95" hidden="1" customHeight="1" x14ac:dyDescent="0.2">
      <c r="A1679" s="156">
        <v>1671</v>
      </c>
      <c r="B1679" s="156" t="s">
        <v>3736</v>
      </c>
      <c r="C1679" s="157" t="s">
        <v>66</v>
      </c>
      <c r="D1679" s="157" t="s">
        <v>6164</v>
      </c>
      <c r="E1679" s="82">
        <v>2481.8002499999998</v>
      </c>
      <c r="F1679" s="82">
        <v>6898.4871950000024</v>
      </c>
      <c r="G1679" s="82">
        <v>3293.24944</v>
      </c>
      <c r="H1679" s="82"/>
      <c r="I1679" s="158">
        <v>35.976007200517813</v>
      </c>
      <c r="J1679" s="135" t="s">
        <v>6041</v>
      </c>
      <c r="K1679" s="162"/>
      <c r="L1679" s="82">
        <v>4077.9558999999999</v>
      </c>
      <c r="M1679" s="82">
        <v>1705.7296699999999</v>
      </c>
      <c r="N1679" s="82">
        <v>2372.2262299999998</v>
      </c>
      <c r="O1679" s="135" t="s">
        <v>6041</v>
      </c>
    </row>
    <row r="1680" spans="1:15" ht="15.95" hidden="1" customHeight="1" x14ac:dyDescent="0.2">
      <c r="A1680" s="159">
        <v>1672</v>
      </c>
      <c r="B1680" s="159" t="s">
        <v>3737</v>
      </c>
      <c r="C1680" s="160" t="s">
        <v>66</v>
      </c>
      <c r="D1680" s="160" t="s">
        <v>7639</v>
      </c>
      <c r="E1680" s="141">
        <v>290.2774</v>
      </c>
      <c r="F1680" s="141">
        <v>3804.4164124999998</v>
      </c>
      <c r="G1680" s="141">
        <v>1464.21849</v>
      </c>
      <c r="H1680" s="141"/>
      <c r="I1680" s="161">
        <v>7.630011242887309</v>
      </c>
      <c r="J1680" s="142" t="s">
        <v>6041</v>
      </c>
      <c r="K1680" s="162"/>
      <c r="L1680" s="141">
        <v>2617.71965</v>
      </c>
      <c r="M1680" s="141">
        <v>1354.6223</v>
      </c>
      <c r="N1680" s="141">
        <v>1263.0973499999998</v>
      </c>
      <c r="O1680" s="142" t="s">
        <v>6041</v>
      </c>
    </row>
    <row r="1681" spans="1:15" ht="15.95" hidden="1" customHeight="1" x14ac:dyDescent="0.2">
      <c r="A1681" s="156">
        <v>1673</v>
      </c>
      <c r="B1681" s="156" t="s">
        <v>3739</v>
      </c>
      <c r="C1681" s="157" t="s">
        <v>66</v>
      </c>
      <c r="D1681" s="157" t="s">
        <v>7640</v>
      </c>
      <c r="E1681" s="82">
        <v>4861.5374300000003</v>
      </c>
      <c r="F1681" s="82">
        <v>10633.254882500001</v>
      </c>
      <c r="G1681" s="82">
        <v>1788.5448700000002</v>
      </c>
      <c r="H1681" s="82"/>
      <c r="I1681" s="158">
        <v>45.720125057859953</v>
      </c>
      <c r="J1681" s="135" t="s">
        <v>6041</v>
      </c>
      <c r="K1681" s="162"/>
      <c r="L1681" s="82">
        <v>6186.9378399999996</v>
      </c>
      <c r="M1681" s="82">
        <v>4082.7438100000004</v>
      </c>
      <c r="N1681" s="82">
        <v>2104.1940299999992</v>
      </c>
      <c r="O1681" s="135" t="s">
        <v>6041</v>
      </c>
    </row>
    <row r="1682" spans="1:15" ht="15.95" hidden="1" customHeight="1" x14ac:dyDescent="0.2">
      <c r="A1682" s="159">
        <v>1674</v>
      </c>
      <c r="B1682" s="159" t="s">
        <v>3741</v>
      </c>
      <c r="C1682" s="160" t="s">
        <v>66</v>
      </c>
      <c r="D1682" s="160" t="s">
        <v>7641</v>
      </c>
      <c r="E1682" s="141">
        <v>300.07072999999997</v>
      </c>
      <c r="F1682" s="141">
        <v>2183.5393325</v>
      </c>
      <c r="G1682" s="141">
        <v>405.65451999999999</v>
      </c>
      <c r="H1682" s="141"/>
      <c r="I1682" s="161">
        <v>13.742400951231776</v>
      </c>
      <c r="J1682" s="142" t="s">
        <v>6041</v>
      </c>
      <c r="K1682" s="162"/>
      <c r="L1682" s="141">
        <v>1590.94418</v>
      </c>
      <c r="M1682" s="141">
        <v>905.17745000000002</v>
      </c>
      <c r="N1682" s="141">
        <v>685.76672999999982</v>
      </c>
      <c r="O1682" s="142" t="s">
        <v>6041</v>
      </c>
    </row>
    <row r="1683" spans="1:15" ht="15.95" hidden="1" customHeight="1" x14ac:dyDescent="0.2">
      <c r="A1683" s="156">
        <v>1675</v>
      </c>
      <c r="B1683" s="156" t="s">
        <v>3743</v>
      </c>
      <c r="C1683" s="157" t="s">
        <v>66</v>
      </c>
      <c r="D1683" s="157" t="s">
        <v>7642</v>
      </c>
      <c r="E1683" s="82">
        <v>582.54524000000015</v>
      </c>
      <c r="F1683" s="82">
        <v>2075.0561674999999</v>
      </c>
      <c r="G1683" s="82">
        <v>311.36106000000001</v>
      </c>
      <c r="H1683" s="82"/>
      <c r="I1683" s="158">
        <v>28.073709479480879</v>
      </c>
      <c r="J1683" s="135" t="s">
        <v>6041</v>
      </c>
      <c r="K1683" s="162"/>
      <c r="L1683" s="82">
        <v>1008.8146400000001</v>
      </c>
      <c r="M1683" s="82">
        <v>903.18232000000012</v>
      </c>
      <c r="N1683" s="82">
        <v>105.63231999999995</v>
      </c>
      <c r="O1683" s="135" t="s">
        <v>6041</v>
      </c>
    </row>
    <row r="1684" spans="1:15" ht="15.95" hidden="1" customHeight="1" x14ac:dyDescent="0.2">
      <c r="A1684" s="159">
        <v>1676</v>
      </c>
      <c r="B1684" s="159" t="s">
        <v>3745</v>
      </c>
      <c r="C1684" s="160" t="s">
        <v>66</v>
      </c>
      <c r="D1684" s="160" t="s">
        <v>7643</v>
      </c>
      <c r="E1684" s="141">
        <v>510.1222800000001</v>
      </c>
      <c r="F1684" s="141">
        <v>1728.622715</v>
      </c>
      <c r="G1684" s="141">
        <v>314.36687000000001</v>
      </c>
      <c r="H1684" s="141"/>
      <c r="I1684" s="161">
        <v>29.510330714357185</v>
      </c>
      <c r="J1684" s="142" t="s">
        <v>6041</v>
      </c>
      <c r="K1684" s="162"/>
      <c r="L1684" s="141">
        <v>1102.9821999999999</v>
      </c>
      <c r="M1684" s="141">
        <v>495.81549999999999</v>
      </c>
      <c r="N1684" s="141">
        <v>607.16669999999999</v>
      </c>
      <c r="O1684" s="142" t="s">
        <v>6041</v>
      </c>
    </row>
    <row r="1685" spans="1:15" ht="15.95" hidden="1" customHeight="1" x14ac:dyDescent="0.2">
      <c r="A1685" s="156">
        <v>1677</v>
      </c>
      <c r="B1685" s="156" t="s">
        <v>3747</v>
      </c>
      <c r="C1685" s="157" t="s">
        <v>66</v>
      </c>
      <c r="D1685" s="157" t="s">
        <v>7644</v>
      </c>
      <c r="E1685" s="82">
        <v>3885.6647300000004</v>
      </c>
      <c r="F1685" s="82">
        <v>23867.103572499997</v>
      </c>
      <c r="G1685" s="82">
        <v>4862.2372500000001</v>
      </c>
      <c r="H1685" s="82"/>
      <c r="I1685" s="158">
        <v>16.280420111291242</v>
      </c>
      <c r="J1685" s="135" t="s">
        <v>6041</v>
      </c>
      <c r="K1685" s="162"/>
      <c r="L1685" s="82">
        <v>13413.56941</v>
      </c>
      <c r="M1685" s="82">
        <v>7802.1841699999995</v>
      </c>
      <c r="N1685" s="82">
        <v>5611.3852400000005</v>
      </c>
      <c r="O1685" s="135" t="s">
        <v>6041</v>
      </c>
    </row>
    <row r="1686" spans="1:15" ht="15.95" hidden="1" customHeight="1" x14ac:dyDescent="0.2">
      <c r="A1686" s="159">
        <v>1678</v>
      </c>
      <c r="B1686" s="159" t="s">
        <v>3749</v>
      </c>
      <c r="C1686" s="160" t="s">
        <v>66</v>
      </c>
      <c r="D1686" s="160" t="s">
        <v>7645</v>
      </c>
      <c r="E1686" s="141">
        <v>1468.9913199999999</v>
      </c>
      <c r="F1686" s="141">
        <v>16237.853415</v>
      </c>
      <c r="G1686" s="141">
        <v>9590.2507799999985</v>
      </c>
      <c r="H1686" s="141"/>
      <c r="I1686" s="161">
        <v>9.0467088380228482</v>
      </c>
      <c r="J1686" s="142" t="s">
        <v>6041</v>
      </c>
      <c r="K1686" s="162"/>
      <c r="L1686" s="141">
        <v>10296.9913</v>
      </c>
      <c r="M1686" s="141">
        <v>5956.3414299999995</v>
      </c>
      <c r="N1686" s="141">
        <v>4340.6498699999993</v>
      </c>
      <c r="O1686" s="142" t="s">
        <v>6041</v>
      </c>
    </row>
    <row r="1687" spans="1:15" ht="15.95" hidden="1" customHeight="1" x14ac:dyDescent="0.2">
      <c r="A1687" s="156">
        <v>1679</v>
      </c>
      <c r="B1687" s="156" t="s">
        <v>3751</v>
      </c>
      <c r="C1687" s="157" t="s">
        <v>66</v>
      </c>
      <c r="D1687" s="157" t="s">
        <v>7646</v>
      </c>
      <c r="E1687" s="82">
        <v>421.31796000000003</v>
      </c>
      <c r="F1687" s="82">
        <v>3121.1729650000002</v>
      </c>
      <c r="G1687" s="82">
        <v>906.27243999999996</v>
      </c>
      <c r="H1687" s="82"/>
      <c r="I1687" s="158">
        <v>13.498705926411226</v>
      </c>
      <c r="J1687" s="135" t="s">
        <v>6041</v>
      </c>
      <c r="K1687" s="162"/>
      <c r="L1687" s="82">
        <v>2010.6485</v>
      </c>
      <c r="M1687" s="82">
        <v>1249.3098900000002</v>
      </c>
      <c r="N1687" s="82">
        <v>761.3386099999999</v>
      </c>
      <c r="O1687" s="135" t="s">
        <v>6041</v>
      </c>
    </row>
    <row r="1688" spans="1:15" ht="15.95" hidden="1" customHeight="1" x14ac:dyDescent="0.2">
      <c r="A1688" s="159">
        <v>1680</v>
      </c>
      <c r="B1688" s="159" t="s">
        <v>3753</v>
      </c>
      <c r="C1688" s="160" t="s">
        <v>66</v>
      </c>
      <c r="D1688" s="160" t="s">
        <v>7647</v>
      </c>
      <c r="E1688" s="141">
        <v>482.12107000000003</v>
      </c>
      <c r="F1688" s="141">
        <v>5082.1521225000006</v>
      </c>
      <c r="G1688" s="141">
        <v>1681.10698</v>
      </c>
      <c r="H1688" s="141"/>
      <c r="I1688" s="161">
        <v>9.4865533022029283</v>
      </c>
      <c r="J1688" s="142" t="s">
        <v>6041</v>
      </c>
      <c r="K1688" s="162"/>
      <c r="L1688" s="141">
        <v>2484.4898199999998</v>
      </c>
      <c r="M1688" s="141">
        <v>1274.66498</v>
      </c>
      <c r="N1688" s="141">
        <v>1209.8248399999998</v>
      </c>
      <c r="O1688" s="142" t="s">
        <v>6041</v>
      </c>
    </row>
    <row r="1689" spans="1:15" ht="15.95" hidden="1" customHeight="1" x14ac:dyDescent="0.2">
      <c r="A1689" s="156">
        <v>1681</v>
      </c>
      <c r="B1689" s="156" t="s">
        <v>3755</v>
      </c>
      <c r="C1689" s="157" t="s">
        <v>66</v>
      </c>
      <c r="D1689" s="157" t="s">
        <v>7648</v>
      </c>
      <c r="E1689" s="82">
        <v>1556.058</v>
      </c>
      <c r="F1689" s="82">
        <v>3581.3729575000002</v>
      </c>
      <c r="G1689" s="82">
        <v>1256.9130299999999</v>
      </c>
      <c r="H1689" s="82"/>
      <c r="I1689" s="158">
        <v>43.448644373698961</v>
      </c>
      <c r="J1689" s="135" t="s">
        <v>6041</v>
      </c>
      <c r="K1689" s="162"/>
      <c r="L1689" s="82">
        <v>2070.8511199999998</v>
      </c>
      <c r="M1689" s="82">
        <v>1117.60904</v>
      </c>
      <c r="N1689" s="82">
        <v>953.24207999999987</v>
      </c>
      <c r="O1689" s="135" t="s">
        <v>6041</v>
      </c>
    </row>
    <row r="1690" spans="1:15" ht="15.95" hidden="1" customHeight="1" x14ac:dyDescent="0.2">
      <c r="A1690" s="159">
        <v>1682</v>
      </c>
      <c r="B1690" s="159" t="s">
        <v>3757</v>
      </c>
      <c r="C1690" s="160" t="s">
        <v>66</v>
      </c>
      <c r="D1690" s="160" t="s">
        <v>7649</v>
      </c>
      <c r="E1690" s="141">
        <v>14885.221890000001</v>
      </c>
      <c r="F1690" s="141">
        <v>126758.26877750001</v>
      </c>
      <c r="G1690" s="141">
        <v>18016.8531</v>
      </c>
      <c r="H1690" s="141"/>
      <c r="I1690" s="161">
        <v>11.742998727860643</v>
      </c>
      <c r="J1690" s="142" t="s">
        <v>6041</v>
      </c>
      <c r="K1690" s="162"/>
      <c r="L1690" s="141">
        <v>99335.067350000012</v>
      </c>
      <c r="M1690" s="141">
        <v>47571.820970000001</v>
      </c>
      <c r="N1690" s="141">
        <v>51763.246380000011</v>
      </c>
      <c r="O1690" s="142" t="s">
        <v>6041</v>
      </c>
    </row>
    <row r="1691" spans="1:15" ht="15.95" hidden="1" customHeight="1" x14ac:dyDescent="0.2">
      <c r="A1691" s="156">
        <v>1683</v>
      </c>
      <c r="B1691" s="156" t="s">
        <v>3759</v>
      </c>
      <c r="C1691" s="157" t="s">
        <v>66</v>
      </c>
      <c r="D1691" s="157" t="s">
        <v>6562</v>
      </c>
      <c r="E1691" s="82">
        <v>1456.2846100000002</v>
      </c>
      <c r="F1691" s="82">
        <v>4399.6865250000001</v>
      </c>
      <c r="G1691" s="82">
        <v>719.36606000000006</v>
      </c>
      <c r="H1691" s="82"/>
      <c r="I1691" s="158">
        <v>33.099735668099669</v>
      </c>
      <c r="J1691" s="135" t="s">
        <v>6041</v>
      </c>
      <c r="K1691" s="162"/>
      <c r="L1691" s="82">
        <v>3459.5806200000002</v>
      </c>
      <c r="M1691" s="82">
        <v>1780.7785899999999</v>
      </c>
      <c r="N1691" s="82">
        <v>1678.8020300000003</v>
      </c>
      <c r="O1691" s="135" t="s">
        <v>6041</v>
      </c>
    </row>
    <row r="1692" spans="1:15" ht="15.95" hidden="1" customHeight="1" x14ac:dyDescent="0.2">
      <c r="A1692" s="159">
        <v>1684</v>
      </c>
      <c r="B1692" s="159" t="s">
        <v>3760</v>
      </c>
      <c r="C1692" s="160" t="s">
        <v>66</v>
      </c>
      <c r="D1692" s="160" t="s">
        <v>7650</v>
      </c>
      <c r="E1692" s="141">
        <v>434.39480000000003</v>
      </c>
      <c r="F1692" s="141">
        <v>6437.0065824999992</v>
      </c>
      <c r="G1692" s="141">
        <v>521.11896999999999</v>
      </c>
      <c r="H1692" s="141"/>
      <c r="I1692" s="161">
        <v>6.7483976353382911</v>
      </c>
      <c r="J1692" s="142" t="s">
        <v>6041</v>
      </c>
      <c r="K1692" s="162"/>
      <c r="L1692" s="141">
        <v>4326.3087200000009</v>
      </c>
      <c r="M1692" s="141">
        <v>2331.3726299999998</v>
      </c>
      <c r="N1692" s="141">
        <v>1994.9360900000008</v>
      </c>
      <c r="O1692" s="142" t="s">
        <v>6041</v>
      </c>
    </row>
    <row r="1693" spans="1:15" ht="15.95" hidden="1" customHeight="1" x14ac:dyDescent="0.2">
      <c r="A1693" s="156">
        <v>1685</v>
      </c>
      <c r="B1693" s="156" t="s">
        <v>3762</v>
      </c>
      <c r="C1693" s="157" t="s">
        <v>66</v>
      </c>
      <c r="D1693" s="157" t="s">
        <v>7651</v>
      </c>
      <c r="E1693" s="82">
        <v>753.56237999999996</v>
      </c>
      <c r="F1693" s="82">
        <v>7261.1513074999993</v>
      </c>
      <c r="G1693" s="82">
        <v>1475.6385500000001</v>
      </c>
      <c r="H1693" s="82"/>
      <c r="I1693" s="158">
        <v>10.37800134011324</v>
      </c>
      <c r="J1693" s="135" t="s">
        <v>6041</v>
      </c>
      <c r="K1693" s="162"/>
      <c r="L1693" s="82">
        <v>5655.0017400000006</v>
      </c>
      <c r="M1693" s="82">
        <v>2939.9463300000002</v>
      </c>
      <c r="N1693" s="82">
        <v>2715.0554099999999</v>
      </c>
      <c r="O1693" s="135" t="s">
        <v>6041</v>
      </c>
    </row>
    <row r="1694" spans="1:15" ht="15.95" hidden="1" customHeight="1" x14ac:dyDescent="0.2">
      <c r="A1694" s="159">
        <v>1686</v>
      </c>
      <c r="B1694" s="159" t="s">
        <v>3764</v>
      </c>
      <c r="C1694" s="160" t="s">
        <v>66</v>
      </c>
      <c r="D1694" s="160" t="s">
        <v>7652</v>
      </c>
      <c r="E1694" s="141">
        <v>8901.1001099999994</v>
      </c>
      <c r="F1694" s="141">
        <v>22162.16732</v>
      </c>
      <c r="G1694" s="141">
        <v>4030.1896299999999</v>
      </c>
      <c r="H1694" s="141"/>
      <c r="I1694" s="161">
        <v>40.163491149023592</v>
      </c>
      <c r="J1694" s="142" t="s">
        <v>6041</v>
      </c>
      <c r="K1694" s="162"/>
      <c r="L1694" s="141">
        <v>14625.460900000002</v>
      </c>
      <c r="M1694" s="141">
        <v>6193.0702199999987</v>
      </c>
      <c r="N1694" s="141">
        <v>8432.3906800000041</v>
      </c>
      <c r="O1694" s="142" t="s">
        <v>6041</v>
      </c>
    </row>
    <row r="1695" spans="1:15" ht="15.95" hidden="1" customHeight="1" x14ac:dyDescent="0.2">
      <c r="A1695" s="156">
        <v>1687</v>
      </c>
      <c r="B1695" s="156" t="s">
        <v>3766</v>
      </c>
      <c r="C1695" s="157" t="s">
        <v>66</v>
      </c>
      <c r="D1695" s="157" t="s">
        <v>7653</v>
      </c>
      <c r="E1695" s="82">
        <v>369.87803000000002</v>
      </c>
      <c r="F1695" s="82">
        <v>4721.3303525000001</v>
      </c>
      <c r="G1695" s="82">
        <v>2412.08752</v>
      </c>
      <c r="H1695" s="82"/>
      <c r="I1695" s="158">
        <v>7.8341908399641058</v>
      </c>
      <c r="J1695" s="135" t="s">
        <v>6041</v>
      </c>
      <c r="K1695" s="162"/>
      <c r="L1695" s="82">
        <v>2320.1589299999996</v>
      </c>
      <c r="M1695" s="82">
        <v>1286.8132599999997</v>
      </c>
      <c r="N1695" s="82">
        <v>1033.3456699999999</v>
      </c>
      <c r="O1695" s="135" t="s">
        <v>6041</v>
      </c>
    </row>
    <row r="1696" spans="1:15" ht="15.95" hidden="1" customHeight="1" x14ac:dyDescent="0.2">
      <c r="A1696" s="159">
        <v>1688</v>
      </c>
      <c r="B1696" s="159" t="s">
        <v>3768</v>
      </c>
      <c r="C1696" s="160" t="s">
        <v>66</v>
      </c>
      <c r="D1696" s="160" t="s">
        <v>7654</v>
      </c>
      <c r="E1696" s="141">
        <v>421.28531999999996</v>
      </c>
      <c r="F1696" s="141">
        <v>4382.2344574999997</v>
      </c>
      <c r="G1696" s="141">
        <v>1357.3834899999999</v>
      </c>
      <c r="H1696" s="141"/>
      <c r="I1696" s="161">
        <v>9.613481982439092</v>
      </c>
      <c r="J1696" s="142" t="s">
        <v>6041</v>
      </c>
      <c r="K1696" s="162"/>
      <c r="L1696" s="141">
        <v>2285.0183599999996</v>
      </c>
      <c r="M1696" s="141">
        <v>1172.6332299999999</v>
      </c>
      <c r="N1696" s="141">
        <v>1112.3851299999994</v>
      </c>
      <c r="O1696" s="142" t="s">
        <v>6041</v>
      </c>
    </row>
    <row r="1697" spans="1:15" ht="15.95" hidden="1" customHeight="1" x14ac:dyDescent="0.2">
      <c r="A1697" s="156">
        <v>1689</v>
      </c>
      <c r="B1697" s="156" t="s">
        <v>3770</v>
      </c>
      <c r="C1697" s="157" t="s">
        <v>66</v>
      </c>
      <c r="D1697" s="157" t="s">
        <v>7655</v>
      </c>
      <c r="E1697" s="82">
        <v>484.98736999999994</v>
      </c>
      <c r="F1697" s="82">
        <v>4198.1008400000001</v>
      </c>
      <c r="G1697" s="82">
        <v>1809.83123</v>
      </c>
      <c r="H1697" s="82"/>
      <c r="I1697" s="158">
        <v>11.552542172855475</v>
      </c>
      <c r="J1697" s="135" t="s">
        <v>6041</v>
      </c>
      <c r="K1697" s="162"/>
      <c r="L1697" s="82">
        <v>3031.6081300000001</v>
      </c>
      <c r="M1697" s="82">
        <v>1511.40831</v>
      </c>
      <c r="N1697" s="82">
        <v>1520.1998199999998</v>
      </c>
      <c r="O1697" s="135" t="s">
        <v>6041</v>
      </c>
    </row>
    <row r="1698" spans="1:15" ht="15.95" hidden="1" customHeight="1" x14ac:dyDescent="0.2">
      <c r="A1698" s="159">
        <v>1690</v>
      </c>
      <c r="B1698" s="159" t="s">
        <v>3772</v>
      </c>
      <c r="C1698" s="160" t="s">
        <v>66</v>
      </c>
      <c r="D1698" s="160" t="s">
        <v>7656</v>
      </c>
      <c r="E1698" s="141">
        <v>2240.9414300000003</v>
      </c>
      <c r="F1698" s="141">
        <v>5314.2932725000001</v>
      </c>
      <c r="G1698" s="141">
        <v>2644.5551399999995</v>
      </c>
      <c r="H1698" s="141"/>
      <c r="I1698" s="161">
        <v>42.168192741568348</v>
      </c>
      <c r="J1698" s="142" t="s">
        <v>6041</v>
      </c>
      <c r="K1698" s="162"/>
      <c r="L1698" s="141">
        <v>2281.7714799999999</v>
      </c>
      <c r="M1698" s="141">
        <v>1675.20525</v>
      </c>
      <c r="N1698" s="141">
        <v>606.56623000000002</v>
      </c>
      <c r="O1698" s="142" t="s">
        <v>6041</v>
      </c>
    </row>
    <row r="1699" spans="1:15" ht="15.95" hidden="1" customHeight="1" x14ac:dyDescent="0.2">
      <c r="A1699" s="156">
        <v>1691</v>
      </c>
      <c r="B1699" s="156" t="s">
        <v>3774</v>
      </c>
      <c r="C1699" s="157" t="s">
        <v>66</v>
      </c>
      <c r="D1699" s="157" t="s">
        <v>7657</v>
      </c>
      <c r="E1699" s="82">
        <v>676.78061000000002</v>
      </c>
      <c r="F1699" s="82">
        <v>4165.7388650000003</v>
      </c>
      <c r="G1699" s="82">
        <v>2430.9842000000003</v>
      </c>
      <c r="H1699" s="82"/>
      <c r="I1699" s="158">
        <v>16.246352254247697</v>
      </c>
      <c r="J1699" s="135" t="s">
        <v>6041</v>
      </c>
      <c r="K1699" s="162"/>
      <c r="L1699" s="82">
        <v>3274.4658299999996</v>
      </c>
      <c r="M1699" s="82">
        <v>1319.8445400000001</v>
      </c>
      <c r="N1699" s="82">
        <v>1954.6212899999996</v>
      </c>
      <c r="O1699" s="135" t="s">
        <v>6041</v>
      </c>
    </row>
    <row r="1700" spans="1:15" ht="15.95" customHeight="1" x14ac:dyDescent="0.2">
      <c r="A1700" s="159">
        <v>1692</v>
      </c>
      <c r="B1700" s="159" t="s">
        <v>3776</v>
      </c>
      <c r="C1700" s="160" t="s">
        <v>66</v>
      </c>
      <c r="D1700" s="160" t="s">
        <v>7658</v>
      </c>
      <c r="E1700" s="141">
        <v>963.25287000000003</v>
      </c>
      <c r="F1700" s="141">
        <v>4709.1011100000014</v>
      </c>
      <c r="G1700" s="141">
        <v>497.85513000000003</v>
      </c>
      <c r="H1700" s="141"/>
      <c r="I1700" s="161">
        <v>20.455132465822118</v>
      </c>
      <c r="J1700" s="142" t="s">
        <v>6041</v>
      </c>
      <c r="K1700" s="162"/>
      <c r="L1700" s="141">
        <v>1921.8276900000001</v>
      </c>
      <c r="M1700" s="141">
        <v>2039.1079099999999</v>
      </c>
      <c r="N1700" s="141">
        <v>-117.28021999999974</v>
      </c>
      <c r="O1700" s="142" t="s">
        <v>6042</v>
      </c>
    </row>
    <row r="1701" spans="1:15" ht="15.95" hidden="1" customHeight="1" x14ac:dyDescent="0.2">
      <c r="A1701" s="156">
        <v>1693</v>
      </c>
      <c r="B1701" s="156" t="s">
        <v>3778</v>
      </c>
      <c r="C1701" s="157" t="s">
        <v>66</v>
      </c>
      <c r="D1701" s="157" t="s">
        <v>7659</v>
      </c>
      <c r="E1701" s="82">
        <v>267.38026000000002</v>
      </c>
      <c r="F1701" s="82">
        <v>2549.7139649999999</v>
      </c>
      <c r="G1701" s="82">
        <v>483.56383999999997</v>
      </c>
      <c r="H1701" s="82"/>
      <c r="I1701" s="158">
        <v>10.486676688849686</v>
      </c>
      <c r="J1701" s="135" t="s">
        <v>6041</v>
      </c>
      <c r="K1701" s="162"/>
      <c r="L1701" s="82">
        <v>1305.1300100000001</v>
      </c>
      <c r="M1701" s="82">
        <v>811.76495000000011</v>
      </c>
      <c r="N1701" s="82">
        <v>493.36505999999991</v>
      </c>
      <c r="O1701" s="135" t="s">
        <v>6041</v>
      </c>
    </row>
    <row r="1702" spans="1:15" ht="15.95" customHeight="1" x14ac:dyDescent="0.2">
      <c r="A1702" s="159">
        <v>1694</v>
      </c>
      <c r="B1702" s="159" t="s">
        <v>3780</v>
      </c>
      <c r="C1702" s="160" t="s">
        <v>66</v>
      </c>
      <c r="D1702" s="160" t="s">
        <v>7660</v>
      </c>
      <c r="E1702" s="141">
        <v>1430.2208499999999</v>
      </c>
      <c r="F1702" s="141">
        <v>6936.6790525000024</v>
      </c>
      <c r="G1702" s="141">
        <v>2599.85374</v>
      </c>
      <c r="H1702" s="141"/>
      <c r="I1702" s="161">
        <v>20.618235890336365</v>
      </c>
      <c r="J1702" s="142" t="s">
        <v>6041</v>
      </c>
      <c r="K1702" s="162"/>
      <c r="L1702" s="141">
        <v>2833.4308300000002</v>
      </c>
      <c r="M1702" s="141">
        <v>2848.7192800000003</v>
      </c>
      <c r="N1702" s="141">
        <v>-15.288450000000186</v>
      </c>
      <c r="O1702" s="142" t="s">
        <v>6042</v>
      </c>
    </row>
    <row r="1703" spans="1:15" ht="15.95" hidden="1" customHeight="1" x14ac:dyDescent="0.2">
      <c r="A1703" s="156">
        <v>1695</v>
      </c>
      <c r="B1703" s="156" t="s">
        <v>3782</v>
      </c>
      <c r="C1703" s="157" t="s">
        <v>66</v>
      </c>
      <c r="D1703" s="157" t="s">
        <v>7661</v>
      </c>
      <c r="E1703" s="82">
        <v>2414.5276999999996</v>
      </c>
      <c r="F1703" s="82">
        <v>10856.242057500001</v>
      </c>
      <c r="G1703" s="82">
        <v>2868.8687500000001</v>
      </c>
      <c r="H1703" s="82"/>
      <c r="I1703" s="158">
        <v>22.240916214022057</v>
      </c>
      <c r="J1703" s="135" t="s">
        <v>6041</v>
      </c>
      <c r="K1703" s="162"/>
      <c r="L1703" s="82">
        <v>5214.4597199999998</v>
      </c>
      <c r="M1703" s="82">
        <v>3481.9608399999997</v>
      </c>
      <c r="N1703" s="82">
        <v>1732.4988799999999</v>
      </c>
      <c r="O1703" s="135" t="s">
        <v>6041</v>
      </c>
    </row>
    <row r="1704" spans="1:15" ht="15.95" hidden="1" customHeight="1" x14ac:dyDescent="0.2">
      <c r="A1704" s="159">
        <v>1696</v>
      </c>
      <c r="B1704" s="159" t="s">
        <v>3784</v>
      </c>
      <c r="C1704" s="160" t="s">
        <v>66</v>
      </c>
      <c r="D1704" s="160" t="s">
        <v>7662</v>
      </c>
      <c r="E1704" s="141">
        <v>1345.2727800000002</v>
      </c>
      <c r="F1704" s="141">
        <v>18054.9175</v>
      </c>
      <c r="G1704" s="141">
        <v>2561.8733899999997</v>
      </c>
      <c r="H1704" s="141"/>
      <c r="I1704" s="161">
        <v>7.4510048578178241</v>
      </c>
      <c r="J1704" s="142" t="s">
        <v>6041</v>
      </c>
      <c r="K1704" s="162"/>
      <c r="L1704" s="141">
        <v>12443.76757</v>
      </c>
      <c r="M1704" s="141">
        <v>7206.9681999999993</v>
      </c>
      <c r="N1704" s="141">
        <v>5236.7993700000006</v>
      </c>
      <c r="O1704" s="142" t="s">
        <v>6041</v>
      </c>
    </row>
    <row r="1705" spans="1:15" ht="15.95" hidden="1" customHeight="1" x14ac:dyDescent="0.2">
      <c r="A1705" s="156">
        <v>1697</v>
      </c>
      <c r="B1705" s="156" t="s">
        <v>3786</v>
      </c>
      <c r="C1705" s="157" t="s">
        <v>66</v>
      </c>
      <c r="D1705" s="157" t="s">
        <v>7663</v>
      </c>
      <c r="E1705" s="82">
        <v>187.46794</v>
      </c>
      <c r="F1705" s="82">
        <v>1483.14778</v>
      </c>
      <c r="G1705" s="82">
        <v>242.04266000000001</v>
      </c>
      <c r="H1705" s="82"/>
      <c r="I1705" s="158">
        <v>12.639869238114626</v>
      </c>
      <c r="J1705" s="135" t="s">
        <v>6041</v>
      </c>
      <c r="K1705" s="162"/>
      <c r="L1705" s="82">
        <v>728.39830999999992</v>
      </c>
      <c r="M1705" s="82">
        <v>669.04917</v>
      </c>
      <c r="N1705" s="82">
        <v>59.349139999999899</v>
      </c>
      <c r="O1705" s="135" t="s">
        <v>6041</v>
      </c>
    </row>
    <row r="1706" spans="1:15" ht="15.95" hidden="1" customHeight="1" x14ac:dyDescent="0.2">
      <c r="A1706" s="159">
        <v>1698</v>
      </c>
      <c r="B1706" s="159" t="s">
        <v>3788</v>
      </c>
      <c r="C1706" s="160" t="s">
        <v>66</v>
      </c>
      <c r="D1706" s="160" t="s">
        <v>7664</v>
      </c>
      <c r="E1706" s="141">
        <v>944.62371999999982</v>
      </c>
      <c r="F1706" s="141">
        <v>3164.6895024999999</v>
      </c>
      <c r="G1706" s="141">
        <v>720.44534999999996</v>
      </c>
      <c r="H1706" s="141"/>
      <c r="I1706" s="161">
        <v>29.84885939849007</v>
      </c>
      <c r="J1706" s="142" t="s">
        <v>6041</v>
      </c>
      <c r="K1706" s="162"/>
      <c r="L1706" s="141">
        <v>2467.1263399999998</v>
      </c>
      <c r="M1706" s="141">
        <v>1188.1944699999999</v>
      </c>
      <c r="N1706" s="141">
        <v>1278.9318699999999</v>
      </c>
      <c r="O1706" s="142" t="s">
        <v>6041</v>
      </c>
    </row>
    <row r="1707" spans="1:15" ht="15.95" customHeight="1" x14ac:dyDescent="0.2">
      <c r="A1707" s="156">
        <v>1699</v>
      </c>
      <c r="B1707" s="156" t="s">
        <v>3790</v>
      </c>
      <c r="C1707" s="157" t="s">
        <v>66</v>
      </c>
      <c r="D1707" s="157" t="s">
        <v>7665</v>
      </c>
      <c r="E1707" s="82">
        <v>347.12718000000001</v>
      </c>
      <c r="F1707" s="82">
        <v>1021.3175474999998</v>
      </c>
      <c r="G1707" s="82">
        <v>118.28958999999999</v>
      </c>
      <c r="H1707" s="82"/>
      <c r="I1707" s="158">
        <v>33.988173497038645</v>
      </c>
      <c r="J1707" s="135" t="s">
        <v>6041</v>
      </c>
      <c r="K1707" s="162"/>
      <c r="L1707" s="82">
        <v>321.53977000000003</v>
      </c>
      <c r="M1707" s="82">
        <v>433.35352999999992</v>
      </c>
      <c r="N1707" s="82">
        <v>-111.81375999999989</v>
      </c>
      <c r="O1707" s="135" t="s">
        <v>6042</v>
      </c>
    </row>
    <row r="1708" spans="1:15" ht="15.95" customHeight="1" x14ac:dyDescent="0.2">
      <c r="A1708" s="159">
        <v>1700</v>
      </c>
      <c r="B1708" s="159" t="s">
        <v>3792</v>
      </c>
      <c r="C1708" s="160" t="s">
        <v>66</v>
      </c>
      <c r="D1708" s="160" t="s">
        <v>7666</v>
      </c>
      <c r="E1708" s="141">
        <v>129.1189</v>
      </c>
      <c r="F1708" s="141">
        <v>2482.9954075000001</v>
      </c>
      <c r="G1708" s="141">
        <v>377.37585999999999</v>
      </c>
      <c r="H1708" s="141"/>
      <c r="I1708" s="161">
        <v>5.20012641223542</v>
      </c>
      <c r="J1708" s="142" t="s">
        <v>6041</v>
      </c>
      <c r="K1708" s="162"/>
      <c r="L1708" s="141">
        <v>967.22066999999993</v>
      </c>
      <c r="M1708" s="141">
        <v>1032.3834999999999</v>
      </c>
      <c r="N1708" s="141">
        <v>-65.162830000000071</v>
      </c>
      <c r="O1708" s="142" t="s">
        <v>6042</v>
      </c>
    </row>
    <row r="1709" spans="1:15" ht="15.95" hidden="1" customHeight="1" x14ac:dyDescent="0.2">
      <c r="A1709" s="156">
        <v>1701</v>
      </c>
      <c r="B1709" s="156" t="s">
        <v>3794</v>
      </c>
      <c r="C1709" s="157" t="s">
        <v>66</v>
      </c>
      <c r="D1709" s="157" t="s">
        <v>7667</v>
      </c>
      <c r="E1709" s="82">
        <v>104.86600000000001</v>
      </c>
      <c r="F1709" s="82">
        <v>903.58914000000016</v>
      </c>
      <c r="G1709" s="82">
        <v>92.490290000000002</v>
      </c>
      <c r="H1709" s="82"/>
      <c r="I1709" s="158">
        <v>11.605495834091146</v>
      </c>
      <c r="J1709" s="135" t="s">
        <v>6041</v>
      </c>
      <c r="K1709" s="162"/>
      <c r="L1709" s="82">
        <v>415.99145999999996</v>
      </c>
      <c r="M1709" s="82">
        <v>411.62978000000004</v>
      </c>
      <c r="N1709" s="82">
        <v>4.3616799999999349</v>
      </c>
      <c r="O1709" s="135" t="s">
        <v>6041</v>
      </c>
    </row>
    <row r="1710" spans="1:15" ht="15.95" hidden="1" customHeight="1" x14ac:dyDescent="0.2">
      <c r="A1710" s="159">
        <v>1702</v>
      </c>
      <c r="B1710" s="159" t="s">
        <v>3796</v>
      </c>
      <c r="C1710" s="160" t="s">
        <v>66</v>
      </c>
      <c r="D1710" s="160" t="s">
        <v>7668</v>
      </c>
      <c r="E1710" s="141">
        <v>991.68355000000008</v>
      </c>
      <c r="F1710" s="141">
        <v>1395.8206599999996</v>
      </c>
      <c r="G1710" s="141">
        <v>233.94838000000001</v>
      </c>
      <c r="H1710" s="141"/>
      <c r="I1710" s="161">
        <v>71.046630732632963</v>
      </c>
      <c r="J1710" s="142" t="s">
        <v>6041</v>
      </c>
      <c r="K1710" s="162"/>
      <c r="L1710" s="141">
        <v>649.97269999999992</v>
      </c>
      <c r="M1710" s="141">
        <v>587.52225999999996</v>
      </c>
      <c r="N1710" s="141">
        <v>62.450439999999944</v>
      </c>
      <c r="O1710" s="142" t="s">
        <v>6041</v>
      </c>
    </row>
    <row r="1711" spans="1:15" ht="15.95" hidden="1" customHeight="1" x14ac:dyDescent="0.2">
      <c r="A1711" s="156">
        <v>1703</v>
      </c>
      <c r="B1711" s="156" t="s">
        <v>3798</v>
      </c>
      <c r="C1711" s="157" t="s">
        <v>3799</v>
      </c>
      <c r="D1711" s="157" t="s">
        <v>7669</v>
      </c>
      <c r="E1711" s="82">
        <v>5626.04666</v>
      </c>
      <c r="F1711" s="82">
        <v>54952.596307500004</v>
      </c>
      <c r="G1711" s="82">
        <v>170.69277000000002</v>
      </c>
      <c r="H1711" s="82"/>
      <c r="I1711" s="158">
        <v>10.237999727106887</v>
      </c>
      <c r="J1711" s="135" t="s">
        <v>6041</v>
      </c>
      <c r="K1711" s="162"/>
      <c r="L1711" s="82">
        <v>37128.73507000001</v>
      </c>
      <c r="M1711" s="82">
        <v>31072.118149999998</v>
      </c>
      <c r="N1711" s="82">
        <v>6056.6169200000095</v>
      </c>
      <c r="O1711" s="135" t="s">
        <v>6041</v>
      </c>
    </row>
    <row r="1712" spans="1:15" ht="15.95" hidden="1" customHeight="1" x14ac:dyDescent="0.2">
      <c r="A1712" s="159">
        <v>1704</v>
      </c>
      <c r="B1712" s="159" t="s">
        <v>3801</v>
      </c>
      <c r="C1712" s="160" t="s">
        <v>3799</v>
      </c>
      <c r="D1712" s="160" t="s">
        <v>7670</v>
      </c>
      <c r="E1712" s="141">
        <v>801.07183999999995</v>
      </c>
      <c r="F1712" s="141">
        <v>2983.0955899999999</v>
      </c>
      <c r="G1712" s="141">
        <v>8.4532000000000007</v>
      </c>
      <c r="H1712" s="141"/>
      <c r="I1712" s="161">
        <v>26.853710041520994</v>
      </c>
      <c r="J1712" s="142" t="s">
        <v>6041</v>
      </c>
      <c r="K1712" s="162"/>
      <c r="L1712" s="141">
        <v>1826.3368600000001</v>
      </c>
      <c r="M1712" s="141">
        <v>1332.94363</v>
      </c>
      <c r="N1712" s="141">
        <v>493.39323000000019</v>
      </c>
      <c r="O1712" s="142" t="s">
        <v>6041</v>
      </c>
    </row>
    <row r="1713" spans="1:15" ht="15.95" hidden="1" customHeight="1" x14ac:dyDescent="0.2">
      <c r="A1713" s="156">
        <v>1705</v>
      </c>
      <c r="B1713" s="156" t="s">
        <v>3803</v>
      </c>
      <c r="C1713" s="157" t="s">
        <v>3799</v>
      </c>
      <c r="D1713" s="157" t="s">
        <v>7671</v>
      </c>
      <c r="E1713" s="82">
        <v>202.02671999999998</v>
      </c>
      <c r="F1713" s="82">
        <v>1909.539865</v>
      </c>
      <c r="G1713" s="82">
        <v>2.4625599999999999</v>
      </c>
      <c r="H1713" s="82"/>
      <c r="I1713" s="158">
        <v>10.579863961101434</v>
      </c>
      <c r="J1713" s="135" t="s">
        <v>6041</v>
      </c>
      <c r="K1713" s="162"/>
      <c r="L1713" s="82">
        <v>1460.14906</v>
      </c>
      <c r="M1713" s="82">
        <v>1178.9406100000001</v>
      </c>
      <c r="N1713" s="82">
        <v>281.20844999999997</v>
      </c>
      <c r="O1713" s="135" t="s">
        <v>6041</v>
      </c>
    </row>
    <row r="1714" spans="1:15" ht="15.95" hidden="1" customHeight="1" x14ac:dyDescent="0.2">
      <c r="A1714" s="159">
        <v>1706</v>
      </c>
      <c r="B1714" s="159" t="s">
        <v>3805</v>
      </c>
      <c r="C1714" s="160" t="s">
        <v>3799</v>
      </c>
      <c r="D1714" s="160" t="s">
        <v>7672</v>
      </c>
      <c r="E1714" s="141">
        <v>1511.1598000000001</v>
      </c>
      <c r="F1714" s="141">
        <v>8890.9209150000006</v>
      </c>
      <c r="G1714" s="141">
        <v>69.95644999999999</v>
      </c>
      <c r="H1714" s="141"/>
      <c r="I1714" s="161">
        <v>16.996662263078964</v>
      </c>
      <c r="J1714" s="142" t="s">
        <v>6041</v>
      </c>
      <c r="K1714" s="162"/>
      <c r="L1714" s="141">
        <v>6312.4392800000014</v>
      </c>
      <c r="M1714" s="141">
        <v>4162.4136800000006</v>
      </c>
      <c r="N1714" s="141">
        <v>2150.0256000000008</v>
      </c>
      <c r="O1714" s="142" t="s">
        <v>6041</v>
      </c>
    </row>
    <row r="1715" spans="1:15" ht="15.95" hidden="1" customHeight="1" x14ac:dyDescent="0.2">
      <c r="A1715" s="156">
        <v>1707</v>
      </c>
      <c r="B1715" s="156" t="s">
        <v>3807</v>
      </c>
      <c r="C1715" s="157" t="s">
        <v>3799</v>
      </c>
      <c r="D1715" s="157" t="s">
        <v>7673</v>
      </c>
      <c r="E1715" s="82">
        <v>1726.5349099999999</v>
      </c>
      <c r="F1715" s="82">
        <v>11461.025619999997</v>
      </c>
      <c r="G1715" s="82">
        <v>56.022759999999998</v>
      </c>
      <c r="H1715" s="82"/>
      <c r="I1715" s="158">
        <v>15.064401452755853</v>
      </c>
      <c r="J1715" s="135" t="s">
        <v>6041</v>
      </c>
      <c r="K1715" s="162"/>
      <c r="L1715" s="82">
        <v>8452.868269999999</v>
      </c>
      <c r="M1715" s="82">
        <v>6998.3579999999993</v>
      </c>
      <c r="N1715" s="82">
        <v>1454.5102700000004</v>
      </c>
      <c r="O1715" s="135" t="s">
        <v>6041</v>
      </c>
    </row>
    <row r="1716" spans="1:15" ht="15.95" hidden="1" customHeight="1" x14ac:dyDescent="0.2">
      <c r="A1716" s="159">
        <v>1708</v>
      </c>
      <c r="B1716" s="159" t="s">
        <v>3809</v>
      </c>
      <c r="C1716" s="160" t="s">
        <v>3799</v>
      </c>
      <c r="D1716" s="160" t="s">
        <v>7674</v>
      </c>
      <c r="E1716" s="141">
        <v>154.75489999999996</v>
      </c>
      <c r="F1716" s="141">
        <v>2384.0848849999998</v>
      </c>
      <c r="G1716" s="141">
        <v>6.0707899999999997</v>
      </c>
      <c r="H1716" s="141"/>
      <c r="I1716" s="161">
        <v>6.4911656868291407</v>
      </c>
      <c r="J1716" s="142" t="s">
        <v>6041</v>
      </c>
      <c r="K1716" s="162"/>
      <c r="L1716" s="141">
        <v>1601.2784899999997</v>
      </c>
      <c r="M1716" s="141">
        <v>1232.6634899999999</v>
      </c>
      <c r="N1716" s="141">
        <v>368.61499999999978</v>
      </c>
      <c r="O1716" s="142" t="s">
        <v>6041</v>
      </c>
    </row>
    <row r="1717" spans="1:15" ht="15.95" hidden="1" customHeight="1" x14ac:dyDescent="0.2">
      <c r="A1717" s="156">
        <v>1709</v>
      </c>
      <c r="B1717" s="156" t="s">
        <v>3811</v>
      </c>
      <c r="C1717" s="157" t="s">
        <v>3799</v>
      </c>
      <c r="D1717" s="157" t="s">
        <v>7675</v>
      </c>
      <c r="E1717" s="82">
        <v>1449.8743599999998</v>
      </c>
      <c r="F1717" s="82">
        <v>17288.6230025</v>
      </c>
      <c r="G1717" s="82">
        <v>27.470290000000002</v>
      </c>
      <c r="H1717" s="82"/>
      <c r="I1717" s="158">
        <v>8.3862917236979619</v>
      </c>
      <c r="J1717" s="135" t="s">
        <v>6041</v>
      </c>
      <c r="K1717" s="162"/>
      <c r="L1717" s="82">
        <v>12095.269190000001</v>
      </c>
      <c r="M1717" s="82">
        <v>8750.8110500000003</v>
      </c>
      <c r="N1717" s="82">
        <v>3344.4581400000006</v>
      </c>
      <c r="O1717" s="135" t="s">
        <v>6041</v>
      </c>
    </row>
    <row r="1718" spans="1:15" ht="15.95" hidden="1" customHeight="1" x14ac:dyDescent="0.2">
      <c r="A1718" s="159">
        <v>1710</v>
      </c>
      <c r="B1718" s="159" t="s">
        <v>3813</v>
      </c>
      <c r="C1718" s="160" t="s">
        <v>3799</v>
      </c>
      <c r="D1718" s="160" t="s">
        <v>7676</v>
      </c>
      <c r="E1718" s="141">
        <v>246.33024</v>
      </c>
      <c r="F1718" s="141">
        <v>5776.8140350000012</v>
      </c>
      <c r="G1718" s="141">
        <v>31.553099999999997</v>
      </c>
      <c r="H1718" s="141"/>
      <c r="I1718" s="161">
        <v>4.2641192620631063</v>
      </c>
      <c r="J1718" s="142" t="s">
        <v>6041</v>
      </c>
      <c r="K1718" s="162"/>
      <c r="L1718" s="141">
        <v>4825.0750900000003</v>
      </c>
      <c r="M1718" s="141">
        <v>3208.7923900000001</v>
      </c>
      <c r="N1718" s="141">
        <v>1616.2826999999997</v>
      </c>
      <c r="O1718" s="142" t="s">
        <v>6041</v>
      </c>
    </row>
    <row r="1719" spans="1:15" ht="15.95" hidden="1" customHeight="1" x14ac:dyDescent="0.2">
      <c r="A1719" s="156">
        <v>1711</v>
      </c>
      <c r="B1719" s="156" t="s">
        <v>3815</v>
      </c>
      <c r="C1719" s="157" t="s">
        <v>3799</v>
      </c>
      <c r="D1719" s="157" t="s">
        <v>7677</v>
      </c>
      <c r="E1719" s="82">
        <v>3236.6759100000008</v>
      </c>
      <c r="F1719" s="82">
        <v>10322.668392500002</v>
      </c>
      <c r="G1719" s="82">
        <v>47.808920000000001</v>
      </c>
      <c r="H1719" s="82"/>
      <c r="I1719" s="158">
        <v>31.355031343946177</v>
      </c>
      <c r="J1719" s="135" t="s">
        <v>6041</v>
      </c>
      <c r="K1719" s="162"/>
      <c r="L1719" s="82">
        <v>8892.5311200000015</v>
      </c>
      <c r="M1719" s="82">
        <v>5197.318189999999</v>
      </c>
      <c r="N1719" s="82">
        <v>3695.2129300000015</v>
      </c>
      <c r="O1719" s="135" t="s">
        <v>6041</v>
      </c>
    </row>
    <row r="1720" spans="1:15" ht="15.95" hidden="1" customHeight="1" x14ac:dyDescent="0.2">
      <c r="A1720" s="159">
        <v>1712</v>
      </c>
      <c r="B1720" s="159" t="s">
        <v>3817</v>
      </c>
      <c r="C1720" s="160" t="s">
        <v>3799</v>
      </c>
      <c r="D1720" s="160" t="s">
        <v>7678</v>
      </c>
      <c r="E1720" s="141">
        <v>190.94811000000001</v>
      </c>
      <c r="F1720" s="141">
        <v>4488.7196449999992</v>
      </c>
      <c r="G1720" s="141">
        <v>7.68818</v>
      </c>
      <c r="H1720" s="141"/>
      <c r="I1720" s="161">
        <v>4.2539549159123311</v>
      </c>
      <c r="J1720" s="142" t="s">
        <v>6041</v>
      </c>
      <c r="K1720" s="162"/>
      <c r="L1720" s="141">
        <v>1958.0776899999998</v>
      </c>
      <c r="M1720" s="141">
        <v>1663.2846400000001</v>
      </c>
      <c r="N1720" s="141">
        <v>294.79304999999982</v>
      </c>
      <c r="O1720" s="142" t="s">
        <v>6041</v>
      </c>
    </row>
    <row r="1721" spans="1:15" ht="15.95" hidden="1" customHeight="1" x14ac:dyDescent="0.2">
      <c r="A1721" s="156">
        <v>1713</v>
      </c>
      <c r="B1721" s="156" t="s">
        <v>3819</v>
      </c>
      <c r="C1721" s="157" t="s">
        <v>3799</v>
      </c>
      <c r="D1721" s="157" t="s">
        <v>6794</v>
      </c>
      <c r="E1721" s="82">
        <v>1620.4918099999998</v>
      </c>
      <c r="F1721" s="82">
        <v>4413.5776974999999</v>
      </c>
      <c r="G1721" s="82">
        <v>20.6357</v>
      </c>
      <c r="H1721" s="82"/>
      <c r="I1721" s="158">
        <v>36.716059420861704</v>
      </c>
      <c r="J1721" s="135" t="s">
        <v>6041</v>
      </c>
      <c r="K1721" s="162"/>
      <c r="L1721" s="82">
        <v>3307.7509699999996</v>
      </c>
      <c r="M1721" s="82">
        <v>2181.69022</v>
      </c>
      <c r="N1721" s="82">
        <v>1126.0607500000001</v>
      </c>
      <c r="O1721" s="135" t="s">
        <v>6041</v>
      </c>
    </row>
    <row r="1722" spans="1:15" ht="15.95" hidden="1" customHeight="1" x14ac:dyDescent="0.2">
      <c r="A1722" s="159">
        <v>1714</v>
      </c>
      <c r="B1722" s="159" t="s">
        <v>3820</v>
      </c>
      <c r="C1722" s="160" t="s">
        <v>3799</v>
      </c>
      <c r="D1722" s="160" t="s">
        <v>6952</v>
      </c>
      <c r="E1722" s="141">
        <v>115.07116000000001</v>
      </c>
      <c r="F1722" s="141">
        <v>4220.1272575000003</v>
      </c>
      <c r="G1722" s="141">
        <v>11.126670000000001</v>
      </c>
      <c r="H1722" s="141"/>
      <c r="I1722" s="161">
        <v>2.7267225128222332</v>
      </c>
      <c r="J1722" s="142" t="s">
        <v>6041</v>
      </c>
      <c r="K1722" s="162"/>
      <c r="L1722" s="141">
        <v>3006.7937000000002</v>
      </c>
      <c r="M1722" s="141">
        <v>1830.8475100000003</v>
      </c>
      <c r="N1722" s="141">
        <v>1175.9461899999999</v>
      </c>
      <c r="O1722" s="142" t="s">
        <v>6041</v>
      </c>
    </row>
    <row r="1723" spans="1:15" ht="15.95" hidden="1" customHeight="1" x14ac:dyDescent="0.2">
      <c r="A1723" s="156">
        <v>1715</v>
      </c>
      <c r="B1723" s="156" t="s">
        <v>3821</v>
      </c>
      <c r="C1723" s="157" t="s">
        <v>3799</v>
      </c>
      <c r="D1723" s="157" t="s">
        <v>7679</v>
      </c>
      <c r="E1723" s="82">
        <v>1380.0045700000001</v>
      </c>
      <c r="F1723" s="82">
        <v>15926.756625000002</v>
      </c>
      <c r="G1723" s="82">
        <v>27.647659999999998</v>
      </c>
      <c r="H1723" s="82"/>
      <c r="I1723" s="158">
        <v>8.6646930225192662</v>
      </c>
      <c r="J1723" s="135" t="s">
        <v>6041</v>
      </c>
      <c r="K1723" s="162"/>
      <c r="L1723" s="82">
        <v>8307.9519499999988</v>
      </c>
      <c r="M1723" s="82">
        <v>7328.5461999999989</v>
      </c>
      <c r="N1723" s="82">
        <v>979.40575000000001</v>
      </c>
      <c r="O1723" s="135" t="s">
        <v>6041</v>
      </c>
    </row>
    <row r="1724" spans="1:15" ht="15.95" hidden="1" customHeight="1" x14ac:dyDescent="0.2">
      <c r="A1724" s="159">
        <v>1716</v>
      </c>
      <c r="B1724" s="159" t="s">
        <v>3823</v>
      </c>
      <c r="C1724" s="160" t="s">
        <v>3799</v>
      </c>
      <c r="D1724" s="160" t="s">
        <v>7680</v>
      </c>
      <c r="E1724" s="141">
        <v>171.15714000000003</v>
      </c>
      <c r="F1724" s="141">
        <v>1775.9021950000001</v>
      </c>
      <c r="G1724" s="141">
        <v>3.7455799999999999</v>
      </c>
      <c r="H1724" s="141"/>
      <c r="I1724" s="161">
        <v>9.6377571063253278</v>
      </c>
      <c r="J1724" s="142" t="s">
        <v>6041</v>
      </c>
      <c r="K1724" s="162"/>
      <c r="L1724" s="141">
        <v>1264.3101500000005</v>
      </c>
      <c r="M1724" s="141">
        <v>935.54274999999996</v>
      </c>
      <c r="N1724" s="141">
        <v>328.76740000000035</v>
      </c>
      <c r="O1724" s="142" t="s">
        <v>6041</v>
      </c>
    </row>
    <row r="1725" spans="1:15" ht="15.95" hidden="1" customHeight="1" x14ac:dyDescent="0.2">
      <c r="A1725" s="156">
        <v>1717</v>
      </c>
      <c r="B1725" s="156" t="s">
        <v>3825</v>
      </c>
      <c r="C1725" s="157" t="s">
        <v>3799</v>
      </c>
      <c r="D1725" s="157" t="s">
        <v>7681</v>
      </c>
      <c r="E1725" s="82">
        <v>1560.5884999999998</v>
      </c>
      <c r="F1725" s="82">
        <v>8668.9249774999989</v>
      </c>
      <c r="G1725" s="82">
        <v>37.419290000000004</v>
      </c>
      <c r="H1725" s="82"/>
      <c r="I1725" s="158">
        <v>18.00209949965506</v>
      </c>
      <c r="J1725" s="135" t="s">
        <v>6041</v>
      </c>
      <c r="K1725" s="162"/>
      <c r="L1725" s="82">
        <v>4892.4758999999995</v>
      </c>
      <c r="M1725" s="82">
        <v>3783.1469699999998</v>
      </c>
      <c r="N1725" s="82">
        <v>1109.3289299999997</v>
      </c>
      <c r="O1725" s="135" t="s">
        <v>6041</v>
      </c>
    </row>
    <row r="1726" spans="1:15" ht="15.95" hidden="1" customHeight="1" x14ac:dyDescent="0.2">
      <c r="A1726" s="159">
        <v>1718</v>
      </c>
      <c r="B1726" s="159" t="s">
        <v>3827</v>
      </c>
      <c r="C1726" s="160" t="s">
        <v>3799</v>
      </c>
      <c r="D1726" s="160" t="s">
        <v>6164</v>
      </c>
      <c r="E1726" s="141">
        <v>585.86838999999998</v>
      </c>
      <c r="F1726" s="141">
        <v>5031.4488800000008</v>
      </c>
      <c r="G1726" s="141">
        <v>19.13335</v>
      </c>
      <c r="H1726" s="141"/>
      <c r="I1726" s="161">
        <v>11.644128837894502</v>
      </c>
      <c r="J1726" s="142" t="s">
        <v>6041</v>
      </c>
      <c r="K1726" s="162"/>
      <c r="L1726" s="141">
        <v>3608.2395200000001</v>
      </c>
      <c r="M1726" s="141">
        <v>2313.63319</v>
      </c>
      <c r="N1726" s="141">
        <v>1294.6063300000001</v>
      </c>
      <c r="O1726" s="142" t="s">
        <v>6041</v>
      </c>
    </row>
    <row r="1727" spans="1:15" ht="15.95" hidden="1" customHeight="1" x14ac:dyDescent="0.2">
      <c r="A1727" s="156">
        <v>1719</v>
      </c>
      <c r="B1727" s="156" t="s">
        <v>3828</v>
      </c>
      <c r="C1727" s="157" t="s">
        <v>3799</v>
      </c>
      <c r="D1727" s="157" t="s">
        <v>7682</v>
      </c>
      <c r="E1727" s="82">
        <v>105.34299</v>
      </c>
      <c r="F1727" s="82">
        <v>5726.4203475000004</v>
      </c>
      <c r="G1727" s="82">
        <v>4.7741300000000004</v>
      </c>
      <c r="H1727" s="82"/>
      <c r="I1727" s="158">
        <v>1.8395958313816396</v>
      </c>
      <c r="J1727" s="135" t="s">
        <v>6041</v>
      </c>
      <c r="K1727" s="162"/>
      <c r="L1727" s="82">
        <v>972.75826999999992</v>
      </c>
      <c r="M1727" s="82">
        <v>919.64284999999995</v>
      </c>
      <c r="N1727" s="82">
        <v>53.115419999999922</v>
      </c>
      <c r="O1727" s="135" t="s">
        <v>6041</v>
      </c>
    </row>
    <row r="1728" spans="1:15" ht="15.95" hidden="1" customHeight="1" x14ac:dyDescent="0.2">
      <c r="A1728" s="159">
        <v>1720</v>
      </c>
      <c r="B1728" s="159" t="s">
        <v>3830</v>
      </c>
      <c r="C1728" s="160" t="s">
        <v>3799</v>
      </c>
      <c r="D1728" s="160" t="s">
        <v>7683</v>
      </c>
      <c r="E1728" s="141">
        <v>356.68498</v>
      </c>
      <c r="F1728" s="141">
        <v>10486.713695</v>
      </c>
      <c r="G1728" s="141">
        <v>31.079900000000002</v>
      </c>
      <c r="H1728" s="141"/>
      <c r="I1728" s="161">
        <v>3.4013036912609254</v>
      </c>
      <c r="J1728" s="142" t="s">
        <v>6041</v>
      </c>
      <c r="K1728" s="162"/>
      <c r="L1728" s="141">
        <v>6744.4866300000012</v>
      </c>
      <c r="M1728" s="141">
        <v>4163.8069800000003</v>
      </c>
      <c r="N1728" s="141">
        <v>2580.6796500000005</v>
      </c>
      <c r="O1728" s="142" t="s">
        <v>6041</v>
      </c>
    </row>
    <row r="1729" spans="1:15" ht="15.95" hidden="1" customHeight="1" x14ac:dyDescent="0.2">
      <c r="A1729" s="156">
        <v>1721</v>
      </c>
      <c r="B1729" s="156" t="s">
        <v>3832</v>
      </c>
      <c r="C1729" s="157" t="s">
        <v>3799</v>
      </c>
      <c r="D1729" s="157" t="s">
        <v>7684</v>
      </c>
      <c r="E1729" s="82">
        <v>289.43038999999993</v>
      </c>
      <c r="F1729" s="82">
        <v>2591.0067274999997</v>
      </c>
      <c r="G1729" s="82">
        <v>19.278310000000001</v>
      </c>
      <c r="H1729" s="82"/>
      <c r="I1729" s="158">
        <v>11.170576553433515</v>
      </c>
      <c r="J1729" s="135" t="s">
        <v>6041</v>
      </c>
      <c r="K1729" s="162"/>
      <c r="L1729" s="82">
        <v>2111.1755800000001</v>
      </c>
      <c r="M1729" s="82">
        <v>1615.5012000000002</v>
      </c>
      <c r="N1729" s="82">
        <v>495.67437999999987</v>
      </c>
      <c r="O1729" s="135" t="s">
        <v>6041</v>
      </c>
    </row>
    <row r="1730" spans="1:15" ht="15.95" hidden="1" customHeight="1" x14ac:dyDescent="0.2">
      <c r="A1730" s="159">
        <v>1722</v>
      </c>
      <c r="B1730" s="159" t="s">
        <v>3834</v>
      </c>
      <c r="C1730" s="160" t="s">
        <v>3799</v>
      </c>
      <c r="D1730" s="160" t="s">
        <v>7685</v>
      </c>
      <c r="E1730" s="141">
        <v>7.5590000000000002</v>
      </c>
      <c r="F1730" s="141">
        <v>1522.1513250000003</v>
      </c>
      <c r="G1730" s="141">
        <v>3.80145</v>
      </c>
      <c r="H1730" s="141"/>
      <c r="I1730" s="161">
        <v>0.49659977137949796</v>
      </c>
      <c r="J1730" s="142" t="s">
        <v>6041</v>
      </c>
      <c r="K1730" s="162"/>
      <c r="L1730" s="141">
        <v>1045.4035700000002</v>
      </c>
      <c r="M1730" s="141">
        <v>657.63565000000006</v>
      </c>
      <c r="N1730" s="141">
        <v>387.76792000000006</v>
      </c>
      <c r="O1730" s="142" t="s">
        <v>6041</v>
      </c>
    </row>
    <row r="1731" spans="1:15" ht="15.95" hidden="1" customHeight="1" x14ac:dyDescent="0.2">
      <c r="A1731" s="156">
        <v>1723</v>
      </c>
      <c r="B1731" s="156" t="s">
        <v>3836</v>
      </c>
      <c r="C1731" s="157" t="s">
        <v>3799</v>
      </c>
      <c r="D1731" s="157" t="s">
        <v>7686</v>
      </c>
      <c r="E1731" s="82">
        <v>1476.8129700000002</v>
      </c>
      <c r="F1731" s="82">
        <v>2023.4673399999999</v>
      </c>
      <c r="G1731" s="82">
        <v>13.485139999999999</v>
      </c>
      <c r="H1731" s="82"/>
      <c r="I1731" s="158">
        <v>72.984275100778262</v>
      </c>
      <c r="J1731" s="135" t="s">
        <v>6041</v>
      </c>
      <c r="K1731" s="162"/>
      <c r="L1731" s="82">
        <v>1576.02064</v>
      </c>
      <c r="M1731" s="82">
        <v>1100.8415499999999</v>
      </c>
      <c r="N1731" s="82">
        <v>475.17909000000009</v>
      </c>
      <c r="O1731" s="135" t="s">
        <v>6041</v>
      </c>
    </row>
    <row r="1732" spans="1:15" ht="15.95" hidden="1" customHeight="1" x14ac:dyDescent="0.2">
      <c r="A1732" s="159">
        <v>1724</v>
      </c>
      <c r="B1732" s="159" t="s">
        <v>3838</v>
      </c>
      <c r="C1732" s="160" t="s">
        <v>3799</v>
      </c>
      <c r="D1732" s="160" t="s">
        <v>7687</v>
      </c>
      <c r="E1732" s="141">
        <v>284.57602999999995</v>
      </c>
      <c r="F1732" s="141">
        <v>2370.6410725000001</v>
      </c>
      <c r="G1732" s="141">
        <v>4.8679499999999996</v>
      </c>
      <c r="H1732" s="141"/>
      <c r="I1732" s="161">
        <v>12.004180358686497</v>
      </c>
      <c r="J1732" s="142" t="s">
        <v>6041</v>
      </c>
      <c r="K1732" s="162"/>
      <c r="L1732" s="141">
        <v>1188.12906</v>
      </c>
      <c r="M1732" s="141">
        <v>860.25695000000007</v>
      </c>
      <c r="N1732" s="141">
        <v>327.87210999999996</v>
      </c>
      <c r="O1732" s="142" t="s">
        <v>6041</v>
      </c>
    </row>
    <row r="1733" spans="1:15" ht="15.95" hidden="1" customHeight="1" x14ac:dyDescent="0.2">
      <c r="A1733" s="156">
        <v>1725</v>
      </c>
      <c r="B1733" s="156" t="s">
        <v>3840</v>
      </c>
      <c r="C1733" s="157" t="s">
        <v>3799</v>
      </c>
      <c r="D1733" s="157" t="s">
        <v>7688</v>
      </c>
      <c r="E1733" s="82">
        <v>29.902720000000006</v>
      </c>
      <c r="F1733" s="82">
        <v>931.75454500000012</v>
      </c>
      <c r="G1733" s="82">
        <v>0.45200000000000007</v>
      </c>
      <c r="H1733" s="82"/>
      <c r="I1733" s="158">
        <v>3.2092915629405381</v>
      </c>
      <c r="J1733" s="135" t="s">
        <v>6041</v>
      </c>
      <c r="K1733" s="162"/>
      <c r="L1733" s="82">
        <v>553.08658000000003</v>
      </c>
      <c r="M1733" s="82">
        <v>483.99804</v>
      </c>
      <c r="N1733" s="82">
        <v>69.088540000000094</v>
      </c>
      <c r="O1733" s="135" t="s">
        <v>6041</v>
      </c>
    </row>
    <row r="1734" spans="1:15" ht="15.95" hidden="1" customHeight="1" x14ac:dyDescent="0.2">
      <c r="A1734" s="159">
        <v>1726</v>
      </c>
      <c r="B1734" s="159" t="s">
        <v>3842</v>
      </c>
      <c r="C1734" s="160" t="s">
        <v>3799</v>
      </c>
      <c r="D1734" s="160" t="s">
        <v>7689</v>
      </c>
      <c r="E1734" s="141">
        <v>4461.9400600000008</v>
      </c>
      <c r="F1734" s="141">
        <v>18079.132457500004</v>
      </c>
      <c r="G1734" s="141">
        <v>17.17886</v>
      </c>
      <c r="H1734" s="141"/>
      <c r="I1734" s="161">
        <v>24.680056249872738</v>
      </c>
      <c r="J1734" s="142" t="s">
        <v>6041</v>
      </c>
      <c r="K1734" s="162"/>
      <c r="L1734" s="141">
        <v>12141.716109999999</v>
      </c>
      <c r="M1734" s="141">
        <v>9271.6577799999995</v>
      </c>
      <c r="N1734" s="141">
        <v>2870.0583300000003</v>
      </c>
      <c r="O1734" s="142" t="s">
        <v>6041</v>
      </c>
    </row>
    <row r="1735" spans="1:15" ht="15.95" hidden="1" customHeight="1" x14ac:dyDescent="0.2">
      <c r="A1735" s="156">
        <v>1727</v>
      </c>
      <c r="B1735" s="156" t="s">
        <v>3844</v>
      </c>
      <c r="C1735" s="157" t="s">
        <v>3799</v>
      </c>
      <c r="D1735" s="157" t="s">
        <v>7690</v>
      </c>
      <c r="E1735" s="82">
        <v>240.91218000000001</v>
      </c>
      <c r="F1735" s="82">
        <v>8275.3487949999999</v>
      </c>
      <c r="G1735" s="82">
        <v>38.739839999999994</v>
      </c>
      <c r="H1735" s="82"/>
      <c r="I1735" s="158">
        <v>2.9112027295521385</v>
      </c>
      <c r="J1735" s="135" t="s">
        <v>6041</v>
      </c>
      <c r="K1735" s="162"/>
      <c r="L1735" s="82">
        <v>5720.4950699999999</v>
      </c>
      <c r="M1735" s="82">
        <v>4539.3862499999996</v>
      </c>
      <c r="N1735" s="82">
        <v>1181.1088200000004</v>
      </c>
      <c r="O1735" s="135" t="s">
        <v>6041</v>
      </c>
    </row>
    <row r="1736" spans="1:15" ht="15.95" hidden="1" customHeight="1" x14ac:dyDescent="0.2">
      <c r="A1736" s="159">
        <v>1728</v>
      </c>
      <c r="B1736" s="159" t="s">
        <v>3846</v>
      </c>
      <c r="C1736" s="160" t="s">
        <v>3799</v>
      </c>
      <c r="D1736" s="160" t="s">
        <v>7691</v>
      </c>
      <c r="E1736" s="141">
        <v>177.65685999999999</v>
      </c>
      <c r="F1736" s="141">
        <v>3500.3093599999997</v>
      </c>
      <c r="G1736" s="141">
        <v>20.300599999999999</v>
      </c>
      <c r="H1736" s="141"/>
      <c r="I1736" s="161">
        <v>5.0754616729076769</v>
      </c>
      <c r="J1736" s="142" t="s">
        <v>6041</v>
      </c>
      <c r="K1736" s="162"/>
      <c r="L1736" s="141">
        <v>3079.2172199999995</v>
      </c>
      <c r="M1736" s="141">
        <v>1955.92444</v>
      </c>
      <c r="N1736" s="141">
        <v>1123.2927799999998</v>
      </c>
      <c r="O1736" s="142" t="s">
        <v>6041</v>
      </c>
    </row>
    <row r="1737" spans="1:15" ht="15.95" hidden="1" customHeight="1" x14ac:dyDescent="0.2">
      <c r="A1737" s="156">
        <v>1729</v>
      </c>
      <c r="B1737" s="156" t="s">
        <v>3848</v>
      </c>
      <c r="C1737" s="157" t="s">
        <v>3799</v>
      </c>
      <c r="D1737" s="157" t="s">
        <v>7692</v>
      </c>
      <c r="E1737" s="82">
        <v>1617.9308100000001</v>
      </c>
      <c r="F1737" s="82">
        <v>4862.8796625000004</v>
      </c>
      <c r="G1737" s="82">
        <v>26.768349999999998</v>
      </c>
      <c r="H1737" s="82"/>
      <c r="I1737" s="158">
        <v>33.271043543944572</v>
      </c>
      <c r="J1737" s="135" t="s">
        <v>6041</v>
      </c>
      <c r="K1737" s="162"/>
      <c r="L1737" s="82">
        <v>3776.5776900000001</v>
      </c>
      <c r="M1737" s="82">
        <v>2855.4329600000001</v>
      </c>
      <c r="N1737" s="82">
        <v>921.14472999999998</v>
      </c>
      <c r="O1737" s="135" t="s">
        <v>6041</v>
      </c>
    </row>
    <row r="1738" spans="1:15" ht="15.95" hidden="1" customHeight="1" x14ac:dyDescent="0.2">
      <c r="A1738" s="159">
        <v>1730</v>
      </c>
      <c r="B1738" s="159" t="s">
        <v>3850</v>
      </c>
      <c r="C1738" s="160" t="s">
        <v>3799</v>
      </c>
      <c r="D1738" s="160" t="s">
        <v>7693</v>
      </c>
      <c r="E1738" s="141">
        <v>119.07532999999999</v>
      </c>
      <c r="F1738" s="141">
        <v>2554.2131074999998</v>
      </c>
      <c r="G1738" s="141">
        <v>5.4510899999999998</v>
      </c>
      <c r="H1738" s="141"/>
      <c r="I1738" s="161">
        <v>4.6619183673576847</v>
      </c>
      <c r="J1738" s="142" t="s">
        <v>6041</v>
      </c>
      <c r="K1738" s="162"/>
      <c r="L1738" s="141">
        <v>1326.29258</v>
      </c>
      <c r="M1738" s="141">
        <v>1183.7598199999998</v>
      </c>
      <c r="N1738" s="141">
        <v>142.53276000000025</v>
      </c>
      <c r="O1738" s="142" t="s">
        <v>6041</v>
      </c>
    </row>
    <row r="1739" spans="1:15" ht="15.95" hidden="1" customHeight="1" x14ac:dyDescent="0.2">
      <c r="A1739" s="156">
        <v>1731</v>
      </c>
      <c r="B1739" s="156" t="s">
        <v>3852</v>
      </c>
      <c r="C1739" s="157" t="s">
        <v>3799</v>
      </c>
      <c r="D1739" s="157" t="s">
        <v>7694</v>
      </c>
      <c r="E1739" s="82">
        <v>364.36417999999998</v>
      </c>
      <c r="F1739" s="82">
        <v>5636.9467099999993</v>
      </c>
      <c r="G1739" s="82">
        <v>24.215040000000002</v>
      </c>
      <c r="H1739" s="82"/>
      <c r="I1739" s="158">
        <v>6.4638570975598251</v>
      </c>
      <c r="J1739" s="135" t="s">
        <v>6041</v>
      </c>
      <c r="K1739" s="162"/>
      <c r="L1739" s="82">
        <v>4190.3427199999996</v>
      </c>
      <c r="M1739" s="82">
        <v>3447.0093700000002</v>
      </c>
      <c r="N1739" s="82">
        <v>743.33334999999965</v>
      </c>
      <c r="O1739" s="135" t="s">
        <v>6041</v>
      </c>
    </row>
    <row r="1740" spans="1:15" ht="15.95" hidden="1" customHeight="1" x14ac:dyDescent="0.2">
      <c r="A1740" s="159">
        <v>1732</v>
      </c>
      <c r="B1740" s="159" t="s">
        <v>3854</v>
      </c>
      <c r="C1740" s="160" t="s">
        <v>3799</v>
      </c>
      <c r="D1740" s="160" t="s">
        <v>7695</v>
      </c>
      <c r="E1740" s="141">
        <v>170.22638000000001</v>
      </c>
      <c r="F1740" s="141">
        <v>2202.6418625000001</v>
      </c>
      <c r="G1740" s="141">
        <v>6.7015000000000002</v>
      </c>
      <c r="H1740" s="141"/>
      <c r="I1740" s="161">
        <v>7.7282822458841727</v>
      </c>
      <c r="J1740" s="142" t="s">
        <v>6041</v>
      </c>
      <c r="K1740" s="162"/>
      <c r="L1740" s="141">
        <v>1551.3947900000001</v>
      </c>
      <c r="M1740" s="141">
        <v>963.30588999999986</v>
      </c>
      <c r="N1740" s="141">
        <v>588.08890000000019</v>
      </c>
      <c r="O1740" s="142" t="s">
        <v>6041</v>
      </c>
    </row>
    <row r="1741" spans="1:15" ht="15.95" hidden="1" customHeight="1" x14ac:dyDescent="0.2">
      <c r="A1741" s="156">
        <v>1733</v>
      </c>
      <c r="B1741" s="156" t="s">
        <v>3856</v>
      </c>
      <c r="C1741" s="157" t="s">
        <v>3799</v>
      </c>
      <c r="D1741" s="157" t="s">
        <v>7696</v>
      </c>
      <c r="E1741" s="82">
        <v>69.716859999999997</v>
      </c>
      <c r="F1741" s="82">
        <v>1601.04756</v>
      </c>
      <c r="G1741" s="82">
        <v>2.9120700000000004</v>
      </c>
      <c r="H1741" s="82"/>
      <c r="I1741" s="158">
        <v>4.3544527809030233</v>
      </c>
      <c r="J1741" s="135" t="s">
        <v>6041</v>
      </c>
      <c r="K1741" s="162"/>
      <c r="L1741" s="82">
        <v>1180.7361699999999</v>
      </c>
      <c r="M1741" s="82">
        <v>1070.3776</v>
      </c>
      <c r="N1741" s="82">
        <v>110.35856999999983</v>
      </c>
      <c r="O1741" s="135" t="s">
        <v>6041</v>
      </c>
    </row>
    <row r="1742" spans="1:15" ht="15.95" hidden="1" customHeight="1" x14ac:dyDescent="0.2">
      <c r="A1742" s="159">
        <v>1734</v>
      </c>
      <c r="B1742" s="159" t="s">
        <v>3858</v>
      </c>
      <c r="C1742" s="160" t="s">
        <v>3799</v>
      </c>
      <c r="D1742" s="160" t="s">
        <v>7697</v>
      </c>
      <c r="E1742" s="141">
        <v>56.530649999999994</v>
      </c>
      <c r="F1742" s="141">
        <v>1869.3504349999998</v>
      </c>
      <c r="G1742" s="141">
        <v>3.0916199999999998</v>
      </c>
      <c r="H1742" s="141"/>
      <c r="I1742" s="161">
        <v>3.0240798590554263</v>
      </c>
      <c r="J1742" s="142" t="s">
        <v>6041</v>
      </c>
      <c r="K1742" s="162"/>
      <c r="L1742" s="141">
        <v>1235.1658300000001</v>
      </c>
      <c r="M1742" s="141">
        <v>1124.4948100000001</v>
      </c>
      <c r="N1742" s="141">
        <v>110.67102000000001</v>
      </c>
      <c r="O1742" s="142" t="s">
        <v>6041</v>
      </c>
    </row>
    <row r="1743" spans="1:15" ht="15.95" hidden="1" customHeight="1" x14ac:dyDescent="0.2">
      <c r="A1743" s="156">
        <v>1735</v>
      </c>
      <c r="B1743" s="156" t="s">
        <v>3860</v>
      </c>
      <c r="C1743" s="157" t="s">
        <v>3799</v>
      </c>
      <c r="D1743" s="157" t="s">
        <v>7698</v>
      </c>
      <c r="E1743" s="82">
        <v>1858.7906599999999</v>
      </c>
      <c r="F1743" s="82">
        <v>6048.0011975000007</v>
      </c>
      <c r="G1743" s="82">
        <v>29.914390000000001</v>
      </c>
      <c r="H1743" s="82"/>
      <c r="I1743" s="158">
        <v>30.733966467605011</v>
      </c>
      <c r="J1743" s="135" t="s">
        <v>6041</v>
      </c>
      <c r="K1743" s="162"/>
      <c r="L1743" s="82">
        <v>4791.2898100000002</v>
      </c>
      <c r="M1743" s="82">
        <v>4431.07042</v>
      </c>
      <c r="N1743" s="82">
        <v>360.2193900000006</v>
      </c>
      <c r="O1743" s="135" t="s">
        <v>6041</v>
      </c>
    </row>
    <row r="1744" spans="1:15" ht="15.95" hidden="1" customHeight="1" x14ac:dyDescent="0.2">
      <c r="A1744" s="159">
        <v>1736</v>
      </c>
      <c r="B1744" s="159" t="s">
        <v>3862</v>
      </c>
      <c r="C1744" s="160" t="s">
        <v>3799</v>
      </c>
      <c r="D1744" s="160" t="s">
        <v>7699</v>
      </c>
      <c r="E1744" s="141">
        <v>158.40347</v>
      </c>
      <c r="F1744" s="141">
        <v>3707.7812824999996</v>
      </c>
      <c r="G1744" s="141">
        <v>12.810180000000001</v>
      </c>
      <c r="H1744" s="141"/>
      <c r="I1744" s="161">
        <v>4.2721902380713042</v>
      </c>
      <c r="J1744" s="142" t="s">
        <v>6041</v>
      </c>
      <c r="K1744" s="162"/>
      <c r="L1744" s="141">
        <v>2564.4786899999999</v>
      </c>
      <c r="M1744" s="141">
        <v>1890.3293600000004</v>
      </c>
      <c r="N1744" s="141">
        <v>674.14932999999962</v>
      </c>
      <c r="O1744" s="142" t="s">
        <v>6041</v>
      </c>
    </row>
    <row r="1745" spans="1:15" ht="15.95" hidden="1" customHeight="1" x14ac:dyDescent="0.2">
      <c r="A1745" s="156">
        <v>1737</v>
      </c>
      <c r="B1745" s="156" t="s">
        <v>3864</v>
      </c>
      <c r="C1745" s="157" t="s">
        <v>3799</v>
      </c>
      <c r="D1745" s="157" t="s">
        <v>7700</v>
      </c>
      <c r="E1745" s="82">
        <v>1824.99269</v>
      </c>
      <c r="F1745" s="82">
        <v>21226.895982500002</v>
      </c>
      <c r="G1745" s="82">
        <v>51.11983</v>
      </c>
      <c r="H1745" s="82"/>
      <c r="I1745" s="158">
        <v>8.5975485605835686</v>
      </c>
      <c r="J1745" s="135" t="s">
        <v>6041</v>
      </c>
      <c r="K1745" s="162"/>
      <c r="L1745" s="82">
        <v>16619.32849</v>
      </c>
      <c r="M1745" s="82">
        <v>12647.692099999998</v>
      </c>
      <c r="N1745" s="82">
        <v>3971.6363900000006</v>
      </c>
      <c r="O1745" s="135" t="s">
        <v>6041</v>
      </c>
    </row>
    <row r="1746" spans="1:15" ht="15.95" hidden="1" customHeight="1" x14ac:dyDescent="0.2">
      <c r="A1746" s="159">
        <v>1738</v>
      </c>
      <c r="B1746" s="159" t="s">
        <v>3866</v>
      </c>
      <c r="C1746" s="160" t="s">
        <v>3799</v>
      </c>
      <c r="D1746" s="160" t="s">
        <v>7701</v>
      </c>
      <c r="E1746" s="141">
        <v>651.42144999999994</v>
      </c>
      <c r="F1746" s="141">
        <v>5899.1131649999998</v>
      </c>
      <c r="G1746" s="141">
        <v>56.320920000000001</v>
      </c>
      <c r="H1746" s="141"/>
      <c r="I1746" s="161">
        <v>11.042701365095782</v>
      </c>
      <c r="J1746" s="142" t="s">
        <v>6041</v>
      </c>
      <c r="K1746" s="162"/>
      <c r="L1746" s="141">
        <v>5080.43815</v>
      </c>
      <c r="M1746" s="141">
        <v>3974.3806799999998</v>
      </c>
      <c r="N1746" s="141">
        <v>1106.0574700000006</v>
      </c>
      <c r="O1746" s="142" t="s">
        <v>6041</v>
      </c>
    </row>
    <row r="1747" spans="1:15" ht="15.95" hidden="1" customHeight="1" x14ac:dyDescent="0.2">
      <c r="A1747" s="156">
        <v>1739</v>
      </c>
      <c r="B1747" s="156" t="s">
        <v>3868</v>
      </c>
      <c r="C1747" s="157" t="s">
        <v>3799</v>
      </c>
      <c r="D1747" s="157" t="s">
        <v>7702</v>
      </c>
      <c r="E1747" s="82">
        <v>368.38517999999999</v>
      </c>
      <c r="F1747" s="82">
        <v>4364.9544800000003</v>
      </c>
      <c r="G1747" s="82">
        <v>24.70382</v>
      </c>
      <c r="H1747" s="82"/>
      <c r="I1747" s="158">
        <v>8.4396110357604464</v>
      </c>
      <c r="J1747" s="135" t="s">
        <v>6041</v>
      </c>
      <c r="K1747" s="162"/>
      <c r="L1747" s="82">
        <v>3418.5431900000003</v>
      </c>
      <c r="M1747" s="82">
        <v>2182.3672499999998</v>
      </c>
      <c r="N1747" s="82">
        <v>1236.1759400000003</v>
      </c>
      <c r="O1747" s="135" t="s">
        <v>6041</v>
      </c>
    </row>
    <row r="1748" spans="1:15" ht="15.95" hidden="1" customHeight="1" x14ac:dyDescent="0.2">
      <c r="A1748" s="159">
        <v>1740</v>
      </c>
      <c r="B1748" s="159" t="s">
        <v>3870</v>
      </c>
      <c r="C1748" s="160" t="s">
        <v>3799</v>
      </c>
      <c r="D1748" s="160" t="s">
        <v>7703</v>
      </c>
      <c r="E1748" s="141">
        <v>381.82508000000001</v>
      </c>
      <c r="F1748" s="141">
        <v>3262.3859050000001</v>
      </c>
      <c r="G1748" s="141">
        <v>22.525179999999999</v>
      </c>
      <c r="H1748" s="141"/>
      <c r="I1748" s="161">
        <v>11.703860031236863</v>
      </c>
      <c r="J1748" s="142" t="s">
        <v>6041</v>
      </c>
      <c r="K1748" s="162"/>
      <c r="L1748" s="141">
        <v>2509.4364600000004</v>
      </c>
      <c r="M1748" s="141">
        <v>2101.9262699999999</v>
      </c>
      <c r="N1748" s="141">
        <v>407.51019000000042</v>
      </c>
      <c r="O1748" s="142" t="s">
        <v>6041</v>
      </c>
    </row>
    <row r="1749" spans="1:15" ht="15.95" hidden="1" customHeight="1" x14ac:dyDescent="0.2">
      <c r="A1749" s="156">
        <v>1741</v>
      </c>
      <c r="B1749" s="156" t="s">
        <v>3872</v>
      </c>
      <c r="C1749" s="157" t="s">
        <v>3799</v>
      </c>
      <c r="D1749" s="157" t="s">
        <v>7704</v>
      </c>
      <c r="E1749" s="82">
        <v>182.78710999999998</v>
      </c>
      <c r="F1749" s="82">
        <v>3320.6542225000007</v>
      </c>
      <c r="G1749" s="82">
        <v>17.04513</v>
      </c>
      <c r="H1749" s="82"/>
      <c r="I1749" s="158">
        <v>5.5045511442135693</v>
      </c>
      <c r="J1749" s="135" t="s">
        <v>6041</v>
      </c>
      <c r="K1749" s="162"/>
      <c r="L1749" s="82">
        <v>2405.4172100000001</v>
      </c>
      <c r="M1749" s="82">
        <v>1655.8615199999999</v>
      </c>
      <c r="N1749" s="82">
        <v>749.55568999999991</v>
      </c>
      <c r="O1749" s="135" t="s">
        <v>6041</v>
      </c>
    </row>
    <row r="1750" spans="1:15" ht="15.95" customHeight="1" x14ac:dyDescent="0.2">
      <c r="A1750" s="159">
        <v>1742</v>
      </c>
      <c r="B1750" s="159" t="s">
        <v>3874</v>
      </c>
      <c r="C1750" s="160" t="s">
        <v>3799</v>
      </c>
      <c r="D1750" s="160" t="s">
        <v>7705</v>
      </c>
      <c r="E1750" s="141">
        <v>1315.3193100000001</v>
      </c>
      <c r="F1750" s="141">
        <v>12218.750454999999</v>
      </c>
      <c r="G1750" s="141">
        <v>49.128489999999999</v>
      </c>
      <c r="H1750" s="141"/>
      <c r="I1750" s="161">
        <v>10.764761215511706</v>
      </c>
      <c r="J1750" s="142" t="s">
        <v>6041</v>
      </c>
      <c r="K1750" s="162"/>
      <c r="L1750" s="141">
        <v>5849.1644599999991</v>
      </c>
      <c r="M1750" s="141">
        <v>6453.4110200000005</v>
      </c>
      <c r="N1750" s="141">
        <v>-604.24656000000141</v>
      </c>
      <c r="O1750" s="142" t="s">
        <v>6042</v>
      </c>
    </row>
    <row r="1751" spans="1:15" ht="15.95" hidden="1" customHeight="1" x14ac:dyDescent="0.2">
      <c r="A1751" s="156">
        <v>1743</v>
      </c>
      <c r="B1751" s="156" t="s">
        <v>3876</v>
      </c>
      <c r="C1751" s="157" t="s">
        <v>3799</v>
      </c>
      <c r="D1751" s="157" t="s">
        <v>7535</v>
      </c>
      <c r="E1751" s="82">
        <v>66.79365</v>
      </c>
      <c r="F1751" s="82">
        <v>1756.8085800000001</v>
      </c>
      <c r="G1751" s="82">
        <v>25.029900000000001</v>
      </c>
      <c r="H1751" s="82"/>
      <c r="I1751" s="158">
        <v>3.8019879206191027</v>
      </c>
      <c r="J1751" s="135" t="s">
        <v>6041</v>
      </c>
      <c r="K1751" s="162"/>
      <c r="L1751" s="82">
        <v>1160.79925</v>
      </c>
      <c r="M1751" s="82">
        <v>1046.9663999999998</v>
      </c>
      <c r="N1751" s="82">
        <v>113.83285000000009</v>
      </c>
      <c r="O1751" s="135" t="s">
        <v>6041</v>
      </c>
    </row>
    <row r="1752" spans="1:15" ht="15.95" customHeight="1" x14ac:dyDescent="0.2">
      <c r="A1752" s="159">
        <v>1744</v>
      </c>
      <c r="B1752" s="159" t="s">
        <v>3877</v>
      </c>
      <c r="C1752" s="160" t="s">
        <v>3799</v>
      </c>
      <c r="D1752" s="160" t="s">
        <v>7706</v>
      </c>
      <c r="E1752" s="141">
        <v>163.32164</v>
      </c>
      <c r="F1752" s="141">
        <v>1014.0143575</v>
      </c>
      <c r="G1752" s="141">
        <v>6.5697399999999995</v>
      </c>
      <c r="H1752" s="141"/>
      <c r="I1752" s="161">
        <v>16.106442555967458</v>
      </c>
      <c r="J1752" s="142" t="s">
        <v>6041</v>
      </c>
      <c r="K1752" s="162"/>
      <c r="L1752" s="141">
        <v>561.33970999999997</v>
      </c>
      <c r="M1752" s="141">
        <v>595.95141999999987</v>
      </c>
      <c r="N1752" s="141">
        <v>-34.61170999999996</v>
      </c>
      <c r="O1752" s="142" t="s">
        <v>6042</v>
      </c>
    </row>
    <row r="1753" spans="1:15" ht="15.95" hidden="1" customHeight="1" x14ac:dyDescent="0.2">
      <c r="A1753" s="156">
        <v>1745</v>
      </c>
      <c r="B1753" s="156" t="s">
        <v>3879</v>
      </c>
      <c r="C1753" s="157" t="s">
        <v>3799</v>
      </c>
      <c r="D1753" s="157" t="s">
        <v>7707</v>
      </c>
      <c r="E1753" s="82">
        <v>114.10737999999999</v>
      </c>
      <c r="F1753" s="82">
        <v>1279.8207875000001</v>
      </c>
      <c r="G1753" s="82">
        <v>89.312380000000005</v>
      </c>
      <c r="H1753" s="82"/>
      <c r="I1753" s="158">
        <v>8.9158873738015441</v>
      </c>
      <c r="J1753" s="135" t="s">
        <v>6041</v>
      </c>
      <c r="K1753" s="162"/>
      <c r="L1753" s="82">
        <v>680.84695999999997</v>
      </c>
      <c r="M1753" s="82">
        <v>552.61752999999999</v>
      </c>
      <c r="N1753" s="82">
        <v>128.22942999999992</v>
      </c>
      <c r="O1753" s="135" t="s">
        <v>6041</v>
      </c>
    </row>
    <row r="1754" spans="1:15" ht="15.95" hidden="1" customHeight="1" x14ac:dyDescent="0.2">
      <c r="A1754" s="159">
        <v>1746</v>
      </c>
      <c r="B1754" s="159" t="s">
        <v>3881</v>
      </c>
      <c r="C1754" s="160" t="s">
        <v>3799</v>
      </c>
      <c r="D1754" s="160" t="s">
        <v>7708</v>
      </c>
      <c r="E1754" s="141">
        <v>296.16883000000001</v>
      </c>
      <c r="F1754" s="141">
        <v>1667.1635275000001</v>
      </c>
      <c r="G1754" s="141">
        <v>17.759589999999999</v>
      </c>
      <c r="H1754" s="141"/>
      <c r="I1754" s="161">
        <v>17.764833809921505</v>
      </c>
      <c r="J1754" s="142" t="s">
        <v>6041</v>
      </c>
      <c r="K1754" s="162"/>
      <c r="L1754" s="141">
        <v>1092.81645</v>
      </c>
      <c r="M1754" s="141">
        <v>1091.3199500000001</v>
      </c>
      <c r="N1754" s="141">
        <v>1.4964999999999999</v>
      </c>
      <c r="O1754" s="142" t="s">
        <v>6041</v>
      </c>
    </row>
    <row r="1755" spans="1:15" ht="15.95" hidden="1" customHeight="1" x14ac:dyDescent="0.2">
      <c r="A1755" s="156">
        <v>1747</v>
      </c>
      <c r="B1755" s="156" t="s">
        <v>3883</v>
      </c>
      <c r="C1755" s="157" t="s">
        <v>3799</v>
      </c>
      <c r="D1755" s="157" t="s">
        <v>6574</v>
      </c>
      <c r="E1755" s="82">
        <v>129.02744000000001</v>
      </c>
      <c r="F1755" s="82">
        <v>1085.7313999999999</v>
      </c>
      <c r="G1755" s="82">
        <v>5.7670699999999995</v>
      </c>
      <c r="H1755" s="82"/>
      <c r="I1755" s="158">
        <v>11.883918987698063</v>
      </c>
      <c r="J1755" s="135" t="s">
        <v>6041</v>
      </c>
      <c r="K1755" s="162"/>
      <c r="L1755" s="82">
        <v>610.53387999999984</v>
      </c>
      <c r="M1755" s="82">
        <v>463.03151000000003</v>
      </c>
      <c r="N1755" s="82">
        <v>147.50236999999987</v>
      </c>
      <c r="O1755" s="135" t="s">
        <v>6041</v>
      </c>
    </row>
    <row r="1756" spans="1:15" ht="15.95" customHeight="1" x14ac:dyDescent="0.2">
      <c r="A1756" s="159">
        <v>1748</v>
      </c>
      <c r="B1756" s="159" t="s">
        <v>3884</v>
      </c>
      <c r="C1756" s="160" t="s">
        <v>3799</v>
      </c>
      <c r="D1756" s="160" t="s">
        <v>7709</v>
      </c>
      <c r="E1756" s="141">
        <v>1272.4214199999999</v>
      </c>
      <c r="F1756" s="141">
        <v>2409.6336675000002</v>
      </c>
      <c r="G1756" s="141">
        <v>17.3521</v>
      </c>
      <c r="H1756" s="141"/>
      <c r="I1756" s="161">
        <v>52.80559601908864</v>
      </c>
      <c r="J1756" s="142" t="s">
        <v>6041</v>
      </c>
      <c r="K1756" s="162"/>
      <c r="L1756" s="141">
        <v>1563.3644399999998</v>
      </c>
      <c r="M1756" s="141">
        <v>1585.2539199999999</v>
      </c>
      <c r="N1756" s="141">
        <v>-21.889479999999981</v>
      </c>
      <c r="O1756" s="142" t="s">
        <v>6042</v>
      </c>
    </row>
    <row r="1757" spans="1:15" ht="15.95" hidden="1" customHeight="1" x14ac:dyDescent="0.2">
      <c r="A1757" s="156">
        <v>1749</v>
      </c>
      <c r="B1757" s="156" t="s">
        <v>3886</v>
      </c>
      <c r="C1757" s="157" t="s">
        <v>3799</v>
      </c>
      <c r="D1757" s="157" t="s">
        <v>7710</v>
      </c>
      <c r="E1757" s="82">
        <v>1243.9168699999998</v>
      </c>
      <c r="F1757" s="82">
        <v>5343.6231100000005</v>
      </c>
      <c r="G1757" s="82">
        <v>105.78814</v>
      </c>
      <c r="H1757" s="82"/>
      <c r="I1757" s="158">
        <v>23.27852927486871</v>
      </c>
      <c r="J1757" s="135" t="s">
        <v>6041</v>
      </c>
      <c r="K1757" s="162"/>
      <c r="L1757" s="82">
        <v>4178.6121800000001</v>
      </c>
      <c r="M1757" s="82">
        <v>3127.6220499999999</v>
      </c>
      <c r="N1757" s="82">
        <v>1050.9901299999999</v>
      </c>
      <c r="O1757" s="135" t="s">
        <v>6041</v>
      </c>
    </row>
    <row r="1758" spans="1:15" ht="15.95" customHeight="1" x14ac:dyDescent="0.2">
      <c r="A1758" s="159">
        <v>1750</v>
      </c>
      <c r="B1758" s="159" t="s">
        <v>3888</v>
      </c>
      <c r="C1758" s="160" t="s">
        <v>3799</v>
      </c>
      <c r="D1758" s="160" t="s">
        <v>7711</v>
      </c>
      <c r="E1758" s="141">
        <v>253.85824</v>
      </c>
      <c r="F1758" s="141">
        <v>2224.6901574999997</v>
      </c>
      <c r="G1758" s="141">
        <v>25.806169999999998</v>
      </c>
      <c r="H1758" s="141"/>
      <c r="I1758" s="161">
        <v>11.41094813334697</v>
      </c>
      <c r="J1758" s="142" t="s">
        <v>6041</v>
      </c>
      <c r="K1758" s="162"/>
      <c r="L1758" s="141">
        <v>890.07957999999996</v>
      </c>
      <c r="M1758" s="141">
        <v>996.74360999999999</v>
      </c>
      <c r="N1758" s="141">
        <v>-106.66403000000003</v>
      </c>
      <c r="O1758" s="142" t="s">
        <v>6042</v>
      </c>
    </row>
    <row r="1759" spans="1:15" ht="15.95" hidden="1" customHeight="1" x14ac:dyDescent="0.2">
      <c r="A1759" s="156">
        <v>1751</v>
      </c>
      <c r="B1759" s="156" t="s">
        <v>3890</v>
      </c>
      <c r="C1759" s="157" t="s">
        <v>3799</v>
      </c>
      <c r="D1759" s="157" t="s">
        <v>7712</v>
      </c>
      <c r="E1759" s="82">
        <v>1013.90662</v>
      </c>
      <c r="F1759" s="82">
        <v>2266.6802250000001</v>
      </c>
      <c r="G1759" s="82">
        <v>24.555769999999995</v>
      </c>
      <c r="H1759" s="82"/>
      <c r="I1759" s="158">
        <v>44.730906848582933</v>
      </c>
      <c r="J1759" s="135" t="s">
        <v>6041</v>
      </c>
      <c r="K1759" s="162"/>
      <c r="L1759" s="82">
        <v>1754.1037900000001</v>
      </c>
      <c r="M1759" s="82">
        <v>1065.5156000000002</v>
      </c>
      <c r="N1759" s="82">
        <v>688.58818999999994</v>
      </c>
      <c r="O1759" s="135" t="s">
        <v>6041</v>
      </c>
    </row>
    <row r="1760" spans="1:15" ht="15.95" hidden="1" customHeight="1" x14ac:dyDescent="0.2">
      <c r="A1760" s="159">
        <v>1752</v>
      </c>
      <c r="B1760" s="159" t="s">
        <v>3892</v>
      </c>
      <c r="C1760" s="160" t="s">
        <v>3799</v>
      </c>
      <c r="D1760" s="160" t="s">
        <v>7713</v>
      </c>
      <c r="E1760" s="141">
        <v>7684.0585300000012</v>
      </c>
      <c r="F1760" s="141">
        <v>25994.580839999995</v>
      </c>
      <c r="G1760" s="141">
        <v>174.24125000000001</v>
      </c>
      <c r="H1760" s="141"/>
      <c r="I1760" s="161">
        <v>29.560232485749143</v>
      </c>
      <c r="J1760" s="142" t="s">
        <v>6041</v>
      </c>
      <c r="K1760" s="162"/>
      <c r="L1760" s="141">
        <v>19480.671170000001</v>
      </c>
      <c r="M1760" s="141">
        <v>13469.636130000001</v>
      </c>
      <c r="N1760" s="141">
        <v>6011.0350400000007</v>
      </c>
      <c r="O1760" s="142" t="s">
        <v>6041</v>
      </c>
    </row>
    <row r="1761" spans="1:15" ht="15.95" hidden="1" customHeight="1" x14ac:dyDescent="0.2">
      <c r="A1761" s="156">
        <v>1753</v>
      </c>
      <c r="B1761" s="156" t="s">
        <v>3894</v>
      </c>
      <c r="C1761" s="157" t="s">
        <v>3799</v>
      </c>
      <c r="D1761" s="157" t="s">
        <v>7714</v>
      </c>
      <c r="E1761" s="82">
        <v>508.39504000000005</v>
      </c>
      <c r="F1761" s="82">
        <v>6343.3533149999994</v>
      </c>
      <c r="G1761" s="82">
        <v>73.765100000000004</v>
      </c>
      <c r="H1761" s="82"/>
      <c r="I1761" s="158">
        <v>8.0146101715288118</v>
      </c>
      <c r="J1761" s="135" t="s">
        <v>6041</v>
      </c>
      <c r="K1761" s="162"/>
      <c r="L1761" s="82">
        <v>4605.9392800000005</v>
      </c>
      <c r="M1761" s="82">
        <v>2948.1281400000003</v>
      </c>
      <c r="N1761" s="82">
        <v>1657.81114</v>
      </c>
      <c r="O1761" s="135" t="s">
        <v>6041</v>
      </c>
    </row>
    <row r="1762" spans="1:15" ht="15.95" hidden="1" customHeight="1" x14ac:dyDescent="0.2">
      <c r="A1762" s="159">
        <v>1754</v>
      </c>
      <c r="B1762" s="159" t="s">
        <v>3896</v>
      </c>
      <c r="C1762" s="160" t="s">
        <v>3799</v>
      </c>
      <c r="D1762" s="160" t="s">
        <v>7715</v>
      </c>
      <c r="E1762" s="141">
        <v>1231.0789600000003</v>
      </c>
      <c r="F1762" s="141">
        <v>10191.785525000001</v>
      </c>
      <c r="G1762" s="141">
        <v>450.26491000000004</v>
      </c>
      <c r="H1762" s="141"/>
      <c r="I1762" s="161">
        <v>12.079129382974335</v>
      </c>
      <c r="J1762" s="142" t="s">
        <v>6041</v>
      </c>
      <c r="K1762" s="162"/>
      <c r="L1762" s="141">
        <v>9135.9355799999994</v>
      </c>
      <c r="M1762" s="141">
        <v>6202.4237599999997</v>
      </c>
      <c r="N1762" s="141">
        <v>2933.5118200000002</v>
      </c>
      <c r="O1762" s="142" t="s">
        <v>6041</v>
      </c>
    </row>
    <row r="1763" spans="1:15" ht="15.95" hidden="1" customHeight="1" x14ac:dyDescent="0.2">
      <c r="A1763" s="156">
        <v>1755</v>
      </c>
      <c r="B1763" s="156" t="s">
        <v>3898</v>
      </c>
      <c r="C1763" s="157" t="s">
        <v>3799</v>
      </c>
      <c r="D1763" s="157" t="s">
        <v>7716</v>
      </c>
      <c r="E1763" s="82">
        <v>3368.7552900000001</v>
      </c>
      <c r="F1763" s="82">
        <v>21085.6622675</v>
      </c>
      <c r="G1763" s="82">
        <v>318.94734999999997</v>
      </c>
      <c r="H1763" s="82"/>
      <c r="I1763" s="158">
        <v>15.976521141535924</v>
      </c>
      <c r="J1763" s="135" t="s">
        <v>6041</v>
      </c>
      <c r="K1763" s="162"/>
      <c r="L1763" s="82">
        <v>17119.191009999999</v>
      </c>
      <c r="M1763" s="82">
        <v>14889.071339999999</v>
      </c>
      <c r="N1763" s="82">
        <v>2230.11967</v>
      </c>
      <c r="O1763" s="135" t="s">
        <v>6041</v>
      </c>
    </row>
    <row r="1764" spans="1:15" ht="15.95" hidden="1" customHeight="1" x14ac:dyDescent="0.2">
      <c r="A1764" s="159">
        <v>1756</v>
      </c>
      <c r="B1764" s="159" t="s">
        <v>3900</v>
      </c>
      <c r="C1764" s="160" t="s">
        <v>3799</v>
      </c>
      <c r="D1764" s="160" t="s">
        <v>7717</v>
      </c>
      <c r="E1764" s="141">
        <v>628.25092000000006</v>
      </c>
      <c r="F1764" s="141">
        <v>11302.731342499997</v>
      </c>
      <c r="G1764" s="141">
        <v>160.98447999999999</v>
      </c>
      <c r="H1764" s="141"/>
      <c r="I1764" s="161">
        <v>5.5583991246229179</v>
      </c>
      <c r="J1764" s="142" t="s">
        <v>6041</v>
      </c>
      <c r="K1764" s="162"/>
      <c r="L1764" s="141">
        <v>8180.8176099999991</v>
      </c>
      <c r="M1764" s="141">
        <v>6999.1657200000009</v>
      </c>
      <c r="N1764" s="141">
        <v>1181.6518899999987</v>
      </c>
      <c r="O1764" s="142" t="s">
        <v>6041</v>
      </c>
    </row>
    <row r="1765" spans="1:15" ht="15.95" hidden="1" customHeight="1" x14ac:dyDescent="0.2">
      <c r="A1765" s="156">
        <v>1757</v>
      </c>
      <c r="B1765" s="156" t="s">
        <v>3902</v>
      </c>
      <c r="C1765" s="157" t="s">
        <v>3799</v>
      </c>
      <c r="D1765" s="157" t="s">
        <v>7718</v>
      </c>
      <c r="E1765" s="82">
        <v>132.80142999999998</v>
      </c>
      <c r="F1765" s="82">
        <v>1649.1725675000002</v>
      </c>
      <c r="G1765" s="82">
        <v>14.916790000000001</v>
      </c>
      <c r="H1765" s="82"/>
      <c r="I1765" s="158">
        <v>8.0526096914960945</v>
      </c>
      <c r="J1765" s="135" t="s">
        <v>6041</v>
      </c>
      <c r="K1765" s="162"/>
      <c r="L1765" s="82">
        <v>1015.3369799999998</v>
      </c>
      <c r="M1765" s="82">
        <v>934.32844000000011</v>
      </c>
      <c r="N1765" s="82">
        <v>81.008539999999797</v>
      </c>
      <c r="O1765" s="135" t="s">
        <v>6041</v>
      </c>
    </row>
    <row r="1766" spans="1:15" ht="15.95" hidden="1" customHeight="1" x14ac:dyDescent="0.2">
      <c r="A1766" s="159">
        <v>1758</v>
      </c>
      <c r="B1766" s="159" t="s">
        <v>3904</v>
      </c>
      <c r="C1766" s="160" t="s">
        <v>3799</v>
      </c>
      <c r="D1766" s="160" t="s">
        <v>7719</v>
      </c>
      <c r="E1766" s="141">
        <v>395.06131999999997</v>
      </c>
      <c r="F1766" s="141">
        <v>2387.4207825000003</v>
      </c>
      <c r="G1766" s="141">
        <v>24.84207</v>
      </c>
      <c r="H1766" s="141"/>
      <c r="I1766" s="161">
        <v>16.547620046530273</v>
      </c>
      <c r="J1766" s="142" t="s">
        <v>6041</v>
      </c>
      <c r="K1766" s="162"/>
      <c r="L1766" s="141">
        <v>1571.4244899999999</v>
      </c>
      <c r="M1766" s="141">
        <v>1261.5018099999998</v>
      </c>
      <c r="N1766" s="141">
        <v>309.92268000000018</v>
      </c>
      <c r="O1766" s="142" t="s">
        <v>6041</v>
      </c>
    </row>
    <row r="1767" spans="1:15" ht="15.95" hidden="1" customHeight="1" x14ac:dyDescent="0.2">
      <c r="A1767" s="156">
        <v>1759</v>
      </c>
      <c r="B1767" s="156" t="s">
        <v>3906</v>
      </c>
      <c r="C1767" s="157" t="s">
        <v>3799</v>
      </c>
      <c r="D1767" s="157" t="s">
        <v>7720</v>
      </c>
      <c r="E1767" s="82">
        <v>156.61213000000001</v>
      </c>
      <c r="F1767" s="82">
        <v>2621.7191425000001</v>
      </c>
      <c r="G1767" s="82">
        <v>17.911360000000002</v>
      </c>
      <c r="H1767" s="82"/>
      <c r="I1767" s="158">
        <v>5.9736425409267495</v>
      </c>
      <c r="J1767" s="135" t="s">
        <v>6041</v>
      </c>
      <c r="K1767" s="162"/>
      <c r="L1767" s="82">
        <v>1567.0071699999999</v>
      </c>
      <c r="M1767" s="82">
        <v>1234.00269</v>
      </c>
      <c r="N1767" s="82">
        <v>333.00448</v>
      </c>
      <c r="O1767" s="135" t="s">
        <v>6041</v>
      </c>
    </row>
    <row r="1768" spans="1:15" ht="15.95" hidden="1" customHeight="1" x14ac:dyDescent="0.2">
      <c r="A1768" s="159">
        <v>1760</v>
      </c>
      <c r="B1768" s="159" t="s">
        <v>3908</v>
      </c>
      <c r="C1768" s="160" t="s">
        <v>3799</v>
      </c>
      <c r="D1768" s="160" t="s">
        <v>7721</v>
      </c>
      <c r="E1768" s="141">
        <v>250.49098999999998</v>
      </c>
      <c r="F1768" s="141">
        <v>2679.1484475000002</v>
      </c>
      <c r="G1768" s="141">
        <v>17.308109999999999</v>
      </c>
      <c r="H1768" s="141"/>
      <c r="I1768" s="161">
        <v>9.3496495214269011</v>
      </c>
      <c r="J1768" s="142" t="s">
        <v>6041</v>
      </c>
      <c r="K1768" s="162"/>
      <c r="L1768" s="141">
        <v>1915.04233</v>
      </c>
      <c r="M1768" s="141">
        <v>1391.00099</v>
      </c>
      <c r="N1768" s="141">
        <v>524.0413400000001</v>
      </c>
      <c r="O1768" s="142" t="s">
        <v>6041</v>
      </c>
    </row>
    <row r="1769" spans="1:15" ht="15.95" hidden="1" customHeight="1" x14ac:dyDescent="0.2">
      <c r="A1769" s="156">
        <v>1761</v>
      </c>
      <c r="B1769" s="156" t="s">
        <v>3910</v>
      </c>
      <c r="C1769" s="157" t="s">
        <v>3799</v>
      </c>
      <c r="D1769" s="157" t="s">
        <v>7722</v>
      </c>
      <c r="E1769" s="82">
        <v>11245.703190000002</v>
      </c>
      <c r="F1769" s="82">
        <v>46647.037762499996</v>
      </c>
      <c r="G1769" s="82">
        <v>54.389540000000004</v>
      </c>
      <c r="H1769" s="82"/>
      <c r="I1769" s="158">
        <v>24.10807573088924</v>
      </c>
      <c r="J1769" s="135" t="s">
        <v>6041</v>
      </c>
      <c r="K1769" s="162"/>
      <c r="L1769" s="82">
        <v>35479.631760000004</v>
      </c>
      <c r="M1769" s="82">
        <v>28259.611370000002</v>
      </c>
      <c r="N1769" s="82">
        <v>7220.0203900000042</v>
      </c>
      <c r="O1769" s="135" t="s">
        <v>6041</v>
      </c>
    </row>
    <row r="1770" spans="1:15" ht="15.95" hidden="1" customHeight="1" x14ac:dyDescent="0.2">
      <c r="A1770" s="159">
        <v>1762</v>
      </c>
      <c r="B1770" s="159" t="s">
        <v>3912</v>
      </c>
      <c r="C1770" s="160" t="s">
        <v>3799</v>
      </c>
      <c r="D1770" s="160" t="s">
        <v>7723</v>
      </c>
      <c r="E1770" s="141">
        <v>47.216349999999991</v>
      </c>
      <c r="F1770" s="141">
        <v>959.08643499999982</v>
      </c>
      <c r="G1770" s="141">
        <v>20.74746</v>
      </c>
      <c r="H1770" s="141"/>
      <c r="I1770" s="161">
        <v>4.9230547192547869</v>
      </c>
      <c r="J1770" s="142" t="s">
        <v>6041</v>
      </c>
      <c r="K1770" s="162"/>
      <c r="L1770" s="141">
        <v>625.13211000000001</v>
      </c>
      <c r="M1770" s="141">
        <v>420.07703000000004</v>
      </c>
      <c r="N1770" s="141">
        <v>205.05507999999995</v>
      </c>
      <c r="O1770" s="142" t="s">
        <v>6041</v>
      </c>
    </row>
    <row r="1771" spans="1:15" ht="15.95" hidden="1" customHeight="1" x14ac:dyDescent="0.2">
      <c r="A1771" s="156">
        <v>1763</v>
      </c>
      <c r="B1771" s="156" t="s">
        <v>3914</v>
      </c>
      <c r="C1771" s="157" t="s">
        <v>3799</v>
      </c>
      <c r="D1771" s="157" t="s">
        <v>7724</v>
      </c>
      <c r="E1771" s="82">
        <v>485.27680999999995</v>
      </c>
      <c r="F1771" s="82">
        <v>2099.1513325000001</v>
      </c>
      <c r="G1771" s="82">
        <v>2.9112800000000001</v>
      </c>
      <c r="H1771" s="82"/>
      <c r="I1771" s="158">
        <v>23.11776204443802</v>
      </c>
      <c r="J1771" s="135" t="s">
        <v>6041</v>
      </c>
      <c r="K1771" s="162"/>
      <c r="L1771" s="82">
        <v>1167.97759</v>
      </c>
      <c r="M1771" s="82">
        <v>1087.6458399999999</v>
      </c>
      <c r="N1771" s="82">
        <v>80.33175</v>
      </c>
      <c r="O1771" s="135" t="s">
        <v>6041</v>
      </c>
    </row>
    <row r="1772" spans="1:15" ht="15.95" hidden="1" customHeight="1" x14ac:dyDescent="0.2">
      <c r="A1772" s="159">
        <v>1764</v>
      </c>
      <c r="B1772" s="159" t="s">
        <v>3916</v>
      </c>
      <c r="C1772" s="160" t="s">
        <v>3799</v>
      </c>
      <c r="D1772" s="160" t="s">
        <v>7725</v>
      </c>
      <c r="E1772" s="141">
        <v>417.50327000000004</v>
      </c>
      <c r="F1772" s="141">
        <v>3112.0109375000002</v>
      </c>
      <c r="G1772" s="141">
        <v>29.42221</v>
      </c>
      <c r="H1772" s="141"/>
      <c r="I1772" s="161">
        <v>13.415867694070405</v>
      </c>
      <c r="J1772" s="142" t="s">
        <v>6041</v>
      </c>
      <c r="K1772" s="162"/>
      <c r="L1772" s="141">
        <v>2399.8127999999997</v>
      </c>
      <c r="M1772" s="141">
        <v>2127.5909999999999</v>
      </c>
      <c r="N1772" s="141">
        <v>272.2217999999998</v>
      </c>
      <c r="O1772" s="142" t="s">
        <v>6041</v>
      </c>
    </row>
    <row r="1773" spans="1:15" ht="15.95" hidden="1" customHeight="1" x14ac:dyDescent="0.2">
      <c r="A1773" s="156">
        <v>1765</v>
      </c>
      <c r="B1773" s="156" t="s">
        <v>3918</v>
      </c>
      <c r="C1773" s="157" t="s">
        <v>3799</v>
      </c>
      <c r="D1773" s="157" t="s">
        <v>7726</v>
      </c>
      <c r="E1773" s="82">
        <v>22.170600000000004</v>
      </c>
      <c r="F1773" s="82">
        <v>1203.2715400000002</v>
      </c>
      <c r="G1773" s="82">
        <v>8.7286099999999998</v>
      </c>
      <c r="H1773" s="82"/>
      <c r="I1773" s="158">
        <v>1.8425267500301716</v>
      </c>
      <c r="J1773" s="135" t="s">
        <v>6041</v>
      </c>
      <c r="K1773" s="162"/>
      <c r="L1773" s="82">
        <v>854.05857000000003</v>
      </c>
      <c r="M1773" s="82">
        <v>610.1878999999999</v>
      </c>
      <c r="N1773" s="82">
        <v>243.87067000000016</v>
      </c>
      <c r="O1773" s="135" t="s">
        <v>6041</v>
      </c>
    </row>
    <row r="1774" spans="1:15" ht="15.95" hidden="1" customHeight="1" x14ac:dyDescent="0.2">
      <c r="A1774" s="159">
        <v>1766</v>
      </c>
      <c r="B1774" s="159" t="s">
        <v>3920</v>
      </c>
      <c r="C1774" s="160" t="s">
        <v>3799</v>
      </c>
      <c r="D1774" s="160" t="s">
        <v>7154</v>
      </c>
      <c r="E1774" s="141">
        <v>46.258290000000002</v>
      </c>
      <c r="F1774" s="141">
        <v>1513.4311925</v>
      </c>
      <c r="G1774" s="141">
        <v>7.5173500000000004</v>
      </c>
      <c r="H1774" s="141"/>
      <c r="I1774" s="161">
        <v>3.0565175496077273</v>
      </c>
      <c r="J1774" s="142" t="s">
        <v>6041</v>
      </c>
      <c r="K1774" s="162"/>
      <c r="L1774" s="141">
        <v>1109.5152500000002</v>
      </c>
      <c r="M1774" s="141">
        <v>922.54932999999994</v>
      </c>
      <c r="N1774" s="141">
        <v>186.96592000000027</v>
      </c>
      <c r="O1774" s="142" t="s">
        <v>6041</v>
      </c>
    </row>
    <row r="1775" spans="1:15" ht="15.95" hidden="1" customHeight="1" x14ac:dyDescent="0.2">
      <c r="A1775" s="156">
        <v>1767</v>
      </c>
      <c r="B1775" s="156" t="s">
        <v>3921</v>
      </c>
      <c r="C1775" s="157" t="s">
        <v>3799</v>
      </c>
      <c r="D1775" s="157" t="s">
        <v>7727</v>
      </c>
      <c r="E1775" s="82">
        <v>564.09743999999989</v>
      </c>
      <c r="F1775" s="82">
        <v>2137.3990274999996</v>
      </c>
      <c r="G1775" s="82">
        <v>19.751519999999999</v>
      </c>
      <c r="H1775" s="82"/>
      <c r="I1775" s="158">
        <v>26.39177021895599</v>
      </c>
      <c r="J1775" s="135" t="s">
        <v>6041</v>
      </c>
      <c r="K1775" s="162"/>
      <c r="L1775" s="82">
        <v>1426.7210899999998</v>
      </c>
      <c r="M1775" s="82">
        <v>1075.06648</v>
      </c>
      <c r="N1775" s="82">
        <v>351.65460999999988</v>
      </c>
      <c r="O1775" s="135" t="s">
        <v>6041</v>
      </c>
    </row>
    <row r="1776" spans="1:15" ht="15.95" hidden="1" customHeight="1" x14ac:dyDescent="0.2">
      <c r="A1776" s="159">
        <v>1768</v>
      </c>
      <c r="B1776" s="159" t="s">
        <v>3923</v>
      </c>
      <c r="C1776" s="160" t="s">
        <v>3799</v>
      </c>
      <c r="D1776" s="160" t="s">
        <v>7728</v>
      </c>
      <c r="E1776" s="141">
        <v>289.80068999999997</v>
      </c>
      <c r="F1776" s="141">
        <v>1919.3611599999999</v>
      </c>
      <c r="G1776" s="141">
        <v>3.5378799999999999</v>
      </c>
      <c r="H1776" s="141"/>
      <c r="I1776" s="161">
        <v>15.098809751886405</v>
      </c>
      <c r="J1776" s="142" t="s">
        <v>6041</v>
      </c>
      <c r="K1776" s="162"/>
      <c r="L1776" s="141">
        <v>1327.6339500000001</v>
      </c>
      <c r="M1776" s="141">
        <v>1214.0254499999999</v>
      </c>
      <c r="N1776" s="141">
        <v>113.60850000000023</v>
      </c>
      <c r="O1776" s="142" t="s">
        <v>6041</v>
      </c>
    </row>
    <row r="1777" spans="1:15" ht="15.95" hidden="1" customHeight="1" x14ac:dyDescent="0.2">
      <c r="A1777" s="156">
        <v>1769</v>
      </c>
      <c r="B1777" s="156" t="s">
        <v>3925</v>
      </c>
      <c r="C1777" s="157" t="s">
        <v>3799</v>
      </c>
      <c r="D1777" s="157" t="s">
        <v>7729</v>
      </c>
      <c r="E1777" s="82">
        <v>2677.21749</v>
      </c>
      <c r="F1777" s="82">
        <v>15633.552699999997</v>
      </c>
      <c r="G1777" s="82">
        <v>54.293930000000003</v>
      </c>
      <c r="H1777" s="82"/>
      <c r="I1777" s="158">
        <v>17.124818276270631</v>
      </c>
      <c r="J1777" s="135" t="s">
        <v>6041</v>
      </c>
      <c r="K1777" s="162"/>
      <c r="L1777" s="82">
        <v>12500.161059999999</v>
      </c>
      <c r="M1777" s="82">
        <v>10283.37293</v>
      </c>
      <c r="N1777" s="82">
        <v>2216.788129999999</v>
      </c>
      <c r="O1777" s="135" t="s">
        <v>6041</v>
      </c>
    </row>
    <row r="1778" spans="1:15" ht="15.95" hidden="1" customHeight="1" x14ac:dyDescent="0.2">
      <c r="A1778" s="159">
        <v>1770</v>
      </c>
      <c r="B1778" s="159" t="s">
        <v>3927</v>
      </c>
      <c r="C1778" s="160" t="s">
        <v>3799</v>
      </c>
      <c r="D1778" s="160" t="s">
        <v>7730</v>
      </c>
      <c r="E1778" s="141">
        <v>1458.6700800000001</v>
      </c>
      <c r="F1778" s="141">
        <v>12274.972595000003</v>
      </c>
      <c r="G1778" s="141">
        <v>37.668759999999992</v>
      </c>
      <c r="H1778" s="141"/>
      <c r="I1778" s="161">
        <v>11.883285837999868</v>
      </c>
      <c r="J1778" s="142" t="s">
        <v>6041</v>
      </c>
      <c r="K1778" s="162"/>
      <c r="L1778" s="141">
        <v>10795.11082</v>
      </c>
      <c r="M1778" s="141">
        <v>6618.5517399999999</v>
      </c>
      <c r="N1778" s="141">
        <v>4176.55908</v>
      </c>
      <c r="O1778" s="142" t="s">
        <v>6041</v>
      </c>
    </row>
    <row r="1779" spans="1:15" ht="15.95" hidden="1" customHeight="1" x14ac:dyDescent="0.2">
      <c r="A1779" s="156">
        <v>1771</v>
      </c>
      <c r="B1779" s="156" t="s">
        <v>3929</v>
      </c>
      <c r="C1779" s="157" t="s">
        <v>3799</v>
      </c>
      <c r="D1779" s="157" t="s">
        <v>7731</v>
      </c>
      <c r="E1779" s="82">
        <v>70.60023000000001</v>
      </c>
      <c r="F1779" s="82">
        <v>1355.2443149999999</v>
      </c>
      <c r="G1779" s="82">
        <v>5.9004399999999997</v>
      </c>
      <c r="H1779" s="82"/>
      <c r="I1779" s="158">
        <v>5.2094097882270045</v>
      </c>
      <c r="J1779" s="135" t="s">
        <v>6041</v>
      </c>
      <c r="K1779" s="162"/>
      <c r="L1779" s="82">
        <v>1040.6562799999999</v>
      </c>
      <c r="M1779" s="82">
        <v>884.57940000000019</v>
      </c>
      <c r="N1779" s="82">
        <v>156.07687999999987</v>
      </c>
      <c r="O1779" s="135" t="s">
        <v>6041</v>
      </c>
    </row>
    <row r="1780" spans="1:15" ht="15.95" hidden="1" customHeight="1" x14ac:dyDescent="0.2">
      <c r="A1780" s="159">
        <v>1772</v>
      </c>
      <c r="B1780" s="159" t="s">
        <v>3931</v>
      </c>
      <c r="C1780" s="160" t="s">
        <v>3799</v>
      </c>
      <c r="D1780" s="160" t="s">
        <v>6408</v>
      </c>
      <c r="E1780" s="141">
        <v>362.76544999999993</v>
      </c>
      <c r="F1780" s="141">
        <v>1750.193135</v>
      </c>
      <c r="G1780" s="141">
        <v>1.84131</v>
      </c>
      <c r="H1780" s="141"/>
      <c r="I1780" s="161">
        <v>20.727166776368367</v>
      </c>
      <c r="J1780" s="142" t="s">
        <v>6041</v>
      </c>
      <c r="K1780" s="162"/>
      <c r="L1780" s="141">
        <v>745.77303000000006</v>
      </c>
      <c r="M1780" s="141">
        <v>558.49626000000001</v>
      </c>
      <c r="N1780" s="141">
        <v>187.27677000000003</v>
      </c>
      <c r="O1780" s="142" t="s">
        <v>6041</v>
      </c>
    </row>
    <row r="1781" spans="1:15" ht="15.95" customHeight="1" x14ac:dyDescent="0.2">
      <c r="A1781" s="156">
        <v>1773</v>
      </c>
      <c r="B1781" s="156" t="s">
        <v>3932</v>
      </c>
      <c r="C1781" s="157" t="s">
        <v>3799</v>
      </c>
      <c r="D1781" s="157" t="s">
        <v>7732</v>
      </c>
      <c r="E1781" s="82">
        <v>86.020489999999995</v>
      </c>
      <c r="F1781" s="82">
        <v>3556.6169150000005</v>
      </c>
      <c r="G1781" s="82">
        <v>23.008389999999999</v>
      </c>
      <c r="H1781" s="82"/>
      <c r="I1781" s="158">
        <v>2.4186043101018089</v>
      </c>
      <c r="J1781" s="135" t="s">
        <v>6041</v>
      </c>
      <c r="K1781" s="162"/>
      <c r="L1781" s="82">
        <v>2266.5462799999996</v>
      </c>
      <c r="M1781" s="82">
        <v>2474.29511</v>
      </c>
      <c r="N1781" s="82">
        <v>-207.74883000000008</v>
      </c>
      <c r="O1781" s="135" t="s">
        <v>6042</v>
      </c>
    </row>
    <row r="1782" spans="1:15" ht="15.95" hidden="1" customHeight="1" x14ac:dyDescent="0.2">
      <c r="A1782" s="159">
        <v>1774</v>
      </c>
      <c r="B1782" s="159" t="s">
        <v>3934</v>
      </c>
      <c r="C1782" s="160" t="s">
        <v>3799</v>
      </c>
      <c r="D1782" s="160" t="s">
        <v>7733</v>
      </c>
      <c r="E1782" s="141">
        <v>139.82599000000002</v>
      </c>
      <c r="F1782" s="141">
        <v>1030.7573575000001</v>
      </c>
      <c r="G1782" s="141">
        <v>3.3757599999999996</v>
      </c>
      <c r="H1782" s="141"/>
      <c r="I1782" s="161">
        <v>13.565364242379419</v>
      </c>
      <c r="J1782" s="142" t="s">
        <v>6041</v>
      </c>
      <c r="K1782" s="162"/>
      <c r="L1782" s="141">
        <v>694.15183000000002</v>
      </c>
      <c r="M1782" s="141">
        <v>642.66494999999998</v>
      </c>
      <c r="N1782" s="141">
        <v>51.48688000000012</v>
      </c>
      <c r="O1782" s="142" t="s">
        <v>6041</v>
      </c>
    </row>
    <row r="1783" spans="1:15" ht="15.95" hidden="1" customHeight="1" x14ac:dyDescent="0.2">
      <c r="A1783" s="156">
        <v>1775</v>
      </c>
      <c r="B1783" s="156" t="s">
        <v>3936</v>
      </c>
      <c r="C1783" s="157" t="s">
        <v>3799</v>
      </c>
      <c r="D1783" s="157" t="s">
        <v>7734</v>
      </c>
      <c r="E1783" s="82">
        <v>7740.0241699999997</v>
      </c>
      <c r="F1783" s="82">
        <v>23812.031837500002</v>
      </c>
      <c r="G1783" s="82">
        <v>43.169139999999999</v>
      </c>
      <c r="H1783" s="82"/>
      <c r="I1783" s="158">
        <v>32.504677563091214</v>
      </c>
      <c r="J1783" s="135" t="s">
        <v>6041</v>
      </c>
      <c r="K1783" s="162"/>
      <c r="L1783" s="82">
        <v>18997.404489999997</v>
      </c>
      <c r="M1783" s="82">
        <v>15831.434009999997</v>
      </c>
      <c r="N1783" s="82">
        <v>3165.9704800000004</v>
      </c>
      <c r="O1783" s="135" t="s">
        <v>6041</v>
      </c>
    </row>
    <row r="1784" spans="1:15" ht="15.95" hidden="1" customHeight="1" x14ac:dyDescent="0.2">
      <c r="A1784" s="159">
        <v>1776</v>
      </c>
      <c r="B1784" s="159" t="s">
        <v>3938</v>
      </c>
      <c r="C1784" s="160" t="s">
        <v>3799</v>
      </c>
      <c r="D1784" s="160" t="s">
        <v>7735</v>
      </c>
      <c r="E1784" s="141">
        <v>341.1576</v>
      </c>
      <c r="F1784" s="141">
        <v>6757.5092974999998</v>
      </c>
      <c r="G1784" s="141">
        <v>28.226240000000001</v>
      </c>
      <c r="H1784" s="141"/>
      <c r="I1784" s="161">
        <v>5.0485701902950284</v>
      </c>
      <c r="J1784" s="142" t="s">
        <v>6041</v>
      </c>
      <c r="K1784" s="162"/>
      <c r="L1784" s="141">
        <v>5200.4400700000006</v>
      </c>
      <c r="M1784" s="141">
        <v>4372.48002</v>
      </c>
      <c r="N1784" s="141">
        <v>827.96005000000071</v>
      </c>
      <c r="O1784" s="142" t="s">
        <v>6041</v>
      </c>
    </row>
    <row r="1785" spans="1:15" ht="15.95" hidden="1" customHeight="1" x14ac:dyDescent="0.2">
      <c r="A1785" s="156">
        <v>1777</v>
      </c>
      <c r="B1785" s="156" t="s">
        <v>3940</v>
      </c>
      <c r="C1785" s="157" t="s">
        <v>3799</v>
      </c>
      <c r="D1785" s="157" t="s">
        <v>7736</v>
      </c>
      <c r="E1785" s="82">
        <v>4097.8428599999997</v>
      </c>
      <c r="F1785" s="82">
        <v>7027.5124250000008</v>
      </c>
      <c r="G1785" s="82">
        <v>27.717509999999997</v>
      </c>
      <c r="H1785" s="82"/>
      <c r="I1785" s="158">
        <v>58.311428172252569</v>
      </c>
      <c r="J1785" s="135" t="s">
        <v>6041</v>
      </c>
      <c r="K1785" s="162"/>
      <c r="L1785" s="82">
        <v>5176.2947400000003</v>
      </c>
      <c r="M1785" s="82">
        <v>4436.6095900000009</v>
      </c>
      <c r="N1785" s="82">
        <v>739.68514999999945</v>
      </c>
      <c r="O1785" s="135" t="s">
        <v>6041</v>
      </c>
    </row>
    <row r="1786" spans="1:15" ht="15.95" hidden="1" customHeight="1" x14ac:dyDescent="0.2">
      <c r="A1786" s="159">
        <v>1778</v>
      </c>
      <c r="B1786" s="159" t="s">
        <v>3942</v>
      </c>
      <c r="C1786" s="160" t="s">
        <v>3799</v>
      </c>
      <c r="D1786" s="160" t="s">
        <v>7737</v>
      </c>
      <c r="E1786" s="141">
        <v>132.85076000000001</v>
      </c>
      <c r="F1786" s="141">
        <v>1724.4468400000003</v>
      </c>
      <c r="G1786" s="141">
        <v>3.3850899999999999</v>
      </c>
      <c r="H1786" s="141"/>
      <c r="I1786" s="161">
        <v>7.7039637823802094</v>
      </c>
      <c r="J1786" s="142" t="s">
        <v>6041</v>
      </c>
      <c r="K1786" s="162"/>
      <c r="L1786" s="141">
        <v>1314.7674999999999</v>
      </c>
      <c r="M1786" s="141">
        <v>1222.2944299999999</v>
      </c>
      <c r="N1786" s="141">
        <v>92.473070000000064</v>
      </c>
      <c r="O1786" s="142" t="s">
        <v>6041</v>
      </c>
    </row>
    <row r="1787" spans="1:15" ht="15.95" hidden="1" customHeight="1" x14ac:dyDescent="0.2">
      <c r="A1787" s="156">
        <v>1779</v>
      </c>
      <c r="B1787" s="156" t="s">
        <v>3944</v>
      </c>
      <c r="C1787" s="157" t="s">
        <v>3799</v>
      </c>
      <c r="D1787" s="157" t="s">
        <v>7738</v>
      </c>
      <c r="E1787" s="82">
        <v>2089.30789</v>
      </c>
      <c r="F1787" s="82">
        <v>8696.698269999999</v>
      </c>
      <c r="G1787" s="82">
        <v>24.858220000000003</v>
      </c>
      <c r="H1787" s="82"/>
      <c r="I1787" s="158">
        <v>24.024150604456928</v>
      </c>
      <c r="J1787" s="135" t="s">
        <v>6041</v>
      </c>
      <c r="K1787" s="162"/>
      <c r="L1787" s="82">
        <v>5660.9164900000005</v>
      </c>
      <c r="M1787" s="82">
        <v>3898.4149500000003</v>
      </c>
      <c r="N1787" s="82">
        <v>1762.50154</v>
      </c>
      <c r="O1787" s="135" t="s">
        <v>6041</v>
      </c>
    </row>
    <row r="1788" spans="1:15" ht="15.95" hidden="1" customHeight="1" x14ac:dyDescent="0.2">
      <c r="A1788" s="159">
        <v>1780</v>
      </c>
      <c r="B1788" s="159" t="s">
        <v>3946</v>
      </c>
      <c r="C1788" s="160" t="s">
        <v>72</v>
      </c>
      <c r="D1788" s="160" t="s">
        <v>7739</v>
      </c>
      <c r="E1788" s="141">
        <v>27815.933649999999</v>
      </c>
      <c r="F1788" s="141">
        <v>137841.99774749999</v>
      </c>
      <c r="G1788" s="141">
        <v>65072.33855</v>
      </c>
      <c r="H1788" s="141"/>
      <c r="I1788" s="161">
        <v>20.179578143486744</v>
      </c>
      <c r="J1788" s="142" t="s">
        <v>6041</v>
      </c>
      <c r="K1788" s="162"/>
      <c r="L1788" s="141">
        <v>114223.72580000001</v>
      </c>
      <c r="M1788" s="141">
        <v>77005.865889999986</v>
      </c>
      <c r="N1788" s="141">
        <v>37217.859910000028</v>
      </c>
      <c r="O1788" s="142" t="s">
        <v>6041</v>
      </c>
    </row>
    <row r="1789" spans="1:15" ht="15.95" hidden="1" customHeight="1" x14ac:dyDescent="0.2">
      <c r="A1789" s="156">
        <v>1781</v>
      </c>
      <c r="B1789" s="156" t="s">
        <v>3948</v>
      </c>
      <c r="C1789" s="157" t="s">
        <v>72</v>
      </c>
      <c r="D1789" s="157" t="s">
        <v>7740</v>
      </c>
      <c r="E1789" s="82">
        <v>27864.141310000003</v>
      </c>
      <c r="F1789" s="82">
        <v>40012.545237499995</v>
      </c>
      <c r="G1789" s="82">
        <v>41531.985229999998</v>
      </c>
      <c r="H1789" s="82"/>
      <c r="I1789" s="158">
        <v>67.090800393217819</v>
      </c>
      <c r="J1789" s="135" t="s">
        <v>6041</v>
      </c>
      <c r="K1789" s="162"/>
      <c r="L1789" s="82">
        <v>33431.162929999999</v>
      </c>
      <c r="M1789" s="82">
        <v>10921.824689999999</v>
      </c>
      <c r="N1789" s="82">
        <v>22509.338240000001</v>
      </c>
      <c r="O1789" s="135" t="s">
        <v>6041</v>
      </c>
    </row>
    <row r="1790" spans="1:15" ht="15.95" hidden="1" customHeight="1" x14ac:dyDescent="0.2">
      <c r="A1790" s="159">
        <v>1782</v>
      </c>
      <c r="B1790" s="159" t="s">
        <v>3950</v>
      </c>
      <c r="C1790" s="160" t="s">
        <v>72</v>
      </c>
      <c r="D1790" s="160" t="s">
        <v>7741</v>
      </c>
      <c r="E1790" s="141">
        <v>1363.1684399999999</v>
      </c>
      <c r="F1790" s="141">
        <v>6629.3907025000017</v>
      </c>
      <c r="G1790" s="141">
        <v>5921.8296</v>
      </c>
      <c r="H1790" s="141"/>
      <c r="I1790" s="161">
        <v>20.562499650019678</v>
      </c>
      <c r="J1790" s="142" t="s">
        <v>6041</v>
      </c>
      <c r="K1790" s="162"/>
      <c r="L1790" s="141">
        <v>5673.0769099999998</v>
      </c>
      <c r="M1790" s="141">
        <v>3235.1776899999995</v>
      </c>
      <c r="N1790" s="141">
        <v>2437.8992200000007</v>
      </c>
      <c r="O1790" s="142" t="s">
        <v>6041</v>
      </c>
    </row>
    <row r="1791" spans="1:15" ht="15.95" hidden="1" customHeight="1" x14ac:dyDescent="0.2">
      <c r="A1791" s="156">
        <v>1783</v>
      </c>
      <c r="B1791" s="156" t="s">
        <v>3952</v>
      </c>
      <c r="C1791" s="157" t="s">
        <v>72</v>
      </c>
      <c r="D1791" s="157" t="s">
        <v>7742</v>
      </c>
      <c r="E1791" s="82">
        <v>10512.537710000001</v>
      </c>
      <c r="F1791" s="82">
        <v>32973.149727499993</v>
      </c>
      <c r="G1791" s="82">
        <v>35590.38566</v>
      </c>
      <c r="H1791" s="82"/>
      <c r="I1791" s="158">
        <v>29.537577396400717</v>
      </c>
      <c r="J1791" s="135" t="s">
        <v>6041</v>
      </c>
      <c r="K1791" s="162"/>
      <c r="L1791" s="82">
        <v>26423.379520000002</v>
      </c>
      <c r="M1791" s="82">
        <v>9225.3297199999979</v>
      </c>
      <c r="N1791" s="82">
        <v>17198.049800000004</v>
      </c>
      <c r="O1791" s="135" t="s">
        <v>6041</v>
      </c>
    </row>
    <row r="1792" spans="1:15" ht="15.95" hidden="1" customHeight="1" x14ac:dyDescent="0.2">
      <c r="A1792" s="159">
        <v>1784</v>
      </c>
      <c r="B1792" s="159" t="s">
        <v>3954</v>
      </c>
      <c r="C1792" s="160" t="s">
        <v>72</v>
      </c>
      <c r="D1792" s="160" t="s">
        <v>7743</v>
      </c>
      <c r="E1792" s="141">
        <v>1594.2488700000001</v>
      </c>
      <c r="F1792" s="141">
        <v>11075.8225525</v>
      </c>
      <c r="G1792" s="141">
        <v>11838.77951</v>
      </c>
      <c r="H1792" s="141"/>
      <c r="I1792" s="161">
        <v>13.466327915418708</v>
      </c>
      <c r="J1792" s="142" t="s">
        <v>6041</v>
      </c>
      <c r="K1792" s="162"/>
      <c r="L1792" s="141">
        <v>8006.0853500000012</v>
      </c>
      <c r="M1792" s="141">
        <v>2840.1141000000002</v>
      </c>
      <c r="N1792" s="141">
        <v>5165.9712500000014</v>
      </c>
      <c r="O1792" s="142" t="s">
        <v>6041</v>
      </c>
    </row>
    <row r="1793" spans="1:15" ht="15.95" hidden="1" customHeight="1" x14ac:dyDescent="0.2">
      <c r="A1793" s="156">
        <v>1785</v>
      </c>
      <c r="B1793" s="156" t="s">
        <v>3956</v>
      </c>
      <c r="C1793" s="157" t="s">
        <v>72</v>
      </c>
      <c r="D1793" s="157" t="s">
        <v>7744</v>
      </c>
      <c r="E1793" s="82">
        <v>1714.48568</v>
      </c>
      <c r="F1793" s="82">
        <v>6298.407072500001</v>
      </c>
      <c r="G1793" s="82">
        <v>7555.7630999999992</v>
      </c>
      <c r="H1793" s="82"/>
      <c r="I1793" s="158">
        <v>22.691098930828048</v>
      </c>
      <c r="J1793" s="135" t="s">
        <v>6041</v>
      </c>
      <c r="K1793" s="162"/>
      <c r="L1793" s="82">
        <v>3558.9221999999995</v>
      </c>
      <c r="M1793" s="82">
        <v>2587.0993499999995</v>
      </c>
      <c r="N1793" s="82">
        <v>971.82285000000013</v>
      </c>
      <c r="O1793" s="135" t="s">
        <v>6041</v>
      </c>
    </row>
    <row r="1794" spans="1:15" ht="15.95" hidden="1" customHeight="1" x14ac:dyDescent="0.2">
      <c r="A1794" s="159">
        <v>1786</v>
      </c>
      <c r="B1794" s="159" t="s">
        <v>3958</v>
      </c>
      <c r="C1794" s="160" t="s">
        <v>72</v>
      </c>
      <c r="D1794" s="160" t="s">
        <v>6863</v>
      </c>
      <c r="E1794" s="141">
        <v>1041.0016900000001</v>
      </c>
      <c r="F1794" s="141">
        <v>13608.26938</v>
      </c>
      <c r="G1794" s="141">
        <v>16997.85657</v>
      </c>
      <c r="H1794" s="141"/>
      <c r="I1794" s="161">
        <v>6.1243115313568026</v>
      </c>
      <c r="J1794" s="142" t="s">
        <v>6041</v>
      </c>
      <c r="K1794" s="162"/>
      <c r="L1794" s="141">
        <v>10361.361009999999</v>
      </c>
      <c r="M1794" s="141">
        <v>3069.1869999999999</v>
      </c>
      <c r="N1794" s="141">
        <v>7292.1740099999979</v>
      </c>
      <c r="O1794" s="142" t="s">
        <v>6041</v>
      </c>
    </row>
    <row r="1795" spans="1:15" ht="15.95" hidden="1" customHeight="1" x14ac:dyDescent="0.2">
      <c r="A1795" s="156">
        <v>1787</v>
      </c>
      <c r="B1795" s="156" t="s">
        <v>3959</v>
      </c>
      <c r="C1795" s="157" t="s">
        <v>72</v>
      </c>
      <c r="D1795" s="157" t="s">
        <v>7745</v>
      </c>
      <c r="E1795" s="82">
        <v>2032.7013699999995</v>
      </c>
      <c r="F1795" s="82">
        <v>26144.550025</v>
      </c>
      <c r="G1795" s="82">
        <v>25775.234</v>
      </c>
      <c r="H1795" s="82"/>
      <c r="I1795" s="158">
        <v>7.7748569704060131</v>
      </c>
      <c r="J1795" s="135" t="s">
        <v>6041</v>
      </c>
      <c r="K1795" s="162"/>
      <c r="L1795" s="82">
        <v>21538.010100000003</v>
      </c>
      <c r="M1795" s="82">
        <v>8076.8251199999995</v>
      </c>
      <c r="N1795" s="82">
        <v>13461.184980000002</v>
      </c>
      <c r="O1795" s="135" t="s">
        <v>6041</v>
      </c>
    </row>
    <row r="1796" spans="1:15" ht="15.95" hidden="1" customHeight="1" x14ac:dyDescent="0.2">
      <c r="A1796" s="159">
        <v>1788</v>
      </c>
      <c r="B1796" s="159" t="s">
        <v>3961</v>
      </c>
      <c r="C1796" s="160" t="s">
        <v>72</v>
      </c>
      <c r="D1796" s="160" t="s">
        <v>7746</v>
      </c>
      <c r="E1796" s="141">
        <v>2842.0598799999998</v>
      </c>
      <c r="F1796" s="141">
        <v>14225.046532500002</v>
      </c>
      <c r="G1796" s="141">
        <v>17605.42354</v>
      </c>
      <c r="H1796" s="141"/>
      <c r="I1796" s="161">
        <v>16.143092914196373</v>
      </c>
      <c r="J1796" s="142" t="s">
        <v>6041</v>
      </c>
      <c r="K1796" s="162"/>
      <c r="L1796" s="141">
        <v>11574.97783</v>
      </c>
      <c r="M1796" s="141">
        <v>2752.6486399999999</v>
      </c>
      <c r="N1796" s="141">
        <v>8822.3291900000022</v>
      </c>
      <c r="O1796" s="142" t="s">
        <v>6041</v>
      </c>
    </row>
    <row r="1797" spans="1:15" ht="15.95" hidden="1" customHeight="1" x14ac:dyDescent="0.2">
      <c r="A1797" s="156">
        <v>1789</v>
      </c>
      <c r="B1797" s="156" t="s">
        <v>3963</v>
      </c>
      <c r="C1797" s="157" t="s">
        <v>72</v>
      </c>
      <c r="D1797" s="157" t="s">
        <v>7747</v>
      </c>
      <c r="E1797" s="82">
        <v>19266.49797</v>
      </c>
      <c r="F1797" s="82">
        <v>153154.500895</v>
      </c>
      <c r="G1797" s="82">
        <v>183858.23574999999</v>
      </c>
      <c r="H1797" s="82"/>
      <c r="I1797" s="158">
        <v>10.478996435165129</v>
      </c>
      <c r="J1797" s="135" t="s">
        <v>6041</v>
      </c>
      <c r="K1797" s="162"/>
      <c r="L1797" s="82">
        <v>138655.43234</v>
      </c>
      <c r="M1797" s="82">
        <v>40383.570719999996</v>
      </c>
      <c r="N1797" s="82">
        <v>98271.861620000011</v>
      </c>
      <c r="O1797" s="135" t="s">
        <v>6041</v>
      </c>
    </row>
    <row r="1798" spans="1:15" ht="15.95" hidden="1" customHeight="1" x14ac:dyDescent="0.2">
      <c r="A1798" s="159">
        <v>1790</v>
      </c>
      <c r="B1798" s="159" t="s">
        <v>3965</v>
      </c>
      <c r="C1798" s="160" t="s">
        <v>72</v>
      </c>
      <c r="D1798" s="160" t="s">
        <v>7748</v>
      </c>
      <c r="E1798" s="141">
        <v>2756.2878499999997</v>
      </c>
      <c r="F1798" s="141">
        <v>10032.634652499999</v>
      </c>
      <c r="G1798" s="141">
        <v>5885.7145899999996</v>
      </c>
      <c r="H1798" s="141"/>
      <c r="I1798" s="161">
        <v>27.4732205992687</v>
      </c>
      <c r="J1798" s="142" t="s">
        <v>6041</v>
      </c>
      <c r="K1798" s="162"/>
      <c r="L1798" s="141">
        <v>4119.6459999999997</v>
      </c>
      <c r="M1798" s="141">
        <v>2813.37032</v>
      </c>
      <c r="N1798" s="141">
        <v>1306.2756799999997</v>
      </c>
      <c r="O1798" s="142" t="s">
        <v>6041</v>
      </c>
    </row>
    <row r="1799" spans="1:15" ht="15.95" hidden="1" customHeight="1" x14ac:dyDescent="0.2">
      <c r="A1799" s="156">
        <v>1791</v>
      </c>
      <c r="B1799" s="156" t="s">
        <v>3967</v>
      </c>
      <c r="C1799" s="157" t="s">
        <v>72</v>
      </c>
      <c r="D1799" s="157" t="s">
        <v>7749</v>
      </c>
      <c r="E1799" s="82">
        <v>226.47145</v>
      </c>
      <c r="F1799" s="82">
        <v>3666.275325000001</v>
      </c>
      <c r="G1799" s="82">
        <v>1203.5650800000001</v>
      </c>
      <c r="H1799" s="82"/>
      <c r="I1799" s="158">
        <v>6.1771533756810788</v>
      </c>
      <c r="J1799" s="135" t="s">
        <v>6041</v>
      </c>
      <c r="K1799" s="162"/>
      <c r="L1799" s="82">
        <v>1469.1630099999998</v>
      </c>
      <c r="M1799" s="82">
        <v>684.90694000000008</v>
      </c>
      <c r="N1799" s="82">
        <v>784.25606999999968</v>
      </c>
      <c r="O1799" s="135" t="s">
        <v>6041</v>
      </c>
    </row>
    <row r="1800" spans="1:15" ht="15.95" hidden="1" customHeight="1" x14ac:dyDescent="0.2">
      <c r="A1800" s="159">
        <v>1792</v>
      </c>
      <c r="B1800" s="159" t="s">
        <v>3969</v>
      </c>
      <c r="C1800" s="160" t="s">
        <v>72</v>
      </c>
      <c r="D1800" s="160" t="s">
        <v>7750</v>
      </c>
      <c r="E1800" s="141">
        <v>1034.4318900000001</v>
      </c>
      <c r="F1800" s="141">
        <v>8124.3616125000008</v>
      </c>
      <c r="G1800" s="141">
        <v>4662.3488799999996</v>
      </c>
      <c r="H1800" s="141"/>
      <c r="I1800" s="161">
        <v>12.732469815332214</v>
      </c>
      <c r="J1800" s="142" t="s">
        <v>6041</v>
      </c>
      <c r="K1800" s="162"/>
      <c r="L1800" s="141">
        <v>4678.1791399999993</v>
      </c>
      <c r="M1800" s="141">
        <v>1142.3931600000001</v>
      </c>
      <c r="N1800" s="141">
        <v>3535.7859799999997</v>
      </c>
      <c r="O1800" s="142" t="s">
        <v>6041</v>
      </c>
    </row>
    <row r="1801" spans="1:15" ht="15.95" hidden="1" customHeight="1" x14ac:dyDescent="0.2">
      <c r="A1801" s="156">
        <v>1793</v>
      </c>
      <c r="B1801" s="156" t="s">
        <v>3971</v>
      </c>
      <c r="C1801" s="157" t="s">
        <v>72</v>
      </c>
      <c r="D1801" s="157" t="s">
        <v>7751</v>
      </c>
      <c r="E1801" s="82">
        <v>225.16705000000002</v>
      </c>
      <c r="F1801" s="82">
        <v>2053.4569349999997</v>
      </c>
      <c r="G1801" s="82">
        <v>1475.3650500000001</v>
      </c>
      <c r="H1801" s="82"/>
      <c r="I1801" s="158">
        <v>10.965267698686851</v>
      </c>
      <c r="J1801" s="135" t="s">
        <v>6041</v>
      </c>
      <c r="K1801" s="162"/>
      <c r="L1801" s="82">
        <v>996.3289400000001</v>
      </c>
      <c r="M1801" s="82">
        <v>936.11547999999993</v>
      </c>
      <c r="N1801" s="82">
        <v>60.213460000000076</v>
      </c>
      <c r="O1801" s="135" t="s">
        <v>6041</v>
      </c>
    </row>
    <row r="1802" spans="1:15" ht="15.95" hidden="1" customHeight="1" x14ac:dyDescent="0.2">
      <c r="A1802" s="159">
        <v>1794</v>
      </c>
      <c r="B1802" s="159" t="s">
        <v>3973</v>
      </c>
      <c r="C1802" s="160" t="s">
        <v>72</v>
      </c>
      <c r="D1802" s="160" t="s">
        <v>7906</v>
      </c>
      <c r="E1802" s="141">
        <v>307.23613999999998</v>
      </c>
      <c r="F1802" s="141">
        <v>1723.3098850000003</v>
      </c>
      <c r="G1802" s="141">
        <v>1001.4523799999999</v>
      </c>
      <c r="H1802" s="141"/>
      <c r="I1802" s="161">
        <v>17.828258438847165</v>
      </c>
      <c r="J1802" s="142" t="s">
        <v>6041</v>
      </c>
      <c r="K1802" s="162"/>
      <c r="L1802" s="141">
        <v>793.20315000000005</v>
      </c>
      <c r="M1802" s="141">
        <v>726.45510999999999</v>
      </c>
      <c r="N1802" s="141">
        <v>66.748040000000032</v>
      </c>
      <c r="O1802" s="142" t="s">
        <v>6041</v>
      </c>
    </row>
    <row r="1803" spans="1:15" ht="15.95" hidden="1" customHeight="1" x14ac:dyDescent="0.2">
      <c r="A1803" s="156">
        <v>1795</v>
      </c>
      <c r="B1803" s="156" t="s">
        <v>3975</v>
      </c>
      <c r="C1803" s="157" t="s">
        <v>72</v>
      </c>
      <c r="D1803" s="157" t="s">
        <v>7752</v>
      </c>
      <c r="E1803" s="82">
        <v>1014.42945</v>
      </c>
      <c r="F1803" s="82">
        <v>4411.3171850000008</v>
      </c>
      <c r="G1803" s="82">
        <v>2164.0757400000002</v>
      </c>
      <c r="H1803" s="82"/>
      <c r="I1803" s="158">
        <v>22.996066876564893</v>
      </c>
      <c r="J1803" s="135" t="s">
        <v>6041</v>
      </c>
      <c r="K1803" s="162"/>
      <c r="L1803" s="82">
        <v>2098.7368900000001</v>
      </c>
      <c r="M1803" s="82">
        <v>880.44965000000002</v>
      </c>
      <c r="N1803" s="82">
        <v>1218.2872400000001</v>
      </c>
      <c r="O1803" s="135" t="s">
        <v>6041</v>
      </c>
    </row>
    <row r="1804" spans="1:15" ht="15.95" hidden="1" customHeight="1" x14ac:dyDescent="0.2">
      <c r="A1804" s="159">
        <v>1796</v>
      </c>
      <c r="B1804" s="159" t="s">
        <v>3977</v>
      </c>
      <c r="C1804" s="160" t="s">
        <v>72</v>
      </c>
      <c r="D1804" s="160" t="s">
        <v>7753</v>
      </c>
      <c r="E1804" s="141">
        <v>12985.33179</v>
      </c>
      <c r="F1804" s="141">
        <v>82090.724270000006</v>
      </c>
      <c r="G1804" s="141">
        <v>101587.86096000001</v>
      </c>
      <c r="H1804" s="141"/>
      <c r="I1804" s="161">
        <v>12.782365596922004</v>
      </c>
      <c r="J1804" s="142" t="s">
        <v>6041</v>
      </c>
      <c r="K1804" s="162"/>
      <c r="L1804" s="141">
        <v>67610.945939999991</v>
      </c>
      <c r="M1804" s="141">
        <v>8114.4575199999999</v>
      </c>
      <c r="N1804" s="141">
        <v>59496.488420000001</v>
      </c>
      <c r="O1804" s="142" t="s">
        <v>6041</v>
      </c>
    </row>
    <row r="1805" spans="1:15" ht="15.95" hidden="1" customHeight="1" x14ac:dyDescent="0.2">
      <c r="A1805" s="156">
        <v>1797</v>
      </c>
      <c r="B1805" s="156" t="s">
        <v>3979</v>
      </c>
      <c r="C1805" s="157" t="s">
        <v>72</v>
      </c>
      <c r="D1805" s="157" t="s">
        <v>7754</v>
      </c>
      <c r="E1805" s="82">
        <v>44016.502670000002</v>
      </c>
      <c r="F1805" s="82">
        <v>164163.65467249998</v>
      </c>
      <c r="G1805" s="82">
        <v>226296.51535</v>
      </c>
      <c r="H1805" s="82"/>
      <c r="I1805" s="158">
        <v>19.450808865493212</v>
      </c>
      <c r="J1805" s="135" t="s">
        <v>6041</v>
      </c>
      <c r="K1805" s="162"/>
      <c r="L1805" s="82">
        <v>137966.28426999997</v>
      </c>
      <c r="M1805" s="82">
        <v>19495.211329999998</v>
      </c>
      <c r="N1805" s="82">
        <v>118471.07293999998</v>
      </c>
      <c r="O1805" s="135" t="s">
        <v>6041</v>
      </c>
    </row>
    <row r="1806" spans="1:15" ht="15.95" hidden="1" customHeight="1" x14ac:dyDescent="0.2">
      <c r="A1806" s="159">
        <v>1798</v>
      </c>
      <c r="B1806" s="159" t="s">
        <v>3981</v>
      </c>
      <c r="C1806" s="160" t="s">
        <v>72</v>
      </c>
      <c r="D1806" s="160" t="s">
        <v>7755</v>
      </c>
      <c r="E1806" s="141">
        <v>4561.3046599999998</v>
      </c>
      <c r="F1806" s="141">
        <v>72087.355622500007</v>
      </c>
      <c r="G1806" s="141">
        <v>96163.338170000003</v>
      </c>
      <c r="H1806" s="141"/>
      <c r="I1806" s="161">
        <v>4.74328860333073</v>
      </c>
      <c r="J1806" s="142" t="s">
        <v>6041</v>
      </c>
      <c r="K1806" s="162"/>
      <c r="L1806" s="141">
        <v>61210.465380000001</v>
      </c>
      <c r="M1806" s="141">
        <v>8521.3437599999997</v>
      </c>
      <c r="N1806" s="141">
        <v>52689.121620000005</v>
      </c>
      <c r="O1806" s="142" t="s">
        <v>6041</v>
      </c>
    </row>
    <row r="1807" spans="1:15" ht="15.95" hidden="1" customHeight="1" x14ac:dyDescent="0.2">
      <c r="A1807" s="156">
        <v>1799</v>
      </c>
      <c r="B1807" s="156" t="s">
        <v>3983</v>
      </c>
      <c r="C1807" s="157" t="s">
        <v>72</v>
      </c>
      <c r="D1807" s="157" t="s">
        <v>7756</v>
      </c>
      <c r="E1807" s="82">
        <v>1809.93941</v>
      </c>
      <c r="F1807" s="82">
        <v>7719.5128874999991</v>
      </c>
      <c r="G1807" s="82">
        <v>4862.4056799999998</v>
      </c>
      <c r="H1807" s="82"/>
      <c r="I1807" s="158">
        <v>23.446290412064556</v>
      </c>
      <c r="J1807" s="135" t="s">
        <v>6041</v>
      </c>
      <c r="K1807" s="162"/>
      <c r="L1807" s="82">
        <v>2663.4454500000002</v>
      </c>
      <c r="M1807" s="82">
        <v>2223.33509</v>
      </c>
      <c r="N1807" s="82">
        <v>440.11036000000036</v>
      </c>
      <c r="O1807" s="135" t="s">
        <v>6041</v>
      </c>
    </row>
    <row r="1808" spans="1:15" ht="15.95" hidden="1" customHeight="1" x14ac:dyDescent="0.2">
      <c r="A1808" s="159">
        <v>1800</v>
      </c>
      <c r="B1808" s="159" t="s">
        <v>3985</v>
      </c>
      <c r="C1808" s="160" t="s">
        <v>72</v>
      </c>
      <c r="D1808" s="160" t="s">
        <v>7757</v>
      </c>
      <c r="E1808" s="141">
        <v>449.60846000000004</v>
      </c>
      <c r="F1808" s="141">
        <v>2059.4467699999996</v>
      </c>
      <c r="G1808" s="141">
        <v>1012.3685899999999</v>
      </c>
      <c r="H1808" s="141"/>
      <c r="I1808" s="161">
        <v>21.831516431959059</v>
      </c>
      <c r="J1808" s="142" t="s">
        <v>6041</v>
      </c>
      <c r="K1808" s="162"/>
      <c r="L1808" s="141">
        <v>1408.1818600000001</v>
      </c>
      <c r="M1808" s="141">
        <v>765.06988999999987</v>
      </c>
      <c r="N1808" s="141">
        <v>643.11197000000016</v>
      </c>
      <c r="O1808" s="142" t="s">
        <v>6041</v>
      </c>
    </row>
    <row r="1809" spans="1:15" ht="15.95" customHeight="1" x14ac:dyDescent="0.2">
      <c r="A1809" s="156">
        <v>1801</v>
      </c>
      <c r="B1809" s="156" t="s">
        <v>3987</v>
      </c>
      <c r="C1809" s="157" t="s">
        <v>72</v>
      </c>
      <c r="D1809" s="157" t="s">
        <v>7758</v>
      </c>
      <c r="E1809" s="82">
        <v>399.32344000000001</v>
      </c>
      <c r="F1809" s="82">
        <v>1308.9578225</v>
      </c>
      <c r="G1809" s="82">
        <v>398.23566000000005</v>
      </c>
      <c r="H1809" s="82"/>
      <c r="I1809" s="158">
        <v>30.506975330750201</v>
      </c>
      <c r="J1809" s="135" t="s">
        <v>6041</v>
      </c>
      <c r="K1809" s="162"/>
      <c r="L1809" s="82">
        <v>570.6581900000001</v>
      </c>
      <c r="M1809" s="82">
        <v>655.55533000000003</v>
      </c>
      <c r="N1809" s="82">
        <v>-84.897140000000007</v>
      </c>
      <c r="O1809" s="135" t="s">
        <v>6042</v>
      </c>
    </row>
    <row r="1810" spans="1:15" ht="15.95" hidden="1" customHeight="1" x14ac:dyDescent="0.2">
      <c r="A1810" s="159">
        <v>1802</v>
      </c>
      <c r="B1810" s="159" t="s">
        <v>3989</v>
      </c>
      <c r="C1810" s="160" t="s">
        <v>72</v>
      </c>
      <c r="D1810" s="160" t="s">
        <v>7759</v>
      </c>
      <c r="E1810" s="141">
        <v>105.15718</v>
      </c>
      <c r="F1810" s="141">
        <v>1361.4521225000001</v>
      </c>
      <c r="G1810" s="141">
        <v>437.53376000000003</v>
      </c>
      <c r="H1810" s="141"/>
      <c r="I1810" s="161">
        <v>7.72389849500565</v>
      </c>
      <c r="J1810" s="142" t="s">
        <v>6041</v>
      </c>
      <c r="K1810" s="162"/>
      <c r="L1810" s="141">
        <v>739.93685000000005</v>
      </c>
      <c r="M1810" s="141">
        <v>663.56184999999994</v>
      </c>
      <c r="N1810" s="141">
        <v>76.375000000000114</v>
      </c>
      <c r="O1810" s="142" t="s">
        <v>6041</v>
      </c>
    </row>
    <row r="1811" spans="1:15" ht="15.95" hidden="1" customHeight="1" x14ac:dyDescent="0.2">
      <c r="A1811" s="156">
        <v>1803</v>
      </c>
      <c r="B1811" s="156" t="s">
        <v>3991</v>
      </c>
      <c r="C1811" s="157" t="s">
        <v>72</v>
      </c>
      <c r="D1811" s="157" t="s">
        <v>7760</v>
      </c>
      <c r="E1811" s="82">
        <v>304.52012999999999</v>
      </c>
      <c r="F1811" s="82">
        <v>1584.2186199999999</v>
      </c>
      <c r="G1811" s="82">
        <v>800.61487</v>
      </c>
      <c r="H1811" s="82"/>
      <c r="I1811" s="158">
        <v>19.222102691862062</v>
      </c>
      <c r="J1811" s="135" t="s">
        <v>6041</v>
      </c>
      <c r="K1811" s="162"/>
      <c r="L1811" s="82">
        <v>781.12690999999995</v>
      </c>
      <c r="M1811" s="82">
        <v>741.79624999999999</v>
      </c>
      <c r="N1811" s="82">
        <v>39.330659999999916</v>
      </c>
      <c r="O1811" s="135" t="s">
        <v>6041</v>
      </c>
    </row>
    <row r="1812" spans="1:15" ht="15.95" hidden="1" customHeight="1" x14ac:dyDescent="0.2">
      <c r="A1812" s="159">
        <v>1804</v>
      </c>
      <c r="B1812" s="159" t="s">
        <v>3993</v>
      </c>
      <c r="C1812" s="160" t="s">
        <v>72</v>
      </c>
      <c r="D1812" s="160" t="s">
        <v>7761</v>
      </c>
      <c r="E1812" s="141">
        <v>423.50284999999997</v>
      </c>
      <c r="F1812" s="141">
        <v>2099.418075</v>
      </c>
      <c r="G1812" s="141">
        <v>1257.4664299999999</v>
      </c>
      <c r="H1812" s="141"/>
      <c r="I1812" s="161">
        <v>20.172392294945823</v>
      </c>
      <c r="J1812" s="142" t="s">
        <v>6041</v>
      </c>
      <c r="K1812" s="162"/>
      <c r="L1812" s="141">
        <v>1257.45039</v>
      </c>
      <c r="M1812" s="141">
        <v>602.86394999999993</v>
      </c>
      <c r="N1812" s="141">
        <v>654.58643999999993</v>
      </c>
      <c r="O1812" s="142" t="s">
        <v>6041</v>
      </c>
    </row>
    <row r="1813" spans="1:15" ht="15.95" hidden="1" customHeight="1" x14ac:dyDescent="0.2">
      <c r="A1813" s="156">
        <v>1805</v>
      </c>
      <c r="B1813" s="156" t="s">
        <v>3995</v>
      </c>
      <c r="C1813" s="157" t="s">
        <v>72</v>
      </c>
      <c r="D1813" s="157" t="s">
        <v>7762</v>
      </c>
      <c r="E1813" s="82">
        <v>211.43879000000001</v>
      </c>
      <c r="F1813" s="82">
        <v>1775.0069599999997</v>
      </c>
      <c r="G1813" s="82">
        <v>1159.5781000000002</v>
      </c>
      <c r="H1813" s="82"/>
      <c r="I1813" s="158">
        <v>11.911997798588917</v>
      </c>
      <c r="J1813" s="135" t="s">
        <v>6041</v>
      </c>
      <c r="K1813" s="162"/>
      <c r="L1813" s="82">
        <v>1245.3553200000001</v>
      </c>
      <c r="M1813" s="82">
        <v>968.93331000000001</v>
      </c>
      <c r="N1813" s="82">
        <v>276.42201</v>
      </c>
      <c r="O1813" s="135" t="s">
        <v>6041</v>
      </c>
    </row>
    <row r="1814" spans="1:15" ht="15.95" hidden="1" customHeight="1" x14ac:dyDescent="0.2">
      <c r="A1814" s="159">
        <v>1806</v>
      </c>
      <c r="B1814" s="159" t="s">
        <v>3997</v>
      </c>
      <c r="C1814" s="160" t="s">
        <v>72</v>
      </c>
      <c r="D1814" s="160" t="s">
        <v>7763</v>
      </c>
      <c r="E1814" s="141">
        <v>254.27006999999998</v>
      </c>
      <c r="F1814" s="141">
        <v>2861.2787850000009</v>
      </c>
      <c r="G1814" s="141">
        <v>1936.0431299999998</v>
      </c>
      <c r="H1814" s="141"/>
      <c r="I1814" s="161">
        <v>8.8865884489476574</v>
      </c>
      <c r="J1814" s="142" t="s">
        <v>6041</v>
      </c>
      <c r="K1814" s="162"/>
      <c r="L1814" s="141">
        <v>1154.04594</v>
      </c>
      <c r="M1814" s="141">
        <v>1152.8783100000001</v>
      </c>
      <c r="N1814" s="141">
        <v>1.1676299999998883</v>
      </c>
      <c r="O1814" s="142" t="s">
        <v>6041</v>
      </c>
    </row>
    <row r="1815" spans="1:15" ht="15.95" hidden="1" customHeight="1" x14ac:dyDescent="0.2">
      <c r="A1815" s="156">
        <v>1807</v>
      </c>
      <c r="B1815" s="156" t="s">
        <v>3999</v>
      </c>
      <c r="C1815" s="157" t="s">
        <v>75</v>
      </c>
      <c r="D1815" s="157" t="s">
        <v>7764</v>
      </c>
      <c r="E1815" s="82">
        <v>13989.541979999998</v>
      </c>
      <c r="F1815" s="82">
        <v>59908.358837499989</v>
      </c>
      <c r="G1815" s="82">
        <v>40539.250220000002</v>
      </c>
      <c r="H1815" s="82"/>
      <c r="I1815" s="158">
        <v>23.351569382740564</v>
      </c>
      <c r="J1815" s="135" t="s">
        <v>6041</v>
      </c>
      <c r="K1815" s="162"/>
      <c r="L1815" s="82">
        <v>41028.768930000006</v>
      </c>
      <c r="M1815" s="82">
        <v>33607.987240000002</v>
      </c>
      <c r="N1815" s="82">
        <v>7420.7816900000053</v>
      </c>
      <c r="O1815" s="135" t="s">
        <v>6041</v>
      </c>
    </row>
    <row r="1816" spans="1:15" ht="15.95" hidden="1" customHeight="1" x14ac:dyDescent="0.2">
      <c r="A1816" s="159">
        <v>1808</v>
      </c>
      <c r="B1816" s="159" t="s">
        <v>4001</v>
      </c>
      <c r="C1816" s="160" t="s">
        <v>75</v>
      </c>
      <c r="D1816" s="160" t="s">
        <v>7765</v>
      </c>
      <c r="E1816" s="141">
        <v>634.54673000000003</v>
      </c>
      <c r="F1816" s="141">
        <v>12149.695942499997</v>
      </c>
      <c r="G1816" s="141">
        <v>12110.151449999999</v>
      </c>
      <c r="H1816" s="141"/>
      <c r="I1816" s="161">
        <v>5.2227375318944125</v>
      </c>
      <c r="J1816" s="142" t="s">
        <v>6041</v>
      </c>
      <c r="K1816" s="162"/>
      <c r="L1816" s="141">
        <v>8790.4169999999995</v>
      </c>
      <c r="M1816" s="141">
        <v>6836.1296000000002</v>
      </c>
      <c r="N1816" s="141">
        <v>1954.2873999999995</v>
      </c>
      <c r="O1816" s="142" t="s">
        <v>6041</v>
      </c>
    </row>
    <row r="1817" spans="1:15" ht="15.95" hidden="1" customHeight="1" x14ac:dyDescent="0.2">
      <c r="A1817" s="156">
        <v>1809</v>
      </c>
      <c r="B1817" s="156" t="s">
        <v>4003</v>
      </c>
      <c r="C1817" s="157" t="s">
        <v>75</v>
      </c>
      <c r="D1817" s="157" t="s">
        <v>7766</v>
      </c>
      <c r="E1817" s="82">
        <v>1912.8262799999998</v>
      </c>
      <c r="F1817" s="82">
        <v>5046.9177675000001</v>
      </c>
      <c r="G1817" s="82">
        <v>4379.6506200000003</v>
      </c>
      <c r="H1817" s="82"/>
      <c r="I1817" s="158">
        <v>37.900880658642514</v>
      </c>
      <c r="J1817" s="135" t="s">
        <v>6041</v>
      </c>
      <c r="K1817" s="162"/>
      <c r="L1817" s="82">
        <v>3839.5329299999999</v>
      </c>
      <c r="M1817" s="82">
        <v>2883.8215699999996</v>
      </c>
      <c r="N1817" s="82">
        <v>955.7113599999999</v>
      </c>
      <c r="O1817" s="135" t="s">
        <v>6041</v>
      </c>
    </row>
    <row r="1818" spans="1:15" ht="15.95" hidden="1" customHeight="1" x14ac:dyDescent="0.2">
      <c r="A1818" s="159">
        <v>1810</v>
      </c>
      <c r="B1818" s="159" t="s">
        <v>4005</v>
      </c>
      <c r="C1818" s="160" t="s">
        <v>75</v>
      </c>
      <c r="D1818" s="160" t="s">
        <v>7767</v>
      </c>
      <c r="E1818" s="141">
        <v>1202.2814799999996</v>
      </c>
      <c r="F1818" s="141">
        <v>4855.5393400000003</v>
      </c>
      <c r="G1818" s="141">
        <v>3161.4084499999999</v>
      </c>
      <c r="H1818" s="141"/>
      <c r="I1818" s="161">
        <v>24.761028503993128</v>
      </c>
      <c r="J1818" s="142" t="s">
        <v>6041</v>
      </c>
      <c r="K1818" s="162"/>
      <c r="L1818" s="141">
        <v>3461.4353800000004</v>
      </c>
      <c r="M1818" s="141">
        <v>2539.6277099999998</v>
      </c>
      <c r="N1818" s="141">
        <v>921.80767000000037</v>
      </c>
      <c r="O1818" s="142" t="s">
        <v>6041</v>
      </c>
    </row>
    <row r="1819" spans="1:15" ht="15.95" hidden="1" customHeight="1" x14ac:dyDescent="0.2">
      <c r="A1819" s="156">
        <v>1811</v>
      </c>
      <c r="B1819" s="156" t="s">
        <v>4007</v>
      </c>
      <c r="C1819" s="157" t="s">
        <v>75</v>
      </c>
      <c r="D1819" s="157" t="s">
        <v>7768</v>
      </c>
      <c r="E1819" s="82">
        <v>548.24755999999991</v>
      </c>
      <c r="F1819" s="82">
        <v>5422.1636024999998</v>
      </c>
      <c r="G1819" s="82">
        <v>3851.1505300000003</v>
      </c>
      <c r="H1819" s="82"/>
      <c r="I1819" s="158">
        <v>10.111232345464808</v>
      </c>
      <c r="J1819" s="135" t="s">
        <v>6041</v>
      </c>
      <c r="K1819" s="162"/>
      <c r="L1819" s="82">
        <v>4036.3020699999997</v>
      </c>
      <c r="M1819" s="82">
        <v>2958.4391600000004</v>
      </c>
      <c r="N1819" s="82">
        <v>1077.8629099999996</v>
      </c>
      <c r="O1819" s="135" t="s">
        <v>6041</v>
      </c>
    </row>
    <row r="1820" spans="1:15" ht="15.95" customHeight="1" x14ac:dyDescent="0.2">
      <c r="A1820" s="159">
        <v>1812</v>
      </c>
      <c r="B1820" s="159" t="s">
        <v>4009</v>
      </c>
      <c r="C1820" s="160" t="s">
        <v>75</v>
      </c>
      <c r="D1820" s="160" t="s">
        <v>7769</v>
      </c>
      <c r="E1820" s="141">
        <v>486.80606999999998</v>
      </c>
      <c r="F1820" s="141">
        <v>2662.6087575000001</v>
      </c>
      <c r="G1820" s="141">
        <v>2421.8251500000001</v>
      </c>
      <c r="H1820" s="141"/>
      <c r="I1820" s="161">
        <v>18.283049232403041</v>
      </c>
      <c r="J1820" s="142" t="s">
        <v>6041</v>
      </c>
      <c r="K1820" s="162"/>
      <c r="L1820" s="141">
        <v>1359.3352700000003</v>
      </c>
      <c r="M1820" s="141">
        <v>1508.0173600000001</v>
      </c>
      <c r="N1820" s="141">
        <v>-148.68208999999985</v>
      </c>
      <c r="O1820" s="142" t="s">
        <v>6042</v>
      </c>
    </row>
    <row r="1821" spans="1:15" ht="15.95" hidden="1" customHeight="1" x14ac:dyDescent="0.2">
      <c r="A1821" s="156">
        <v>1813</v>
      </c>
      <c r="B1821" s="156" t="s">
        <v>4011</v>
      </c>
      <c r="C1821" s="157" t="s">
        <v>75</v>
      </c>
      <c r="D1821" s="157" t="s">
        <v>7770</v>
      </c>
      <c r="E1821" s="82">
        <v>15276.6384</v>
      </c>
      <c r="F1821" s="82">
        <v>26971.745897500001</v>
      </c>
      <c r="G1821" s="82">
        <v>35036.982620000002</v>
      </c>
      <c r="H1821" s="82"/>
      <c r="I1821" s="158">
        <v>43.601466957601836</v>
      </c>
      <c r="J1821" s="135" t="s">
        <v>6041</v>
      </c>
      <c r="K1821" s="162"/>
      <c r="L1821" s="82">
        <v>19584.161230000002</v>
      </c>
      <c r="M1821" s="82">
        <v>10614.307060000001</v>
      </c>
      <c r="N1821" s="82">
        <v>8969.8541700000005</v>
      </c>
      <c r="O1821" s="135" t="s">
        <v>6041</v>
      </c>
    </row>
    <row r="1822" spans="1:15" ht="15.95" hidden="1" customHeight="1" x14ac:dyDescent="0.2">
      <c r="A1822" s="159">
        <v>1814</v>
      </c>
      <c r="B1822" s="159" t="s">
        <v>4013</v>
      </c>
      <c r="C1822" s="160" t="s">
        <v>75</v>
      </c>
      <c r="D1822" s="160" t="s">
        <v>7771</v>
      </c>
      <c r="E1822" s="141">
        <v>402.74453</v>
      </c>
      <c r="F1822" s="141">
        <v>7356.9914199999994</v>
      </c>
      <c r="G1822" s="141">
        <v>11550.054179999999</v>
      </c>
      <c r="H1822" s="141"/>
      <c r="I1822" s="161">
        <v>3.4869492707435938</v>
      </c>
      <c r="J1822" s="142" t="s">
        <v>6041</v>
      </c>
      <c r="K1822" s="162"/>
      <c r="L1822" s="141">
        <v>5372.2660400000013</v>
      </c>
      <c r="M1822" s="141">
        <v>3190.8078699999996</v>
      </c>
      <c r="N1822" s="141">
        <v>2181.4581700000012</v>
      </c>
      <c r="O1822" s="142" t="s">
        <v>6041</v>
      </c>
    </row>
    <row r="1823" spans="1:15" ht="15.95" hidden="1" customHeight="1" x14ac:dyDescent="0.2">
      <c r="A1823" s="156">
        <v>1815</v>
      </c>
      <c r="B1823" s="156" t="s">
        <v>4015</v>
      </c>
      <c r="C1823" s="157" t="s">
        <v>75</v>
      </c>
      <c r="D1823" s="157" t="s">
        <v>7772</v>
      </c>
      <c r="E1823" s="82">
        <v>2178.1837899999996</v>
      </c>
      <c r="F1823" s="82">
        <v>15052.294672499998</v>
      </c>
      <c r="G1823" s="82">
        <v>22218.657779999998</v>
      </c>
      <c r="H1823" s="82"/>
      <c r="I1823" s="158">
        <v>9.8033995193025554</v>
      </c>
      <c r="J1823" s="135" t="s">
        <v>6041</v>
      </c>
      <c r="K1823" s="162"/>
      <c r="L1823" s="82">
        <v>10005.33972</v>
      </c>
      <c r="M1823" s="82">
        <v>9151.504210000001</v>
      </c>
      <c r="N1823" s="82">
        <v>853.83550999999977</v>
      </c>
      <c r="O1823" s="135" t="s">
        <v>6041</v>
      </c>
    </row>
    <row r="1824" spans="1:15" ht="15.95" customHeight="1" x14ac:dyDescent="0.2">
      <c r="A1824" s="159">
        <v>1816</v>
      </c>
      <c r="B1824" s="159" t="s">
        <v>4017</v>
      </c>
      <c r="C1824" s="160" t="s">
        <v>75</v>
      </c>
      <c r="D1824" s="160" t="s">
        <v>7773</v>
      </c>
      <c r="E1824" s="141">
        <v>16207.274210000001</v>
      </c>
      <c r="F1824" s="141">
        <v>26873.813359999996</v>
      </c>
      <c r="G1824" s="141">
        <v>32421.515640000001</v>
      </c>
      <c r="H1824" s="141"/>
      <c r="I1824" s="161">
        <v>49.98925525247283</v>
      </c>
      <c r="J1824" s="142" t="s">
        <v>6041</v>
      </c>
      <c r="K1824" s="162"/>
      <c r="L1824" s="141">
        <v>16638.447979999997</v>
      </c>
      <c r="M1824" s="141">
        <v>19150.85022</v>
      </c>
      <c r="N1824" s="141">
        <v>-2512.4022400000003</v>
      </c>
      <c r="O1824" s="142" t="s">
        <v>6042</v>
      </c>
    </row>
    <row r="1825" spans="1:15" ht="15.95" hidden="1" customHeight="1" x14ac:dyDescent="0.2">
      <c r="A1825" s="156">
        <v>1817</v>
      </c>
      <c r="B1825" s="156" t="s">
        <v>4019</v>
      </c>
      <c r="C1825" s="157" t="s">
        <v>75</v>
      </c>
      <c r="D1825" s="157" t="s">
        <v>7774</v>
      </c>
      <c r="E1825" s="82">
        <v>3471.1998299999996</v>
      </c>
      <c r="F1825" s="82">
        <v>18947.877205000001</v>
      </c>
      <c r="G1825" s="82">
        <v>23771.836079999997</v>
      </c>
      <c r="H1825" s="82"/>
      <c r="I1825" s="158">
        <v>14.602152809392921</v>
      </c>
      <c r="J1825" s="135" t="s">
        <v>6041</v>
      </c>
      <c r="K1825" s="162"/>
      <c r="L1825" s="82">
        <v>15251.032449999999</v>
      </c>
      <c r="M1825" s="82">
        <v>9709.6753000000008</v>
      </c>
      <c r="N1825" s="82">
        <v>5541.3571499999989</v>
      </c>
      <c r="O1825" s="135" t="s">
        <v>6041</v>
      </c>
    </row>
    <row r="1826" spans="1:15" ht="15.95" hidden="1" customHeight="1" x14ac:dyDescent="0.2">
      <c r="A1826" s="159">
        <v>1818</v>
      </c>
      <c r="B1826" s="159" t="s">
        <v>4021</v>
      </c>
      <c r="C1826" s="160" t="s">
        <v>75</v>
      </c>
      <c r="D1826" s="160" t="s">
        <v>7775</v>
      </c>
      <c r="E1826" s="141">
        <v>247.45761999999999</v>
      </c>
      <c r="F1826" s="141">
        <v>5079.7803299999996</v>
      </c>
      <c r="G1826" s="141">
        <v>7037.1260700000003</v>
      </c>
      <c r="H1826" s="141"/>
      <c r="I1826" s="161">
        <v>3.5164585306342246</v>
      </c>
      <c r="J1826" s="142" t="s">
        <v>6041</v>
      </c>
      <c r="K1826" s="162"/>
      <c r="L1826" s="141">
        <v>4120.7988299999997</v>
      </c>
      <c r="M1826" s="141">
        <v>2776.4052699999997</v>
      </c>
      <c r="N1826" s="141">
        <v>1344.3935600000004</v>
      </c>
      <c r="O1826" s="142" t="s">
        <v>6041</v>
      </c>
    </row>
    <row r="1827" spans="1:15" ht="15.95" hidden="1" customHeight="1" x14ac:dyDescent="0.2">
      <c r="A1827" s="156">
        <v>1819</v>
      </c>
      <c r="B1827" s="156" t="s">
        <v>4023</v>
      </c>
      <c r="C1827" s="157" t="s">
        <v>75</v>
      </c>
      <c r="D1827" s="157" t="s">
        <v>7776</v>
      </c>
      <c r="E1827" s="82">
        <v>1384.6178400000001</v>
      </c>
      <c r="F1827" s="82">
        <v>7003.4993624999988</v>
      </c>
      <c r="G1827" s="82">
        <v>9922.513640000001</v>
      </c>
      <c r="H1827" s="82"/>
      <c r="I1827" s="158">
        <v>13.954305231874692</v>
      </c>
      <c r="J1827" s="135" t="s">
        <v>6041</v>
      </c>
      <c r="K1827" s="162"/>
      <c r="L1827" s="82">
        <v>4532.0962499999996</v>
      </c>
      <c r="M1827" s="82">
        <v>2940.0998399999999</v>
      </c>
      <c r="N1827" s="82">
        <v>1591.9964100000002</v>
      </c>
      <c r="O1827" s="135" t="s">
        <v>6041</v>
      </c>
    </row>
    <row r="1828" spans="1:15" ht="15.95" hidden="1" customHeight="1" x14ac:dyDescent="0.2">
      <c r="A1828" s="159">
        <v>1820</v>
      </c>
      <c r="B1828" s="159" t="s">
        <v>4025</v>
      </c>
      <c r="C1828" s="160" t="s">
        <v>78</v>
      </c>
      <c r="D1828" s="160" t="s">
        <v>7777</v>
      </c>
      <c r="E1828" s="141">
        <v>28438.36809</v>
      </c>
      <c r="F1828" s="141">
        <v>135863.65018250002</v>
      </c>
      <c r="G1828" s="141">
        <v>18050.712640000002</v>
      </c>
      <c r="H1828" s="141"/>
      <c r="I1828" s="161">
        <v>20.931550162092599</v>
      </c>
      <c r="J1828" s="142" t="s">
        <v>6041</v>
      </c>
      <c r="K1828" s="162"/>
      <c r="L1828" s="141">
        <v>110185.08900000002</v>
      </c>
      <c r="M1828" s="141">
        <v>68809.075750000004</v>
      </c>
      <c r="N1828" s="141">
        <v>41376.013250000018</v>
      </c>
      <c r="O1828" s="142" t="s">
        <v>6041</v>
      </c>
    </row>
    <row r="1829" spans="1:15" ht="15.95" hidden="1" customHeight="1" x14ac:dyDescent="0.2">
      <c r="A1829" s="156">
        <v>1821</v>
      </c>
      <c r="B1829" s="156" t="s">
        <v>4027</v>
      </c>
      <c r="C1829" s="157" t="s">
        <v>78</v>
      </c>
      <c r="D1829" s="157" t="s">
        <v>7778</v>
      </c>
      <c r="E1829" s="82">
        <v>9333.520919999999</v>
      </c>
      <c r="F1829" s="82">
        <v>12852.64572</v>
      </c>
      <c r="G1829" s="82">
        <v>2219.9982400000004</v>
      </c>
      <c r="H1829" s="82"/>
      <c r="I1829" s="158">
        <v>72.619452238352054</v>
      </c>
      <c r="J1829" s="135" t="s">
        <v>6041</v>
      </c>
      <c r="K1829" s="162"/>
      <c r="L1829" s="82">
        <v>10834.850869999998</v>
      </c>
      <c r="M1829" s="82">
        <v>8088.1545600000009</v>
      </c>
      <c r="N1829" s="82">
        <v>2746.6963099999984</v>
      </c>
      <c r="O1829" s="135" t="s">
        <v>6041</v>
      </c>
    </row>
    <row r="1830" spans="1:15" ht="15.95" hidden="1" customHeight="1" x14ac:dyDescent="0.2">
      <c r="A1830" s="159">
        <v>1822</v>
      </c>
      <c r="B1830" s="159" t="s">
        <v>4029</v>
      </c>
      <c r="C1830" s="160" t="s">
        <v>78</v>
      </c>
      <c r="D1830" s="160" t="s">
        <v>7779</v>
      </c>
      <c r="E1830" s="141">
        <v>2207.0441099999998</v>
      </c>
      <c r="F1830" s="141">
        <v>12290.874362500001</v>
      </c>
      <c r="G1830" s="141">
        <v>4402.4786400000003</v>
      </c>
      <c r="H1830" s="141"/>
      <c r="I1830" s="161">
        <v>17.956770567387693</v>
      </c>
      <c r="J1830" s="142" t="s">
        <v>6041</v>
      </c>
      <c r="K1830" s="162"/>
      <c r="L1830" s="141">
        <v>10489.212280000002</v>
      </c>
      <c r="M1830" s="141">
        <v>6231.6364000000003</v>
      </c>
      <c r="N1830" s="141">
        <v>4257.5758800000012</v>
      </c>
      <c r="O1830" s="142" t="s">
        <v>6041</v>
      </c>
    </row>
    <row r="1831" spans="1:15" ht="15.95" customHeight="1" x14ac:dyDescent="0.2">
      <c r="A1831" s="156">
        <v>1823</v>
      </c>
      <c r="B1831" s="156" t="s">
        <v>4031</v>
      </c>
      <c r="C1831" s="157" t="s">
        <v>78</v>
      </c>
      <c r="D1831" s="157" t="s">
        <v>7780</v>
      </c>
      <c r="E1831" s="82">
        <v>1131.7433600000002</v>
      </c>
      <c r="F1831" s="82">
        <v>13403.9652575</v>
      </c>
      <c r="G1831" s="82">
        <v>6139.4547800000009</v>
      </c>
      <c r="H1831" s="82"/>
      <c r="I1831" s="158">
        <v>8.4433474591912194</v>
      </c>
      <c r="J1831" s="135" t="s">
        <v>6041</v>
      </c>
      <c r="K1831" s="162"/>
      <c r="L1831" s="82">
        <v>7519.1160700000009</v>
      </c>
      <c r="M1831" s="82">
        <v>8372.6596799999988</v>
      </c>
      <c r="N1831" s="82">
        <v>-853.54360999999847</v>
      </c>
      <c r="O1831" s="135" t="s">
        <v>6042</v>
      </c>
    </row>
    <row r="1832" spans="1:15" ht="15.95" hidden="1" customHeight="1" x14ac:dyDescent="0.2">
      <c r="A1832" s="159">
        <v>1824</v>
      </c>
      <c r="B1832" s="159" t="s">
        <v>4033</v>
      </c>
      <c r="C1832" s="160" t="s">
        <v>78</v>
      </c>
      <c r="D1832" s="160" t="s">
        <v>7781</v>
      </c>
      <c r="E1832" s="141">
        <v>36418.551399999997</v>
      </c>
      <c r="F1832" s="141">
        <v>48685.988284999999</v>
      </c>
      <c r="G1832" s="141">
        <v>6724.43415</v>
      </c>
      <c r="H1832" s="141"/>
      <c r="I1832" s="161">
        <v>74.80294163242948</v>
      </c>
      <c r="J1832" s="142" t="s">
        <v>6041</v>
      </c>
      <c r="K1832" s="162"/>
      <c r="L1832" s="141">
        <v>40569.397269999994</v>
      </c>
      <c r="M1832" s="141">
        <v>33360.940819999996</v>
      </c>
      <c r="N1832" s="141">
        <v>7208.4564499999997</v>
      </c>
      <c r="O1832" s="142" t="s">
        <v>6041</v>
      </c>
    </row>
    <row r="1833" spans="1:15" ht="15.95" hidden="1" customHeight="1" x14ac:dyDescent="0.2">
      <c r="A1833" s="156">
        <v>1825</v>
      </c>
      <c r="B1833" s="156" t="s">
        <v>4035</v>
      </c>
      <c r="C1833" s="157" t="s">
        <v>78</v>
      </c>
      <c r="D1833" s="157" t="s">
        <v>7782</v>
      </c>
      <c r="E1833" s="82">
        <v>1233.6963700000001</v>
      </c>
      <c r="F1833" s="82">
        <v>6373.3653199999999</v>
      </c>
      <c r="G1833" s="82">
        <v>1252.8403000000001</v>
      </c>
      <c r="H1833" s="82"/>
      <c r="I1833" s="158">
        <v>19.357063467373941</v>
      </c>
      <c r="J1833" s="135" t="s">
        <v>6041</v>
      </c>
      <c r="K1833" s="162"/>
      <c r="L1833" s="82">
        <v>6713.9772199999998</v>
      </c>
      <c r="M1833" s="82">
        <v>5062.1691199999996</v>
      </c>
      <c r="N1833" s="82">
        <v>1651.8081000000006</v>
      </c>
      <c r="O1833" s="135" t="s">
        <v>6041</v>
      </c>
    </row>
    <row r="1834" spans="1:15" ht="15.95" hidden="1" customHeight="1" x14ac:dyDescent="0.2">
      <c r="A1834" s="159">
        <v>1826</v>
      </c>
      <c r="B1834" s="159" t="s">
        <v>4037</v>
      </c>
      <c r="C1834" s="160" t="s">
        <v>78</v>
      </c>
      <c r="D1834" s="160" t="s">
        <v>7783</v>
      </c>
      <c r="E1834" s="141">
        <v>5343.2727799999993</v>
      </c>
      <c r="F1834" s="141">
        <v>38400.455740000005</v>
      </c>
      <c r="G1834" s="141">
        <v>10087.333949999998</v>
      </c>
      <c r="H1834" s="141"/>
      <c r="I1834" s="161">
        <v>13.914607722830111</v>
      </c>
      <c r="J1834" s="142" t="s">
        <v>6041</v>
      </c>
      <c r="K1834" s="162"/>
      <c r="L1834" s="141">
        <v>32638.705070000004</v>
      </c>
      <c r="M1834" s="141">
        <v>23504.381560000002</v>
      </c>
      <c r="N1834" s="141">
        <v>9134.323510000002</v>
      </c>
      <c r="O1834" s="142" t="s">
        <v>6041</v>
      </c>
    </row>
    <row r="1835" spans="1:15" ht="15.95" hidden="1" customHeight="1" x14ac:dyDescent="0.2">
      <c r="A1835" s="156">
        <v>1827</v>
      </c>
      <c r="B1835" s="156" t="s">
        <v>4039</v>
      </c>
      <c r="C1835" s="157" t="s">
        <v>78</v>
      </c>
      <c r="D1835" s="157" t="s">
        <v>7784</v>
      </c>
      <c r="E1835" s="82">
        <v>1575.79513</v>
      </c>
      <c r="F1835" s="82">
        <v>69235.878417500004</v>
      </c>
      <c r="G1835" s="82">
        <v>68233.129610000004</v>
      </c>
      <c r="H1835" s="82"/>
      <c r="I1835" s="158">
        <v>2.2759805551939141</v>
      </c>
      <c r="J1835" s="135" t="s">
        <v>6041</v>
      </c>
      <c r="K1835" s="162"/>
      <c r="L1835" s="82">
        <v>49674.412349999991</v>
      </c>
      <c r="M1835" s="82">
        <v>23587.727150000002</v>
      </c>
      <c r="N1835" s="82">
        <v>26086.685199999993</v>
      </c>
      <c r="O1835" s="135" t="s">
        <v>6041</v>
      </c>
    </row>
    <row r="1836" spans="1:15" ht="15.95" hidden="1" customHeight="1" x14ac:dyDescent="0.2">
      <c r="A1836" s="159">
        <v>1828</v>
      </c>
      <c r="B1836" s="159" t="s">
        <v>4041</v>
      </c>
      <c r="C1836" s="160" t="s">
        <v>78</v>
      </c>
      <c r="D1836" s="160" t="s">
        <v>7785</v>
      </c>
      <c r="E1836" s="141">
        <v>1051.27658</v>
      </c>
      <c r="F1836" s="141">
        <v>16074.218339999998</v>
      </c>
      <c r="G1836" s="141">
        <v>22697.613599999997</v>
      </c>
      <c r="H1836" s="141"/>
      <c r="I1836" s="161">
        <v>4.6316612773776367</v>
      </c>
      <c r="J1836" s="142" t="s">
        <v>6041</v>
      </c>
      <c r="K1836" s="162"/>
      <c r="L1836" s="141">
        <v>8647.8511899999994</v>
      </c>
      <c r="M1836" s="141">
        <v>5269.3326500000003</v>
      </c>
      <c r="N1836" s="141">
        <v>3378.5185399999991</v>
      </c>
      <c r="O1836" s="142" t="s">
        <v>6041</v>
      </c>
    </row>
    <row r="1837" spans="1:15" ht="15.95" hidden="1" customHeight="1" x14ac:dyDescent="0.2">
      <c r="A1837" s="156">
        <v>1829</v>
      </c>
      <c r="B1837" s="156" t="s">
        <v>4043</v>
      </c>
      <c r="C1837" s="157" t="s">
        <v>78</v>
      </c>
      <c r="D1837" s="157" t="s">
        <v>7786</v>
      </c>
      <c r="E1837" s="82">
        <v>603.3111100000001</v>
      </c>
      <c r="F1837" s="82">
        <v>18834.579655000005</v>
      </c>
      <c r="G1837" s="82">
        <v>26336.728230000004</v>
      </c>
      <c r="H1837" s="82"/>
      <c r="I1837" s="158">
        <v>2.2907595230935791</v>
      </c>
      <c r="J1837" s="135" t="s">
        <v>6041</v>
      </c>
      <c r="K1837" s="162"/>
      <c r="L1837" s="82">
        <v>13241.057740000002</v>
      </c>
      <c r="M1837" s="82">
        <v>7223.2661399999997</v>
      </c>
      <c r="N1837" s="82">
        <v>6017.7916000000023</v>
      </c>
      <c r="O1837" s="135" t="s">
        <v>6041</v>
      </c>
    </row>
    <row r="1838" spans="1:15" ht="15.95" hidden="1" customHeight="1" x14ac:dyDescent="0.2">
      <c r="A1838" s="159">
        <v>1830</v>
      </c>
      <c r="B1838" s="159" t="s">
        <v>4045</v>
      </c>
      <c r="C1838" s="160" t="s">
        <v>78</v>
      </c>
      <c r="D1838" s="160" t="s">
        <v>7787</v>
      </c>
      <c r="E1838" s="141">
        <v>387.15069</v>
      </c>
      <c r="F1838" s="141">
        <v>11883.021909999996</v>
      </c>
      <c r="G1838" s="141">
        <v>19632.783799999997</v>
      </c>
      <c r="H1838" s="141"/>
      <c r="I1838" s="161">
        <v>1.9719602372435845</v>
      </c>
      <c r="J1838" s="142" t="s">
        <v>6041</v>
      </c>
      <c r="K1838" s="162"/>
      <c r="L1838" s="141">
        <v>7450.6722499999996</v>
      </c>
      <c r="M1838" s="141">
        <v>3443.54342</v>
      </c>
      <c r="N1838" s="141">
        <v>4007.1288300000001</v>
      </c>
      <c r="O1838" s="142" t="s">
        <v>6041</v>
      </c>
    </row>
    <row r="1839" spans="1:15" ht="15.95" hidden="1" customHeight="1" x14ac:dyDescent="0.2">
      <c r="A1839" s="156">
        <v>1831</v>
      </c>
      <c r="B1839" s="156" t="s">
        <v>4047</v>
      </c>
      <c r="C1839" s="157" t="s">
        <v>78</v>
      </c>
      <c r="D1839" s="157" t="s">
        <v>7788</v>
      </c>
      <c r="E1839" s="82">
        <v>4065.98162</v>
      </c>
      <c r="F1839" s="82">
        <v>17308.3286525</v>
      </c>
      <c r="G1839" s="82">
        <v>12295.63946</v>
      </c>
      <c r="H1839" s="82"/>
      <c r="I1839" s="158">
        <v>23.491474547501809</v>
      </c>
      <c r="J1839" s="135" t="s">
        <v>6041</v>
      </c>
      <c r="K1839" s="162"/>
      <c r="L1839" s="82">
        <v>19524.962439999999</v>
      </c>
      <c r="M1839" s="82">
        <v>16315.148419999998</v>
      </c>
      <c r="N1839" s="82">
        <v>3209.8140199999993</v>
      </c>
      <c r="O1839" s="135" t="s">
        <v>6041</v>
      </c>
    </row>
    <row r="1840" spans="1:15" ht="15.95" hidden="1" customHeight="1" x14ac:dyDescent="0.2">
      <c r="A1840" s="159">
        <v>1832</v>
      </c>
      <c r="B1840" s="159" t="s">
        <v>4049</v>
      </c>
      <c r="C1840" s="160" t="s">
        <v>78</v>
      </c>
      <c r="D1840" s="160" t="s">
        <v>7789</v>
      </c>
      <c r="E1840" s="141">
        <v>4698.2393300000003</v>
      </c>
      <c r="F1840" s="141">
        <v>8453.6489424999982</v>
      </c>
      <c r="G1840" s="141">
        <v>4472.0589600000003</v>
      </c>
      <c r="H1840" s="141"/>
      <c r="I1840" s="161">
        <v>55.576465996594706</v>
      </c>
      <c r="J1840" s="142" t="s">
        <v>6041</v>
      </c>
      <c r="K1840" s="162"/>
      <c r="L1840" s="141">
        <v>6094.9501300000002</v>
      </c>
      <c r="M1840" s="141">
        <v>4762.467779999999</v>
      </c>
      <c r="N1840" s="141">
        <v>1332.4823500000005</v>
      </c>
      <c r="O1840" s="142" t="s">
        <v>6041</v>
      </c>
    </row>
    <row r="1841" spans="1:15" ht="15.95" hidden="1" customHeight="1" x14ac:dyDescent="0.2">
      <c r="A1841" s="156">
        <v>1833</v>
      </c>
      <c r="B1841" s="156" t="s">
        <v>4051</v>
      </c>
      <c r="C1841" s="157" t="s">
        <v>78</v>
      </c>
      <c r="D1841" s="157" t="s">
        <v>7790</v>
      </c>
      <c r="E1841" s="82">
        <v>1052.6470899999999</v>
      </c>
      <c r="F1841" s="82">
        <v>9822.840400000001</v>
      </c>
      <c r="G1841" s="82">
        <v>7230.2033500000016</v>
      </c>
      <c r="H1841" s="82"/>
      <c r="I1841" s="158">
        <v>10.716320810831863</v>
      </c>
      <c r="J1841" s="135" t="s">
        <v>6041</v>
      </c>
      <c r="K1841" s="162"/>
      <c r="L1841" s="82">
        <v>5770.9429199999995</v>
      </c>
      <c r="M1841" s="82">
        <v>5459.0285599999997</v>
      </c>
      <c r="N1841" s="82">
        <v>311.91436000000033</v>
      </c>
      <c r="O1841" s="135" t="s">
        <v>6041</v>
      </c>
    </row>
    <row r="1842" spans="1:15" ht="15.95" hidden="1" customHeight="1" x14ac:dyDescent="0.2">
      <c r="A1842" s="159">
        <v>1834</v>
      </c>
      <c r="B1842" s="159" t="s">
        <v>4053</v>
      </c>
      <c r="C1842" s="160" t="s">
        <v>78</v>
      </c>
      <c r="D1842" s="160" t="s">
        <v>7791</v>
      </c>
      <c r="E1842" s="141">
        <v>4744.334859999999</v>
      </c>
      <c r="F1842" s="141">
        <v>8723.9270574999991</v>
      </c>
      <c r="G1842" s="141">
        <v>13086.29162</v>
      </c>
      <c r="H1842" s="141"/>
      <c r="I1842" s="161">
        <v>36.254234566721358</v>
      </c>
      <c r="J1842" s="142" t="s">
        <v>6041</v>
      </c>
      <c r="K1842" s="162"/>
      <c r="L1842" s="141">
        <v>5122.9673000000012</v>
      </c>
      <c r="M1842" s="141">
        <v>2980.5307299999999</v>
      </c>
      <c r="N1842" s="141">
        <v>2142.4365700000008</v>
      </c>
      <c r="O1842" s="142" t="s">
        <v>6041</v>
      </c>
    </row>
    <row r="1843" spans="1:15" ht="15.95" hidden="1" customHeight="1" x14ac:dyDescent="0.2">
      <c r="A1843" s="156">
        <v>1835</v>
      </c>
      <c r="B1843" s="156" t="s">
        <v>4061</v>
      </c>
      <c r="C1843" s="157" t="s">
        <v>18</v>
      </c>
      <c r="D1843" s="157" t="s">
        <v>7792</v>
      </c>
      <c r="E1843" s="82">
        <v>426.73497000000009</v>
      </c>
      <c r="F1843" s="82">
        <v>7099.7135900000012</v>
      </c>
      <c r="G1843" s="82">
        <v>3234.8670999999995</v>
      </c>
      <c r="H1843" s="82"/>
      <c r="I1843" s="158">
        <v>6.0105941541227725</v>
      </c>
      <c r="J1843" s="135" t="s">
        <v>6041</v>
      </c>
      <c r="K1843" s="162"/>
      <c r="L1843" s="82">
        <v>3386.5518399999992</v>
      </c>
      <c r="M1843" s="82">
        <v>3335.4007099999999</v>
      </c>
      <c r="N1843" s="82">
        <v>51.151129999999419</v>
      </c>
      <c r="O1843" s="135" t="s">
        <v>6041</v>
      </c>
    </row>
    <row r="1844" spans="1:15" ht="15.95" hidden="1" customHeight="1" x14ac:dyDescent="0.2">
      <c r="A1844" s="159">
        <v>1836</v>
      </c>
      <c r="B1844" s="159" t="s">
        <v>4071</v>
      </c>
      <c r="C1844" s="160" t="s">
        <v>30</v>
      </c>
      <c r="D1844" s="160" t="s">
        <v>7793</v>
      </c>
      <c r="E1844" s="141">
        <v>776.72786999999983</v>
      </c>
      <c r="F1844" s="141">
        <v>2941.471145</v>
      </c>
      <c r="G1844" s="141">
        <v>1023.3199299999999</v>
      </c>
      <c r="H1844" s="141"/>
      <c r="I1844" s="161">
        <v>26.406101971127782</v>
      </c>
      <c r="J1844" s="142" t="s">
        <v>6041</v>
      </c>
      <c r="K1844" s="162"/>
      <c r="L1844" s="141">
        <v>2062.1184600000001</v>
      </c>
      <c r="M1844" s="141">
        <v>1461.144</v>
      </c>
      <c r="N1844" s="141">
        <v>600.97445999999991</v>
      </c>
      <c r="O1844" s="142" t="s">
        <v>6041</v>
      </c>
    </row>
    <row r="1845" spans="1:15" ht="15.95" hidden="1" customHeight="1" x14ac:dyDescent="0.2">
      <c r="A1845" s="156">
        <v>1837</v>
      </c>
      <c r="B1845" s="156" t="s">
        <v>4073</v>
      </c>
      <c r="C1845" s="157" t="s">
        <v>2236</v>
      </c>
      <c r="D1845" s="157" t="s">
        <v>7794</v>
      </c>
      <c r="E1845" s="82">
        <v>93.481970000000004</v>
      </c>
      <c r="F1845" s="82">
        <v>2937.0276374999999</v>
      </c>
      <c r="G1845" s="82">
        <v>5.5077399999999992</v>
      </c>
      <c r="H1845" s="82"/>
      <c r="I1845" s="158">
        <v>3.1828767562967819</v>
      </c>
      <c r="J1845" s="135" t="s">
        <v>6041</v>
      </c>
      <c r="K1845" s="162"/>
      <c r="L1845" s="82">
        <v>1964.7342999999998</v>
      </c>
      <c r="M1845" s="82">
        <v>1346.4288399999998</v>
      </c>
      <c r="N1845" s="82">
        <v>618.30545999999993</v>
      </c>
      <c r="O1845" s="135" t="s">
        <v>6041</v>
      </c>
    </row>
    <row r="1846" spans="1:15" ht="15.95" hidden="1" customHeight="1" x14ac:dyDescent="0.2">
      <c r="A1846" s="159">
        <v>1838</v>
      </c>
      <c r="B1846" s="159" t="s">
        <v>4079</v>
      </c>
      <c r="C1846" s="160" t="s">
        <v>60</v>
      </c>
      <c r="D1846" s="160" t="s">
        <v>7795</v>
      </c>
      <c r="E1846" s="141">
        <v>3999.5637600000005</v>
      </c>
      <c r="F1846" s="141">
        <v>12647.488817500001</v>
      </c>
      <c r="G1846" s="141">
        <v>7748.4359599999998</v>
      </c>
      <c r="H1846" s="141"/>
      <c r="I1846" s="161">
        <v>31.623382457282016</v>
      </c>
      <c r="J1846" s="142" t="s">
        <v>6041</v>
      </c>
      <c r="K1846" s="162"/>
      <c r="L1846" s="141">
        <v>10484.503129999999</v>
      </c>
      <c r="M1846" s="141">
        <v>6035.2362899999989</v>
      </c>
      <c r="N1846" s="141">
        <v>4449.2668400000002</v>
      </c>
      <c r="O1846" s="142" t="s">
        <v>6041</v>
      </c>
    </row>
    <row r="1847" spans="1:15" ht="15.95" hidden="1" customHeight="1" x14ac:dyDescent="0.2">
      <c r="A1847" s="156">
        <v>1839</v>
      </c>
      <c r="B1847" s="156" t="s">
        <v>4081</v>
      </c>
      <c r="C1847" s="157" t="s">
        <v>63</v>
      </c>
      <c r="D1847" s="157" t="s">
        <v>7796</v>
      </c>
      <c r="E1847" s="82">
        <v>8634.3507399999999</v>
      </c>
      <c r="F1847" s="82">
        <v>61861.34519</v>
      </c>
      <c r="G1847" s="82">
        <v>17315.059529999999</v>
      </c>
      <c r="H1847" s="82"/>
      <c r="I1847" s="158">
        <v>13.957586459655197</v>
      </c>
      <c r="J1847" s="135" t="s">
        <v>6041</v>
      </c>
      <c r="K1847" s="162"/>
      <c r="L1847" s="82">
        <v>54940.401850000002</v>
      </c>
      <c r="M1847" s="82">
        <v>38178.067499999997</v>
      </c>
      <c r="N1847" s="82">
        <v>16762.334350000001</v>
      </c>
      <c r="O1847" s="135" t="s">
        <v>6041</v>
      </c>
    </row>
    <row r="1848" spans="1:15" ht="15.95" hidden="1" customHeight="1" x14ac:dyDescent="0.2">
      <c r="A1848" s="159">
        <v>1840</v>
      </c>
      <c r="B1848" s="159" t="s">
        <v>4055</v>
      </c>
      <c r="C1848" s="160" t="s">
        <v>18</v>
      </c>
      <c r="D1848" s="160" t="s">
        <v>7810</v>
      </c>
      <c r="E1848" s="141">
        <v>108.72701000000001</v>
      </c>
      <c r="F1848" s="141">
        <v>10194.477879999999</v>
      </c>
      <c r="G1848" s="141">
        <v>4189.5226899999998</v>
      </c>
      <c r="H1848" s="141"/>
      <c r="I1848" s="161">
        <v>1.0665284802207056</v>
      </c>
      <c r="J1848" s="142" t="s">
        <v>6041</v>
      </c>
      <c r="K1848" s="162"/>
      <c r="L1848" s="141">
        <v>8589.9118100000014</v>
      </c>
      <c r="M1848" s="141">
        <v>6389.7263899999998</v>
      </c>
      <c r="N1848" s="141">
        <v>2200.1854200000007</v>
      </c>
      <c r="O1848" s="142" t="s">
        <v>6041</v>
      </c>
    </row>
    <row r="1849" spans="1:15" ht="15.95" hidden="1" customHeight="1" x14ac:dyDescent="0.2">
      <c r="A1849" s="156">
        <v>1841</v>
      </c>
      <c r="B1849" s="156" t="s">
        <v>4057</v>
      </c>
      <c r="C1849" s="157" t="s">
        <v>18</v>
      </c>
      <c r="D1849" s="157" t="s">
        <v>7827</v>
      </c>
      <c r="E1849" s="82">
        <v>1033.58773</v>
      </c>
      <c r="F1849" s="82">
        <v>3783.0425024999995</v>
      </c>
      <c r="G1849" s="82">
        <v>2343.8468700000003</v>
      </c>
      <c r="H1849" s="82"/>
      <c r="I1849" s="158">
        <v>27.321599726065994</v>
      </c>
      <c r="J1849" s="135" t="s">
        <v>6041</v>
      </c>
      <c r="K1849" s="162"/>
      <c r="L1849" s="82">
        <v>2372.5196700000001</v>
      </c>
      <c r="M1849" s="82">
        <v>1268.40906</v>
      </c>
      <c r="N1849" s="82">
        <v>1104.11061</v>
      </c>
      <c r="O1849" s="135" t="s">
        <v>6041</v>
      </c>
    </row>
    <row r="1850" spans="1:15" ht="15.95" hidden="1" customHeight="1" x14ac:dyDescent="0.2">
      <c r="A1850" s="159">
        <v>1842</v>
      </c>
      <c r="B1850" s="159" t="s">
        <v>4063</v>
      </c>
      <c r="C1850" s="160" t="s">
        <v>18</v>
      </c>
      <c r="D1850" s="160" t="s">
        <v>7816</v>
      </c>
      <c r="E1850" s="141">
        <v>325.54462000000012</v>
      </c>
      <c r="F1850" s="141">
        <v>6015.6434875000004</v>
      </c>
      <c r="G1850" s="141">
        <v>4252.4474400000008</v>
      </c>
      <c r="H1850" s="141"/>
      <c r="I1850" s="161">
        <v>5.4116341946868092</v>
      </c>
      <c r="J1850" s="142" t="s">
        <v>6041</v>
      </c>
      <c r="K1850" s="162"/>
      <c r="L1850" s="141">
        <v>3246.8247099999999</v>
      </c>
      <c r="M1850" s="141">
        <v>1840.49315</v>
      </c>
      <c r="N1850" s="141">
        <v>1406.3315600000001</v>
      </c>
      <c r="O1850" s="142" t="s">
        <v>6041</v>
      </c>
    </row>
    <row r="1851" spans="1:15" ht="15.95" hidden="1" customHeight="1" x14ac:dyDescent="0.2">
      <c r="A1851" s="156">
        <v>1843</v>
      </c>
      <c r="B1851" s="156" t="s">
        <v>4075</v>
      </c>
      <c r="C1851" s="157" t="s">
        <v>51</v>
      </c>
      <c r="D1851" s="157" t="s">
        <v>7800</v>
      </c>
      <c r="E1851" s="82">
        <v>94.038259999999994</v>
      </c>
      <c r="F1851" s="82">
        <v>1270.1669400000005</v>
      </c>
      <c r="G1851" s="82">
        <v>201.14827000000002</v>
      </c>
      <c r="H1851" s="82"/>
      <c r="I1851" s="158">
        <v>7.4036142052319498</v>
      </c>
      <c r="J1851" s="135" t="s">
        <v>6041</v>
      </c>
      <c r="K1851" s="162"/>
      <c r="L1851" s="82">
        <v>655.32057999999995</v>
      </c>
      <c r="M1851" s="82">
        <v>574.82247999999993</v>
      </c>
      <c r="N1851" s="82">
        <v>80.49809999999998</v>
      </c>
      <c r="O1851" s="135" t="s">
        <v>6041</v>
      </c>
    </row>
    <row r="1852" spans="1:15" ht="15.95" hidden="1" customHeight="1" x14ac:dyDescent="0.2">
      <c r="A1852" s="159">
        <v>1844</v>
      </c>
      <c r="B1852" s="159" t="s">
        <v>4077</v>
      </c>
      <c r="C1852" s="160" t="s">
        <v>51</v>
      </c>
      <c r="D1852" s="160" t="s">
        <v>7805</v>
      </c>
      <c r="E1852" s="141">
        <v>276.63873000000001</v>
      </c>
      <c r="F1852" s="141">
        <v>1563.8140475</v>
      </c>
      <c r="G1852" s="141">
        <v>337.36553999999995</v>
      </c>
      <c r="H1852" s="141"/>
      <c r="I1852" s="161">
        <v>17.690001598479689</v>
      </c>
      <c r="J1852" s="142" t="s">
        <v>6041</v>
      </c>
      <c r="K1852" s="162"/>
      <c r="L1852" s="141">
        <v>1309.6146000000001</v>
      </c>
      <c r="M1852" s="141">
        <v>966.68607999999995</v>
      </c>
      <c r="N1852" s="141">
        <v>342.92852000000016</v>
      </c>
      <c r="O1852" s="142" t="s">
        <v>6041</v>
      </c>
    </row>
    <row r="1853" spans="1:15" ht="15.95" hidden="1" customHeight="1" x14ac:dyDescent="0.2">
      <c r="A1853" s="156">
        <v>1845</v>
      </c>
      <c r="B1853" s="156" t="s">
        <v>4065</v>
      </c>
      <c r="C1853" s="157" t="s">
        <v>482</v>
      </c>
      <c r="D1853" s="157" t="s">
        <v>7825</v>
      </c>
      <c r="E1853" s="82">
        <v>10995.470940000001</v>
      </c>
      <c r="F1853" s="82">
        <v>37572.45620249999</v>
      </c>
      <c r="G1853" s="82">
        <v>60039.100130000013</v>
      </c>
      <c r="H1853" s="82"/>
      <c r="I1853" s="158">
        <v>18.313850334518662</v>
      </c>
      <c r="J1853" s="135" t="s">
        <v>6041</v>
      </c>
      <c r="K1853" s="162"/>
      <c r="L1853" s="82">
        <v>27157.210080000004</v>
      </c>
      <c r="M1853" s="82">
        <v>22337.488509999999</v>
      </c>
      <c r="N1853" s="82">
        <v>4819.7215700000079</v>
      </c>
      <c r="O1853" s="135" t="s">
        <v>6041</v>
      </c>
    </row>
    <row r="1854" spans="1:15" ht="15.95" hidden="1" customHeight="1" x14ac:dyDescent="0.2">
      <c r="A1854" s="159">
        <v>1846</v>
      </c>
      <c r="B1854" s="159" t="s">
        <v>4059</v>
      </c>
      <c r="C1854" s="160" t="s">
        <v>18</v>
      </c>
      <c r="D1854" s="160" t="s">
        <v>7798</v>
      </c>
      <c r="E1854" s="141">
        <v>407.60217000000006</v>
      </c>
      <c r="F1854" s="141">
        <v>3501.0159675</v>
      </c>
      <c r="G1854" s="141">
        <v>1499.7136499999999</v>
      </c>
      <c r="H1854" s="141"/>
      <c r="I1854" s="161">
        <v>11.642396772359195</v>
      </c>
      <c r="J1854" s="142" t="s">
        <v>6041</v>
      </c>
      <c r="K1854" s="162"/>
      <c r="L1854" s="141">
        <v>2266.6287499999999</v>
      </c>
      <c r="M1854" s="141">
        <v>1499.3110099999999</v>
      </c>
      <c r="N1854" s="141">
        <v>767.31773999999996</v>
      </c>
      <c r="O1854" s="142" t="s">
        <v>6041</v>
      </c>
    </row>
    <row r="1855" spans="1:15" ht="15.95" hidden="1" customHeight="1" x14ac:dyDescent="0.2">
      <c r="A1855" s="156">
        <v>1847</v>
      </c>
      <c r="B1855" s="156" t="s">
        <v>4085</v>
      </c>
      <c r="C1855" s="157" t="s">
        <v>30</v>
      </c>
      <c r="D1855" s="157" t="s">
        <v>7801</v>
      </c>
      <c r="E1855" s="82">
        <v>1491.5524100000002</v>
      </c>
      <c r="F1855" s="82">
        <v>4262.5353700000005</v>
      </c>
      <c r="G1855" s="82">
        <v>2645.9409799999999</v>
      </c>
      <c r="H1855" s="82"/>
      <c r="I1855" s="158">
        <v>34.992141543214927</v>
      </c>
      <c r="J1855" s="135" t="s">
        <v>6041</v>
      </c>
      <c r="K1855" s="162"/>
      <c r="L1855" s="82">
        <v>3451.0582100000001</v>
      </c>
      <c r="M1855" s="82">
        <v>1705.7221400000001</v>
      </c>
      <c r="N1855" s="82">
        <v>1745.3360699999998</v>
      </c>
      <c r="O1855" s="135" t="s">
        <v>6041</v>
      </c>
    </row>
    <row r="1856" spans="1:15" ht="15.95" hidden="1" customHeight="1" x14ac:dyDescent="0.2">
      <c r="A1856" s="159">
        <v>1848</v>
      </c>
      <c r="B1856" s="159" t="s">
        <v>4083</v>
      </c>
      <c r="C1856" s="160" t="s">
        <v>30</v>
      </c>
      <c r="D1856" s="160" t="s">
        <v>7806</v>
      </c>
      <c r="E1856" s="141">
        <v>176.71532000000002</v>
      </c>
      <c r="F1856" s="141">
        <v>9018.0013274999983</v>
      </c>
      <c r="G1856" s="141">
        <v>8327.7565900000027</v>
      </c>
      <c r="H1856" s="141"/>
      <c r="I1856" s="161">
        <v>1.959584098320261</v>
      </c>
      <c r="J1856" s="142" t="s">
        <v>6041</v>
      </c>
      <c r="K1856" s="162"/>
      <c r="L1856" s="141">
        <v>5099.9045999999998</v>
      </c>
      <c r="M1856" s="141">
        <v>1584.9282799999999</v>
      </c>
      <c r="N1856" s="141">
        <v>3514.9763199999998</v>
      </c>
      <c r="O1856" s="142" t="s">
        <v>6041</v>
      </c>
    </row>
    <row r="1857" spans="1:15" ht="15.95" hidden="1" customHeight="1" x14ac:dyDescent="0.2">
      <c r="A1857" s="156">
        <v>1849</v>
      </c>
      <c r="B1857" s="156" t="s">
        <v>4069</v>
      </c>
      <c r="C1857" s="157" t="s">
        <v>27</v>
      </c>
      <c r="D1857" s="157" t="s">
        <v>7822</v>
      </c>
      <c r="E1857" s="82">
        <v>276.71001000000001</v>
      </c>
      <c r="F1857" s="82">
        <v>22024.290432499998</v>
      </c>
      <c r="G1857" s="82">
        <v>44845.403269999988</v>
      </c>
      <c r="H1857" s="82"/>
      <c r="I1857" s="158">
        <v>0.61703093254400354</v>
      </c>
      <c r="J1857" s="135" t="s">
        <v>6041</v>
      </c>
      <c r="K1857" s="162"/>
      <c r="L1857" s="82">
        <v>16627.27233</v>
      </c>
      <c r="M1857" s="82">
        <v>3455.9041400000006</v>
      </c>
      <c r="N1857" s="82">
        <v>13171.368189999999</v>
      </c>
      <c r="O1857" s="135" t="s">
        <v>6041</v>
      </c>
    </row>
    <row r="1858" spans="1:15" ht="15.95" hidden="1" customHeight="1" x14ac:dyDescent="0.2">
      <c r="A1858" s="159">
        <v>1850</v>
      </c>
      <c r="B1858" s="159" t="s">
        <v>4067</v>
      </c>
      <c r="C1858" s="160" t="s">
        <v>27</v>
      </c>
      <c r="D1858" s="160" t="s">
        <v>7824</v>
      </c>
      <c r="E1858" s="141">
        <v>1228.2209200000002</v>
      </c>
      <c r="F1858" s="141">
        <v>20347.728192500002</v>
      </c>
      <c r="G1858" s="141">
        <v>37855.473579999998</v>
      </c>
      <c r="H1858" s="141"/>
      <c r="I1858" s="161">
        <v>3.244500210529397</v>
      </c>
      <c r="J1858" s="142" t="s">
        <v>6041</v>
      </c>
      <c r="K1858" s="162"/>
      <c r="L1858" s="141">
        <v>15375.364720000001</v>
      </c>
      <c r="M1858" s="141">
        <v>3804.19067</v>
      </c>
      <c r="N1858" s="141">
        <v>11571.174050000001</v>
      </c>
      <c r="O1858" s="142" t="s">
        <v>6041</v>
      </c>
    </row>
    <row r="1859" spans="1:15" ht="15.95" hidden="1" customHeight="1" x14ac:dyDescent="0.2">
      <c r="A1859" s="156">
        <v>1851</v>
      </c>
      <c r="B1859" s="156" t="s">
        <v>4087</v>
      </c>
      <c r="C1859" s="157" t="s">
        <v>1000</v>
      </c>
      <c r="D1859" s="157" t="s">
        <v>7817</v>
      </c>
      <c r="E1859" s="82">
        <v>94.38297</v>
      </c>
      <c r="F1859" s="82">
        <v>4481.8334525</v>
      </c>
      <c r="G1859" s="82">
        <v>3246.9798500000002</v>
      </c>
      <c r="H1859" s="82"/>
      <c r="I1859" s="158">
        <v>2.1059008774043688</v>
      </c>
      <c r="J1859" s="135" t="s">
        <v>6041</v>
      </c>
      <c r="K1859" s="162"/>
      <c r="L1859" s="82">
        <v>3166.3032400000002</v>
      </c>
      <c r="M1859" s="82">
        <v>1384.9187400000001</v>
      </c>
      <c r="N1859" s="82">
        <v>1781.3845000000003</v>
      </c>
      <c r="O1859" s="135" t="s">
        <v>6041</v>
      </c>
    </row>
    <row r="1860" spans="1:15" ht="15.95" customHeight="1" x14ac:dyDescent="0.2">
      <c r="A1860" s="159">
        <v>1852</v>
      </c>
      <c r="B1860" s="159" t="s">
        <v>4089</v>
      </c>
      <c r="C1860" s="160" t="s">
        <v>78</v>
      </c>
      <c r="D1860" s="160" t="s">
        <v>7797</v>
      </c>
      <c r="E1860" s="141">
        <v>2847.6219599999999</v>
      </c>
      <c r="F1860" s="141">
        <v>6318.9168150000005</v>
      </c>
      <c r="G1860" s="141">
        <v>3615.1114299999999</v>
      </c>
      <c r="H1860" s="141"/>
      <c r="I1860" s="161">
        <v>45.065033191135619</v>
      </c>
      <c r="J1860" s="142" t="s">
        <v>6041</v>
      </c>
      <c r="K1860" s="162"/>
      <c r="L1860" s="141">
        <v>2115.8728200000005</v>
      </c>
      <c r="M1860" s="141">
        <v>3739.9986400000003</v>
      </c>
      <c r="N1860" s="141">
        <v>-1624.1258199999997</v>
      </c>
      <c r="O1860" s="142" t="s">
        <v>6042</v>
      </c>
    </row>
    <row r="1861" spans="1:15" ht="15.95" customHeight="1" x14ac:dyDescent="0.2">
      <c r="A1861" s="156">
        <v>1853</v>
      </c>
      <c r="B1861" s="156" t="s">
        <v>4091</v>
      </c>
      <c r="C1861" s="157" t="s">
        <v>78</v>
      </c>
      <c r="D1861" s="157" t="s">
        <v>7802</v>
      </c>
      <c r="E1861" s="82">
        <v>401.65595999999994</v>
      </c>
      <c r="F1861" s="82">
        <v>4284.3845849999989</v>
      </c>
      <c r="G1861" s="82">
        <v>1777.70544</v>
      </c>
      <c r="H1861" s="82"/>
      <c r="I1861" s="158">
        <v>9.3748810834170264</v>
      </c>
      <c r="J1861" s="135" t="s">
        <v>6041</v>
      </c>
      <c r="K1861" s="162"/>
      <c r="L1861" s="82">
        <v>2056.6966000000002</v>
      </c>
      <c r="M1861" s="82">
        <v>2081.6346599999997</v>
      </c>
      <c r="N1861" s="82">
        <v>-24.938059999999822</v>
      </c>
      <c r="O1861" s="135" t="s">
        <v>6042</v>
      </c>
    </row>
    <row r="1862" spans="1:15" ht="15.95" hidden="1" customHeight="1" x14ac:dyDescent="0.2">
      <c r="A1862" s="159">
        <v>1854</v>
      </c>
      <c r="B1862" s="159" t="s">
        <v>4109</v>
      </c>
      <c r="C1862" s="160" t="s">
        <v>2236</v>
      </c>
      <c r="D1862" s="160" t="s">
        <v>7799</v>
      </c>
      <c r="E1862" s="141">
        <v>672.54954000000009</v>
      </c>
      <c r="F1862" s="141">
        <v>6976.3457375000007</v>
      </c>
      <c r="G1862" s="141">
        <v>10.652060000000001</v>
      </c>
      <c r="H1862" s="141"/>
      <c r="I1862" s="161">
        <v>9.6404273140426469</v>
      </c>
      <c r="J1862" s="142" t="s">
        <v>6041</v>
      </c>
      <c r="K1862" s="162"/>
      <c r="L1862" s="141">
        <v>4802.9681099999998</v>
      </c>
      <c r="M1862" s="141">
        <v>2773.7073699999996</v>
      </c>
      <c r="N1862" s="141">
        <v>2029.2607399999997</v>
      </c>
      <c r="O1862" s="142" t="s">
        <v>6041</v>
      </c>
    </row>
    <row r="1863" spans="1:15" ht="15.95" hidden="1" customHeight="1" x14ac:dyDescent="0.2">
      <c r="A1863" s="156">
        <v>1855</v>
      </c>
      <c r="B1863" s="156" t="s">
        <v>4095</v>
      </c>
      <c r="C1863" s="157" t="s">
        <v>2464</v>
      </c>
      <c r="D1863" s="157" t="s">
        <v>7803</v>
      </c>
      <c r="E1863" s="82">
        <v>234.14877000000001</v>
      </c>
      <c r="F1863" s="82">
        <v>5988.455755</v>
      </c>
      <c r="G1863" s="82">
        <v>2464.7056399999997</v>
      </c>
      <c r="H1863" s="82"/>
      <c r="I1863" s="158">
        <v>3.9100025044770494</v>
      </c>
      <c r="J1863" s="135" t="s">
        <v>6041</v>
      </c>
      <c r="K1863" s="162"/>
      <c r="L1863" s="82">
        <v>5557.4699099999998</v>
      </c>
      <c r="M1863" s="82">
        <v>3242.6038200000003</v>
      </c>
      <c r="N1863" s="82">
        <v>2314.86609</v>
      </c>
      <c r="O1863" s="135" t="s">
        <v>6041</v>
      </c>
    </row>
    <row r="1864" spans="1:15" ht="15.95" hidden="1" customHeight="1" x14ac:dyDescent="0.2">
      <c r="A1864" s="159">
        <v>1856</v>
      </c>
      <c r="B1864" s="159" t="s">
        <v>4101</v>
      </c>
      <c r="C1864" s="160" t="s">
        <v>2236</v>
      </c>
      <c r="D1864" s="160" t="s">
        <v>7807</v>
      </c>
      <c r="E1864" s="141">
        <v>740.36830000000009</v>
      </c>
      <c r="F1864" s="141">
        <v>4152.3229074999999</v>
      </c>
      <c r="G1864" s="141">
        <v>9.1387899999999984</v>
      </c>
      <c r="H1864" s="141"/>
      <c r="I1864" s="161">
        <v>17.830219770787423</v>
      </c>
      <c r="J1864" s="142" t="s">
        <v>6041</v>
      </c>
      <c r="K1864" s="162"/>
      <c r="L1864" s="141">
        <v>2384.6477199999999</v>
      </c>
      <c r="M1864" s="141">
        <v>1854.1188900000002</v>
      </c>
      <c r="N1864" s="141">
        <v>530.52882999999963</v>
      </c>
      <c r="O1864" s="142" t="s">
        <v>6041</v>
      </c>
    </row>
    <row r="1865" spans="1:15" ht="15.95" hidden="1" customHeight="1" x14ac:dyDescent="0.2">
      <c r="A1865" s="156">
        <v>1857</v>
      </c>
      <c r="B1865" s="156" t="s">
        <v>4107</v>
      </c>
      <c r="C1865" s="157" t="s">
        <v>2236</v>
      </c>
      <c r="D1865" s="157" t="s">
        <v>7809</v>
      </c>
      <c r="E1865" s="82">
        <v>2714.2662300000002</v>
      </c>
      <c r="F1865" s="82">
        <v>2355.8300050000003</v>
      </c>
      <c r="G1865" s="82">
        <v>7.2500900000000001</v>
      </c>
      <c r="H1865" s="82"/>
      <c r="I1865" s="158">
        <v>115.21485948643392</v>
      </c>
      <c r="J1865" s="135" t="s">
        <v>6042</v>
      </c>
      <c r="K1865" s="162"/>
      <c r="L1865" s="82">
        <v>1973.6397999999999</v>
      </c>
      <c r="M1865" s="82">
        <v>1408.40329</v>
      </c>
      <c r="N1865" s="82">
        <v>565.23650999999973</v>
      </c>
      <c r="O1865" s="135" t="s">
        <v>6041</v>
      </c>
    </row>
    <row r="1866" spans="1:15" ht="15.95" hidden="1" customHeight="1" x14ac:dyDescent="0.2">
      <c r="A1866" s="159">
        <v>1858</v>
      </c>
      <c r="B1866" s="159" t="s">
        <v>4119</v>
      </c>
      <c r="C1866" s="160" t="s">
        <v>1000</v>
      </c>
      <c r="D1866" s="160" t="s">
        <v>7811</v>
      </c>
      <c r="E1866" s="141">
        <v>25.13111</v>
      </c>
      <c r="F1866" s="141">
        <v>1855.0777575000002</v>
      </c>
      <c r="G1866" s="141">
        <v>1008.68749</v>
      </c>
      <c r="H1866" s="141"/>
      <c r="I1866" s="161">
        <v>1.3547200325375037</v>
      </c>
      <c r="J1866" s="142" t="s">
        <v>6041</v>
      </c>
      <c r="K1866" s="162"/>
      <c r="L1866" s="141">
        <v>1222.5209</v>
      </c>
      <c r="M1866" s="141">
        <v>726.53213000000005</v>
      </c>
      <c r="N1866" s="141">
        <v>495.98876999999987</v>
      </c>
      <c r="O1866" s="142" t="s">
        <v>6041</v>
      </c>
    </row>
    <row r="1867" spans="1:15" ht="15.95" hidden="1" customHeight="1" x14ac:dyDescent="0.2">
      <c r="A1867" s="156">
        <v>1859</v>
      </c>
      <c r="B1867" s="156" t="s">
        <v>4113</v>
      </c>
      <c r="C1867" s="157" t="s">
        <v>30</v>
      </c>
      <c r="D1867" s="157" t="s">
        <v>7813</v>
      </c>
      <c r="E1867" s="82">
        <v>124.83964</v>
      </c>
      <c r="F1867" s="82">
        <v>2948.0644149999998</v>
      </c>
      <c r="G1867" s="82">
        <v>1254.58303</v>
      </c>
      <c r="H1867" s="82"/>
      <c r="I1867" s="158">
        <v>4.2346306737670112</v>
      </c>
      <c r="J1867" s="135" t="s">
        <v>6041</v>
      </c>
      <c r="K1867" s="162"/>
      <c r="L1867" s="82">
        <v>1939.4648099999999</v>
      </c>
      <c r="M1867" s="82">
        <v>1366.9549100000002</v>
      </c>
      <c r="N1867" s="82">
        <v>572.5098999999999</v>
      </c>
      <c r="O1867" s="135" t="s">
        <v>6041</v>
      </c>
    </row>
    <row r="1868" spans="1:15" ht="15.95" hidden="1" customHeight="1" x14ac:dyDescent="0.2">
      <c r="A1868" s="159">
        <v>1860</v>
      </c>
      <c r="B1868" s="159" t="s">
        <v>4111</v>
      </c>
      <c r="C1868" s="160" t="s">
        <v>18</v>
      </c>
      <c r="D1868" s="160" t="s">
        <v>7814</v>
      </c>
      <c r="E1868" s="141">
        <v>784.99964</v>
      </c>
      <c r="F1868" s="141">
        <v>2404.3652124999999</v>
      </c>
      <c r="G1868" s="141">
        <v>613.19056</v>
      </c>
      <c r="H1868" s="141"/>
      <c r="I1868" s="161">
        <v>32.648935191662368</v>
      </c>
      <c r="J1868" s="142" t="s">
        <v>6041</v>
      </c>
      <c r="K1868" s="162"/>
      <c r="L1868" s="141">
        <v>1995.4830700000002</v>
      </c>
      <c r="M1868" s="141">
        <v>1265.2632900000001</v>
      </c>
      <c r="N1868" s="141">
        <v>730.21978000000024</v>
      </c>
      <c r="O1868" s="142" t="s">
        <v>6041</v>
      </c>
    </row>
    <row r="1869" spans="1:15" ht="15.95" hidden="1" customHeight="1" x14ac:dyDescent="0.2">
      <c r="A1869" s="156">
        <v>1861</v>
      </c>
      <c r="B1869" s="156" t="s">
        <v>4117</v>
      </c>
      <c r="C1869" s="157" t="s">
        <v>1000</v>
      </c>
      <c r="D1869" s="157" t="s">
        <v>7815</v>
      </c>
      <c r="E1869" s="82">
        <v>59.972520000000003</v>
      </c>
      <c r="F1869" s="82">
        <v>2781.4541250000002</v>
      </c>
      <c r="G1869" s="82">
        <v>1835.7940699999999</v>
      </c>
      <c r="H1869" s="82"/>
      <c r="I1869" s="158">
        <v>2.1561570784490289</v>
      </c>
      <c r="J1869" s="135" t="s">
        <v>6041</v>
      </c>
      <c r="K1869" s="162"/>
      <c r="L1869" s="82">
        <v>1872.9168999999999</v>
      </c>
      <c r="M1869" s="82">
        <v>833.20773999999994</v>
      </c>
      <c r="N1869" s="82">
        <v>1039.7091599999999</v>
      </c>
      <c r="O1869" s="135" t="s">
        <v>6041</v>
      </c>
    </row>
    <row r="1870" spans="1:15" ht="15.95" hidden="1" customHeight="1" x14ac:dyDescent="0.2">
      <c r="A1870" s="159">
        <v>1862</v>
      </c>
      <c r="B1870" s="159" t="s">
        <v>4115</v>
      </c>
      <c r="C1870" s="160" t="s">
        <v>30</v>
      </c>
      <c r="D1870" s="160" t="s">
        <v>7818</v>
      </c>
      <c r="E1870" s="141">
        <v>373.85255999999998</v>
      </c>
      <c r="F1870" s="141">
        <v>2468.7171224999997</v>
      </c>
      <c r="G1870" s="141">
        <v>1441.1125099999999</v>
      </c>
      <c r="H1870" s="141"/>
      <c r="I1870" s="161">
        <v>15.143596509810331</v>
      </c>
      <c r="J1870" s="142" t="s">
        <v>6041</v>
      </c>
      <c r="K1870" s="162"/>
      <c r="L1870" s="141">
        <v>1403.8021100000001</v>
      </c>
      <c r="M1870" s="141">
        <v>1073.4659999999999</v>
      </c>
      <c r="N1870" s="141">
        <v>330.33611000000008</v>
      </c>
      <c r="O1870" s="142" t="s">
        <v>6041</v>
      </c>
    </row>
    <row r="1871" spans="1:15" ht="15.95" hidden="1" customHeight="1" x14ac:dyDescent="0.2">
      <c r="A1871" s="156">
        <v>1863</v>
      </c>
      <c r="B1871" s="156" t="s">
        <v>4105</v>
      </c>
      <c r="C1871" s="157" t="s">
        <v>2236</v>
      </c>
      <c r="D1871" s="157" t="s">
        <v>7819</v>
      </c>
      <c r="E1871" s="82">
        <v>1199.2563</v>
      </c>
      <c r="F1871" s="82">
        <v>3934.351705</v>
      </c>
      <c r="G1871" s="82">
        <v>10.16666</v>
      </c>
      <c r="H1871" s="82"/>
      <c r="I1871" s="158">
        <v>30.481674998092224</v>
      </c>
      <c r="J1871" s="135" t="s">
        <v>6041</v>
      </c>
      <c r="K1871" s="162"/>
      <c r="L1871" s="82">
        <v>2940.6325500000003</v>
      </c>
      <c r="M1871" s="82">
        <v>1564.2119599999999</v>
      </c>
      <c r="N1871" s="82">
        <v>1376.4205900000004</v>
      </c>
      <c r="O1871" s="135" t="s">
        <v>6041</v>
      </c>
    </row>
    <row r="1872" spans="1:15" ht="15.95" hidden="1" customHeight="1" x14ac:dyDescent="0.2">
      <c r="A1872" s="159">
        <v>1864</v>
      </c>
      <c r="B1872" s="159" t="s">
        <v>4093</v>
      </c>
      <c r="C1872" s="160" t="s">
        <v>18</v>
      </c>
      <c r="D1872" s="160" t="s">
        <v>7820</v>
      </c>
      <c r="E1872" s="141">
        <v>1262.9290000000001</v>
      </c>
      <c r="F1872" s="141">
        <v>4260.4595724999999</v>
      </c>
      <c r="G1872" s="141">
        <v>784.40895</v>
      </c>
      <c r="H1872" s="141"/>
      <c r="I1872" s="161">
        <v>29.643022742237278</v>
      </c>
      <c r="J1872" s="142" t="s">
        <v>6041</v>
      </c>
      <c r="K1872" s="162"/>
      <c r="L1872" s="141">
        <v>1862.5341599999999</v>
      </c>
      <c r="M1872" s="141">
        <v>1769.7910699999998</v>
      </c>
      <c r="N1872" s="141">
        <v>92.74309000000008</v>
      </c>
      <c r="O1872" s="142" t="s">
        <v>6041</v>
      </c>
    </row>
    <row r="1873" spans="1:15" ht="15.95" hidden="1" customHeight="1" x14ac:dyDescent="0.2">
      <c r="A1873" s="156">
        <v>1865</v>
      </c>
      <c r="B1873" s="156" t="s">
        <v>4103</v>
      </c>
      <c r="C1873" s="157" t="s">
        <v>2236</v>
      </c>
      <c r="D1873" s="157" t="s">
        <v>7821</v>
      </c>
      <c r="E1873" s="82">
        <v>370.93491000000006</v>
      </c>
      <c r="F1873" s="82">
        <v>6087.3625499999998</v>
      </c>
      <c r="G1873" s="82">
        <v>16.549520000000001</v>
      </c>
      <c r="H1873" s="82"/>
      <c r="I1873" s="158">
        <v>6.0935241979303507</v>
      </c>
      <c r="J1873" s="135" t="s">
        <v>6041</v>
      </c>
      <c r="K1873" s="162"/>
      <c r="L1873" s="82">
        <v>4447.7950099999998</v>
      </c>
      <c r="M1873" s="82">
        <v>2851.26854</v>
      </c>
      <c r="N1873" s="82">
        <v>1596.5264699999998</v>
      </c>
      <c r="O1873" s="135" t="s">
        <v>6041</v>
      </c>
    </row>
    <row r="1874" spans="1:15" ht="15.95" hidden="1" customHeight="1" x14ac:dyDescent="0.2">
      <c r="A1874" s="159">
        <v>1866</v>
      </c>
      <c r="B1874" s="159" t="s">
        <v>4097</v>
      </c>
      <c r="C1874" s="160" t="s">
        <v>27</v>
      </c>
      <c r="D1874" s="160" t="s">
        <v>7823</v>
      </c>
      <c r="E1874" s="141">
        <v>197.32472999999999</v>
      </c>
      <c r="F1874" s="141">
        <v>25981.057639999995</v>
      </c>
      <c r="G1874" s="141">
        <v>56061.391070000005</v>
      </c>
      <c r="H1874" s="141"/>
      <c r="I1874" s="161">
        <v>0.35197972478708944</v>
      </c>
      <c r="J1874" s="142" t="s">
        <v>6041</v>
      </c>
      <c r="K1874" s="162"/>
      <c r="L1874" s="141">
        <v>14361.908210000001</v>
      </c>
      <c r="M1874" s="141">
        <v>5649.434369999999</v>
      </c>
      <c r="N1874" s="141">
        <v>8712.4738400000024</v>
      </c>
      <c r="O1874" s="142" t="s">
        <v>6041</v>
      </c>
    </row>
    <row r="1875" spans="1:15" ht="15.95" hidden="1" customHeight="1" x14ac:dyDescent="0.2">
      <c r="A1875" s="156">
        <v>1867</v>
      </c>
      <c r="B1875" s="156" t="s">
        <v>4099</v>
      </c>
      <c r="C1875" s="157" t="s">
        <v>72</v>
      </c>
      <c r="D1875" s="157" t="s">
        <v>7826</v>
      </c>
      <c r="E1875" s="82">
        <v>750.59528</v>
      </c>
      <c r="F1875" s="82">
        <v>25559.438799999996</v>
      </c>
      <c r="G1875" s="82">
        <v>32614.404170000002</v>
      </c>
      <c r="H1875" s="82"/>
      <c r="I1875" s="158">
        <v>2.301422635494371</v>
      </c>
      <c r="J1875" s="135" t="s">
        <v>6041</v>
      </c>
      <c r="K1875" s="162"/>
      <c r="L1875" s="82">
        <v>21973.484069999999</v>
      </c>
      <c r="M1875" s="82">
        <v>5190.8066999999992</v>
      </c>
      <c r="N1875" s="82">
        <v>16782.677370000001</v>
      </c>
      <c r="O1875" s="135" t="s">
        <v>6041</v>
      </c>
    </row>
    <row r="1876" spans="1:15" ht="15.95" hidden="1" customHeight="1" x14ac:dyDescent="0.2">
      <c r="A1876" s="159">
        <v>1868</v>
      </c>
      <c r="B1876" s="159" t="s">
        <v>4124</v>
      </c>
      <c r="C1876" s="160" t="s">
        <v>1000</v>
      </c>
      <c r="D1876" s="160" t="s">
        <v>7804</v>
      </c>
      <c r="E1876" s="141">
        <v>1.8517699999999999</v>
      </c>
      <c r="F1876" s="141">
        <v>1740.4273525000001</v>
      </c>
      <c r="G1876" s="141">
        <v>1126.7206600000002</v>
      </c>
      <c r="H1876" s="141"/>
      <c r="I1876" s="161">
        <v>0.10639743148945942</v>
      </c>
      <c r="J1876" s="142" t="s">
        <v>6041</v>
      </c>
      <c r="K1876" s="162"/>
      <c r="L1876" s="141">
        <v>767.30584999999996</v>
      </c>
      <c r="M1876" s="141">
        <v>516.24180000000001</v>
      </c>
      <c r="N1876" s="141">
        <v>251.06404999999998</v>
      </c>
      <c r="O1876" s="142" t="s">
        <v>6041</v>
      </c>
    </row>
    <row r="1877" spans="1:15" ht="15.95" hidden="1" customHeight="1" x14ac:dyDescent="0.2">
      <c r="A1877" s="156">
        <v>1869</v>
      </c>
      <c r="B1877" s="156" t="s">
        <v>4130</v>
      </c>
      <c r="C1877" s="157" t="s">
        <v>2236</v>
      </c>
      <c r="D1877" s="157" t="s">
        <v>7839</v>
      </c>
      <c r="E1877" s="82">
        <v>63.64611</v>
      </c>
      <c r="F1877" s="82">
        <v>2773.2934700000001</v>
      </c>
      <c r="G1877" s="82">
        <v>5.7295199999999999</v>
      </c>
      <c r="H1877" s="82"/>
      <c r="I1877" s="158">
        <v>2.2949648383227177</v>
      </c>
      <c r="J1877" s="135" t="s">
        <v>6041</v>
      </c>
      <c r="K1877" s="162"/>
      <c r="L1877" s="82">
        <v>1645.2832999999998</v>
      </c>
      <c r="M1877" s="82">
        <v>1119.3692599999999</v>
      </c>
      <c r="N1877" s="82">
        <v>525.91403999999977</v>
      </c>
      <c r="O1877" s="135" t="s">
        <v>6041</v>
      </c>
    </row>
    <row r="1878" spans="1:15" ht="15.95" hidden="1" customHeight="1" x14ac:dyDescent="0.2">
      <c r="A1878" s="159">
        <v>1870</v>
      </c>
      <c r="B1878" s="159" t="s">
        <v>4126</v>
      </c>
      <c r="C1878" s="160" t="s">
        <v>18</v>
      </c>
      <c r="D1878" s="160" t="s">
        <v>7808</v>
      </c>
      <c r="E1878" s="141">
        <v>107.51742999999999</v>
      </c>
      <c r="F1878" s="141">
        <v>2406.9183475</v>
      </c>
      <c r="G1878" s="141">
        <v>270.73659999999995</v>
      </c>
      <c r="H1878" s="141"/>
      <c r="I1878" s="161">
        <v>4.467016095983289</v>
      </c>
      <c r="J1878" s="142" t="s">
        <v>6041</v>
      </c>
      <c r="K1878" s="162"/>
      <c r="L1878" s="141">
        <v>1239.47208</v>
      </c>
      <c r="M1878" s="141">
        <v>1134.79673</v>
      </c>
      <c r="N1878" s="141">
        <v>104.67535000000009</v>
      </c>
      <c r="O1878" s="142" t="s">
        <v>6041</v>
      </c>
    </row>
    <row r="1879" spans="1:15" ht="15.95" hidden="1" customHeight="1" x14ac:dyDescent="0.2">
      <c r="A1879" s="156">
        <v>1871</v>
      </c>
      <c r="B1879" s="156" t="s">
        <v>4122</v>
      </c>
      <c r="C1879" s="157" t="s">
        <v>30</v>
      </c>
      <c r="D1879" s="157" t="s">
        <v>7812</v>
      </c>
      <c r="E1879" s="82">
        <v>541.96532000000002</v>
      </c>
      <c r="F1879" s="82">
        <v>1692.5165475000003</v>
      </c>
      <c r="G1879" s="82">
        <v>667.46749</v>
      </c>
      <c r="H1879" s="82"/>
      <c r="I1879" s="158">
        <v>32.021271567508855</v>
      </c>
      <c r="J1879" s="135" t="s">
        <v>6041</v>
      </c>
      <c r="K1879" s="162"/>
      <c r="L1879" s="82">
        <v>842.75290000000007</v>
      </c>
      <c r="M1879" s="82">
        <v>639.5335</v>
      </c>
      <c r="N1879" s="82">
        <v>203.21940000000004</v>
      </c>
      <c r="O1879" s="135" t="s">
        <v>6041</v>
      </c>
    </row>
    <row r="1880" spans="1:15" ht="15.95" hidden="1" customHeight="1" x14ac:dyDescent="0.2">
      <c r="A1880" s="159">
        <v>1872</v>
      </c>
      <c r="B1880" s="159" t="s">
        <v>4121</v>
      </c>
      <c r="C1880" s="160" t="s">
        <v>2236</v>
      </c>
      <c r="D1880" s="160" t="s">
        <v>7014</v>
      </c>
      <c r="E1880" s="141">
        <v>54.903220000000005</v>
      </c>
      <c r="F1880" s="141">
        <v>3446.0239525000002</v>
      </c>
      <c r="G1880" s="141">
        <v>8.3821600000000007</v>
      </c>
      <c r="H1880" s="141"/>
      <c r="I1880" s="161">
        <v>1.5932338473784884</v>
      </c>
      <c r="J1880" s="142" t="s">
        <v>6041</v>
      </c>
      <c r="K1880" s="162"/>
      <c r="L1880" s="141">
        <v>2248.0109199999997</v>
      </c>
      <c r="M1880" s="141">
        <v>1747.25119</v>
      </c>
      <c r="N1880" s="141">
        <v>500.75972999999999</v>
      </c>
      <c r="O1880" s="142" t="s">
        <v>6041</v>
      </c>
    </row>
    <row r="1881" spans="1:15" ht="15.95" hidden="1" customHeight="1" x14ac:dyDescent="0.2">
      <c r="A1881" s="156">
        <v>1873</v>
      </c>
      <c r="B1881" s="156" t="s">
        <v>4128</v>
      </c>
      <c r="C1881" s="157" t="s">
        <v>27</v>
      </c>
      <c r="D1881" s="157" t="s">
        <v>7828</v>
      </c>
      <c r="E1881" s="82">
        <v>10987.9678</v>
      </c>
      <c r="F1881" s="82">
        <v>361009.69774249999</v>
      </c>
      <c r="G1881" s="82">
        <v>763215.84872999997</v>
      </c>
      <c r="H1881" s="82"/>
      <c r="I1881" s="158">
        <v>1.4396933473386468</v>
      </c>
      <c r="J1881" s="135" t="s">
        <v>6041</v>
      </c>
      <c r="K1881" s="162"/>
      <c r="L1881" s="82">
        <v>273761.20358000003</v>
      </c>
      <c r="M1881" s="82">
        <v>41166.115909999993</v>
      </c>
      <c r="N1881" s="82">
        <v>232595.08767000004</v>
      </c>
      <c r="O1881" s="135" t="s">
        <v>6041</v>
      </c>
    </row>
    <row r="1882" spans="1:15" ht="15.95" hidden="1" customHeight="1" x14ac:dyDescent="0.2">
      <c r="A1882" s="159">
        <v>1874</v>
      </c>
      <c r="B1882" s="159" t="s">
        <v>4132</v>
      </c>
      <c r="C1882" s="160" t="s">
        <v>66</v>
      </c>
      <c r="D1882" s="160" t="s">
        <v>7290</v>
      </c>
      <c r="E1882" s="141">
        <v>696.39457000000004</v>
      </c>
      <c r="F1882" s="141">
        <v>24397.350962499997</v>
      </c>
      <c r="G1882" s="141">
        <v>6258.6919000000007</v>
      </c>
      <c r="H1882" s="141"/>
      <c r="I1882" s="161">
        <v>2.854385998997985</v>
      </c>
      <c r="J1882" s="142" t="s">
        <v>6041</v>
      </c>
      <c r="K1882" s="162"/>
      <c r="L1882" s="141">
        <v>21702.258949999999</v>
      </c>
      <c r="M1882" s="141">
        <v>9432.2887999999984</v>
      </c>
      <c r="N1882" s="141">
        <v>12269.970150000001</v>
      </c>
      <c r="O1882" s="142" t="s">
        <v>6041</v>
      </c>
    </row>
    <row r="1883" spans="1:15" ht="15.95" hidden="1" customHeight="1" x14ac:dyDescent="0.2">
      <c r="A1883" s="156">
        <v>1875</v>
      </c>
      <c r="B1883" s="156" t="s">
        <v>7850</v>
      </c>
      <c r="C1883" s="157" t="s">
        <v>30</v>
      </c>
      <c r="D1883" s="157" t="s">
        <v>7866</v>
      </c>
      <c r="E1883" s="82">
        <v>150.50214000000003</v>
      </c>
      <c r="F1883" s="82">
        <v>1961.9116900000001</v>
      </c>
      <c r="G1883" s="82">
        <v>1687.2400600000001</v>
      </c>
      <c r="H1883" s="82"/>
      <c r="I1883" s="158">
        <v>7.6711984931391068</v>
      </c>
      <c r="J1883" s="135" t="s">
        <v>6041</v>
      </c>
      <c r="K1883" s="162"/>
      <c r="L1883" s="82">
        <v>1474.85096</v>
      </c>
      <c r="M1883" s="82">
        <v>1150.5738700000002</v>
      </c>
      <c r="N1883" s="82">
        <v>324.27708999999987</v>
      </c>
      <c r="O1883" s="135" t="s">
        <v>6041</v>
      </c>
    </row>
    <row r="1884" spans="1:15" ht="15.95" hidden="1" customHeight="1" x14ac:dyDescent="0.2">
      <c r="A1884" s="159">
        <v>1876</v>
      </c>
      <c r="B1884" s="159" t="s">
        <v>7851</v>
      </c>
      <c r="C1884" s="160" t="s">
        <v>1000</v>
      </c>
      <c r="D1884" s="160" t="s">
        <v>7867</v>
      </c>
      <c r="E1884" s="141">
        <v>132.33679999999998</v>
      </c>
      <c r="F1884" s="141">
        <v>1352.59978</v>
      </c>
      <c r="G1884" s="141">
        <v>729.33506000000011</v>
      </c>
      <c r="H1884" s="141"/>
      <c r="I1884" s="161">
        <v>9.7838844835535905</v>
      </c>
      <c r="J1884" s="142" t="s">
        <v>6041</v>
      </c>
      <c r="K1884" s="162"/>
      <c r="L1884" s="141">
        <v>944.66883000000007</v>
      </c>
      <c r="M1884" s="141">
        <v>611.58360000000005</v>
      </c>
      <c r="N1884" s="141">
        <v>333.08522999999997</v>
      </c>
      <c r="O1884" s="142" t="s">
        <v>6041</v>
      </c>
    </row>
    <row r="1885" spans="1:15" ht="15.95" hidden="1" customHeight="1" x14ac:dyDescent="0.2">
      <c r="A1885" s="156">
        <v>1877</v>
      </c>
      <c r="B1885" s="156" t="s">
        <v>7852</v>
      </c>
      <c r="C1885" s="157" t="s">
        <v>18</v>
      </c>
      <c r="D1885" s="157" t="s">
        <v>7868</v>
      </c>
      <c r="E1885" s="82">
        <v>2.27108</v>
      </c>
      <c r="F1885" s="82">
        <v>702.52850000000001</v>
      </c>
      <c r="G1885" s="82">
        <v>98.696649999999991</v>
      </c>
      <c r="H1885" s="82"/>
      <c r="I1885" s="158">
        <v>0.32327229429126364</v>
      </c>
      <c r="J1885" s="135" t="s">
        <v>6041</v>
      </c>
      <c r="K1885" s="162"/>
      <c r="L1885" s="82">
        <v>543.83867999999995</v>
      </c>
      <c r="M1885" s="82">
        <v>431.43475000000001</v>
      </c>
      <c r="N1885" s="82">
        <v>112.40392999999993</v>
      </c>
      <c r="O1885" s="135" t="s">
        <v>6041</v>
      </c>
    </row>
    <row r="1886" spans="1:15" ht="15.95" hidden="1" customHeight="1" x14ac:dyDescent="0.2">
      <c r="A1886" s="159">
        <v>1878</v>
      </c>
      <c r="B1886" s="159" t="s">
        <v>7853</v>
      </c>
      <c r="C1886" s="160" t="s">
        <v>18</v>
      </c>
      <c r="D1886" s="160" t="s">
        <v>7869</v>
      </c>
      <c r="E1886" s="141">
        <v>347.00042999999999</v>
      </c>
      <c r="F1886" s="141">
        <v>1527.8250800000001</v>
      </c>
      <c r="G1886" s="141">
        <v>1829.2582299999999</v>
      </c>
      <c r="H1886" s="141"/>
      <c r="I1886" s="161">
        <v>22.712052220009372</v>
      </c>
      <c r="J1886" s="142" t="s">
        <v>6041</v>
      </c>
      <c r="K1886" s="162"/>
      <c r="L1886" s="141">
        <v>1091.4339000000002</v>
      </c>
      <c r="M1886" s="141">
        <v>540.92505000000006</v>
      </c>
      <c r="N1886" s="141">
        <v>550.50885000000005</v>
      </c>
      <c r="O1886" s="142" t="s">
        <v>6041</v>
      </c>
    </row>
    <row r="1887" spans="1:15" ht="15.95" hidden="1" customHeight="1" x14ac:dyDescent="0.2">
      <c r="A1887" s="156">
        <v>1879</v>
      </c>
      <c r="B1887" s="156" t="s">
        <v>7854</v>
      </c>
      <c r="C1887" s="157" t="s">
        <v>18</v>
      </c>
      <c r="D1887" s="157" t="s">
        <v>7870</v>
      </c>
      <c r="E1887" s="82">
        <v>101.84904</v>
      </c>
      <c r="F1887" s="82">
        <v>1140.3891599999999</v>
      </c>
      <c r="G1887" s="82">
        <v>1083.0351499999999</v>
      </c>
      <c r="H1887" s="82"/>
      <c r="I1887" s="158">
        <v>8.9310775279554591</v>
      </c>
      <c r="J1887" s="135" t="s">
        <v>6041</v>
      </c>
      <c r="K1887" s="162"/>
      <c r="L1887" s="82">
        <v>867.96757999999988</v>
      </c>
      <c r="M1887" s="82">
        <v>720.21533999999997</v>
      </c>
      <c r="N1887" s="82">
        <v>147.75223999999989</v>
      </c>
      <c r="O1887" s="135" t="s">
        <v>6041</v>
      </c>
    </row>
    <row r="1888" spans="1:15" ht="15.95" hidden="1" customHeight="1" x14ac:dyDescent="0.2">
      <c r="A1888" s="159">
        <v>1880</v>
      </c>
      <c r="B1888" s="159" t="s">
        <v>7855</v>
      </c>
      <c r="C1888" s="160" t="s">
        <v>18</v>
      </c>
      <c r="D1888" s="160" t="s">
        <v>6740</v>
      </c>
      <c r="E1888" s="141">
        <v>77.895160000000004</v>
      </c>
      <c r="F1888" s="141">
        <v>1451.8755200000001</v>
      </c>
      <c r="G1888" s="141">
        <v>1622.8628700000002</v>
      </c>
      <c r="H1888" s="141"/>
      <c r="I1888" s="161">
        <v>5.3651403944051621</v>
      </c>
      <c r="J1888" s="142" t="s">
        <v>6041</v>
      </c>
      <c r="K1888" s="162"/>
      <c r="L1888" s="141">
        <v>1092.88408</v>
      </c>
      <c r="M1888" s="141">
        <v>1087.6746900000001</v>
      </c>
      <c r="N1888" s="141">
        <v>5.2093900000001305</v>
      </c>
      <c r="O1888" s="142" t="s">
        <v>6041</v>
      </c>
    </row>
    <row r="1889" spans="1:16" ht="15.95" hidden="1" customHeight="1" x14ac:dyDescent="0.2">
      <c r="A1889" s="156">
        <v>1881</v>
      </c>
      <c r="B1889" s="156" t="s">
        <v>7856</v>
      </c>
      <c r="C1889" s="157" t="s">
        <v>18</v>
      </c>
      <c r="D1889" s="157" t="s">
        <v>7871</v>
      </c>
      <c r="E1889" s="82">
        <v>138.76179000000002</v>
      </c>
      <c r="F1889" s="82">
        <v>1681.5509500000001</v>
      </c>
      <c r="G1889" s="82">
        <v>1665.5049199999999</v>
      </c>
      <c r="H1889" s="82"/>
      <c r="I1889" s="158">
        <v>8.2520122271644532</v>
      </c>
      <c r="J1889" s="135" t="s">
        <v>6041</v>
      </c>
      <c r="K1889" s="162"/>
      <c r="L1889" s="82">
        <v>1331.1797900000001</v>
      </c>
      <c r="M1889" s="82">
        <v>736.53289999999993</v>
      </c>
      <c r="N1889" s="82">
        <v>594.6468900000001</v>
      </c>
      <c r="O1889" s="135" t="s">
        <v>6041</v>
      </c>
    </row>
    <row r="1890" spans="1:16" ht="15.95" hidden="1" customHeight="1" x14ac:dyDescent="0.2">
      <c r="A1890" s="159">
        <v>1882</v>
      </c>
      <c r="B1890" s="159" t="s">
        <v>7857</v>
      </c>
      <c r="C1890" s="160" t="s">
        <v>27</v>
      </c>
      <c r="D1890" s="160" t="s">
        <v>7872</v>
      </c>
      <c r="E1890" s="141">
        <v>4633.6578399999999</v>
      </c>
      <c r="F1890" s="141">
        <v>65413.629479999996</v>
      </c>
      <c r="G1890" s="141">
        <v>130367.94546</v>
      </c>
      <c r="H1890" s="141"/>
      <c r="I1890" s="161">
        <v>7.0836274899204685</v>
      </c>
      <c r="J1890" s="142" t="s">
        <v>6041</v>
      </c>
      <c r="K1890" s="162"/>
      <c r="L1890" s="141">
        <v>46382.892670000001</v>
      </c>
      <c r="M1890" s="141">
        <v>6659.3307799999993</v>
      </c>
      <c r="N1890" s="141">
        <v>39723.561889999997</v>
      </c>
      <c r="O1890" s="142" t="s">
        <v>6041</v>
      </c>
    </row>
    <row r="1891" spans="1:16" ht="15.95" hidden="1" customHeight="1" x14ac:dyDescent="0.2">
      <c r="A1891" s="156">
        <v>1883</v>
      </c>
      <c r="B1891" s="156" t="s">
        <v>7858</v>
      </c>
      <c r="C1891" s="157" t="s">
        <v>27</v>
      </c>
      <c r="D1891" s="157" t="s">
        <v>7873</v>
      </c>
      <c r="E1891" s="82">
        <v>391.38827999999995</v>
      </c>
      <c r="F1891" s="82">
        <v>21524.769519999998</v>
      </c>
      <c r="G1891" s="82">
        <v>42426.132810000003</v>
      </c>
      <c r="H1891" s="82"/>
      <c r="I1891" s="158">
        <v>1.8183157763261384</v>
      </c>
      <c r="J1891" s="135" t="s">
        <v>6041</v>
      </c>
      <c r="K1891" s="162"/>
      <c r="L1891" s="82">
        <v>15470.373760000002</v>
      </c>
      <c r="M1891" s="82">
        <v>4258.4758200000006</v>
      </c>
      <c r="N1891" s="82">
        <v>11211.897940000001</v>
      </c>
      <c r="O1891" s="135" t="s">
        <v>6041</v>
      </c>
    </row>
    <row r="1892" spans="1:16" ht="15.95" hidden="1" customHeight="1" x14ac:dyDescent="0.2">
      <c r="A1892" s="159">
        <v>1884</v>
      </c>
      <c r="B1892" s="159" t="s">
        <v>7859</v>
      </c>
      <c r="C1892" s="160" t="s">
        <v>27</v>
      </c>
      <c r="D1892" s="160" t="s">
        <v>7874</v>
      </c>
      <c r="E1892" s="141">
        <v>764.25305000000003</v>
      </c>
      <c r="F1892" s="141">
        <v>37134.185910000007</v>
      </c>
      <c r="G1892" s="141">
        <v>72767.152770000015</v>
      </c>
      <c r="H1892" s="141"/>
      <c r="I1892" s="161">
        <v>2.0580848381927002</v>
      </c>
      <c r="J1892" s="142" t="s">
        <v>6041</v>
      </c>
      <c r="K1892" s="162"/>
      <c r="L1892" s="141">
        <v>26855.789929999999</v>
      </c>
      <c r="M1892" s="141">
        <v>5790.6481199999989</v>
      </c>
      <c r="N1892" s="141">
        <v>21065.141810000001</v>
      </c>
      <c r="O1892" s="142" t="s">
        <v>6041</v>
      </c>
    </row>
    <row r="1893" spans="1:16" ht="15.95" hidden="1" customHeight="1" x14ac:dyDescent="0.2">
      <c r="A1893" s="156">
        <v>1885</v>
      </c>
      <c r="B1893" s="156" t="s">
        <v>7860</v>
      </c>
      <c r="C1893" s="157" t="s">
        <v>27</v>
      </c>
      <c r="D1893" s="157" t="s">
        <v>7875</v>
      </c>
      <c r="E1893" s="82">
        <v>3118.7669100000007</v>
      </c>
      <c r="F1893" s="82">
        <v>60659.684430000008</v>
      </c>
      <c r="G1893" s="82">
        <v>121961.78596000001</v>
      </c>
      <c r="H1893" s="82"/>
      <c r="I1893" s="158">
        <v>5.1414163118487561</v>
      </c>
      <c r="J1893" s="135" t="s">
        <v>6041</v>
      </c>
      <c r="K1893" s="162"/>
      <c r="L1893" s="82">
        <v>43353.103050000005</v>
      </c>
      <c r="M1893" s="82">
        <v>16387.848889999997</v>
      </c>
      <c r="N1893" s="82">
        <v>26965.254160000004</v>
      </c>
      <c r="O1893" s="135" t="s">
        <v>6041</v>
      </c>
    </row>
    <row r="1894" spans="1:16" ht="15.95" hidden="1" customHeight="1" x14ac:dyDescent="0.2">
      <c r="A1894" s="159">
        <v>1886</v>
      </c>
      <c r="B1894" s="159" t="s">
        <v>7861</v>
      </c>
      <c r="C1894" s="160" t="s">
        <v>30</v>
      </c>
      <c r="D1894" s="160" t="s">
        <v>6174</v>
      </c>
      <c r="E1894" s="141">
        <v>25.421520000000001</v>
      </c>
      <c r="F1894" s="141">
        <v>1609.0319199999999</v>
      </c>
      <c r="G1894" s="141">
        <v>1434.7514099999999</v>
      </c>
      <c r="H1894" s="141"/>
      <c r="I1894" s="161">
        <v>1.5799263944993709</v>
      </c>
      <c r="J1894" s="142" t="s">
        <v>6041</v>
      </c>
      <c r="K1894" s="162"/>
      <c r="L1894" s="141">
        <v>1149.3000099999997</v>
      </c>
      <c r="M1894" s="141">
        <v>538.82591000000002</v>
      </c>
      <c r="N1894" s="141">
        <v>610.47409999999979</v>
      </c>
      <c r="O1894" s="142" t="s">
        <v>6041</v>
      </c>
    </row>
    <row r="1895" spans="1:16" ht="15.95" hidden="1" customHeight="1" x14ac:dyDescent="0.2">
      <c r="A1895" s="156">
        <v>1887</v>
      </c>
      <c r="B1895" s="156" t="s">
        <v>7862</v>
      </c>
      <c r="C1895" s="157" t="s">
        <v>57</v>
      </c>
      <c r="D1895" s="157" t="s">
        <v>6408</v>
      </c>
      <c r="E1895" s="82">
        <v>9889.4385000000002</v>
      </c>
      <c r="F1895" s="82">
        <v>197246.15035000001</v>
      </c>
      <c r="G1895" s="82">
        <v>206983.20866</v>
      </c>
      <c r="H1895" s="82"/>
      <c r="I1895" s="158">
        <v>5.0137548856856551</v>
      </c>
      <c r="J1895" s="135" t="s">
        <v>6041</v>
      </c>
      <c r="K1895" s="162"/>
      <c r="L1895" s="82">
        <v>174905.83256000001</v>
      </c>
      <c r="M1895" s="82">
        <v>17844.954870000005</v>
      </c>
      <c r="N1895" s="82">
        <v>157060.87768999999</v>
      </c>
      <c r="O1895" s="135" t="s">
        <v>6041</v>
      </c>
    </row>
    <row r="1896" spans="1:16" ht="15.95" hidden="1" customHeight="1" x14ac:dyDescent="0.2">
      <c r="A1896" s="159">
        <v>1888</v>
      </c>
      <c r="B1896" s="159" t="s">
        <v>7863</v>
      </c>
      <c r="C1896" s="160" t="s">
        <v>3799</v>
      </c>
      <c r="D1896" s="160" t="s">
        <v>6578</v>
      </c>
      <c r="E1896" s="141">
        <v>26.588450000000002</v>
      </c>
      <c r="F1896" s="141">
        <v>2742.6389800000006</v>
      </c>
      <c r="G1896" s="141">
        <v>9.3520900000000005</v>
      </c>
      <c r="H1896" s="141"/>
      <c r="I1896" s="161">
        <v>0.96944768137146498</v>
      </c>
      <c r="J1896" s="142" t="s">
        <v>6041</v>
      </c>
      <c r="K1896" s="162"/>
      <c r="L1896" s="141">
        <v>1999.5463300000001</v>
      </c>
      <c r="M1896" s="141">
        <v>1443.8724399999999</v>
      </c>
      <c r="N1896" s="141">
        <v>555.67389000000014</v>
      </c>
      <c r="O1896" s="142" t="s">
        <v>6041</v>
      </c>
    </row>
    <row r="1897" spans="1:16" ht="15.95" hidden="1" customHeight="1" x14ac:dyDescent="0.2">
      <c r="A1897" s="156">
        <v>1889</v>
      </c>
      <c r="B1897" s="156" t="s">
        <v>7864</v>
      </c>
      <c r="C1897" s="157" t="s">
        <v>78</v>
      </c>
      <c r="D1897" s="157" t="s">
        <v>7876</v>
      </c>
      <c r="E1897" s="82">
        <v>97.081319999999991</v>
      </c>
      <c r="F1897" s="82">
        <v>2471.55933</v>
      </c>
      <c r="G1897" s="82">
        <v>2431.2192800000003</v>
      </c>
      <c r="H1897" s="82"/>
      <c r="I1897" s="158">
        <v>3.9279380762427416</v>
      </c>
      <c r="J1897" s="135" t="s">
        <v>6041</v>
      </c>
      <c r="K1897" s="162"/>
      <c r="L1897" s="82">
        <v>1865.1804100000002</v>
      </c>
      <c r="M1897" s="82">
        <v>1448.3103999999998</v>
      </c>
      <c r="N1897" s="82">
        <v>416.87001000000026</v>
      </c>
      <c r="O1897" s="135" t="s">
        <v>6041</v>
      </c>
    </row>
    <row r="1898" spans="1:16" ht="15.95" hidden="1" customHeight="1" x14ac:dyDescent="0.2">
      <c r="A1898" s="159">
        <v>1890</v>
      </c>
      <c r="B1898" s="159" t="s">
        <v>7865</v>
      </c>
      <c r="C1898" s="160" t="s">
        <v>78</v>
      </c>
      <c r="D1898" s="160" t="s">
        <v>7877</v>
      </c>
      <c r="E1898" s="141">
        <v>270.68971999999997</v>
      </c>
      <c r="F1898" s="141">
        <v>2628.6943700000002</v>
      </c>
      <c r="G1898" s="141">
        <v>2324.6473200000005</v>
      </c>
      <c r="H1898" s="141"/>
      <c r="I1898" s="161">
        <v>10.297496852020876</v>
      </c>
      <c r="J1898" s="142" t="s">
        <v>6041</v>
      </c>
      <c r="K1898" s="162"/>
      <c r="L1898" s="141">
        <v>1978.0489300000002</v>
      </c>
      <c r="M1898" s="141">
        <v>1748.9954499999999</v>
      </c>
      <c r="N1898" s="141">
        <v>229.05348000000021</v>
      </c>
      <c r="O1898" s="142" t="s">
        <v>6041</v>
      </c>
    </row>
    <row r="1899" spans="1:16" ht="15.95" hidden="1" customHeight="1" x14ac:dyDescent="0.2">
      <c r="A1899" s="156">
        <v>1891</v>
      </c>
      <c r="B1899" s="156" t="s">
        <v>7917</v>
      </c>
      <c r="C1899" s="157" t="s">
        <v>42</v>
      </c>
      <c r="D1899" s="157" t="s">
        <v>7918</v>
      </c>
      <c r="E1899" s="82">
        <v>110.93886999999999</v>
      </c>
      <c r="F1899" s="82">
        <v>11673.416469999998</v>
      </c>
      <c r="G1899" s="82">
        <v>11803.409969999999</v>
      </c>
      <c r="H1899" s="82"/>
      <c r="I1899" s="158">
        <v>0.95035476790454998</v>
      </c>
      <c r="J1899" s="135" t="s">
        <v>6041</v>
      </c>
      <c r="K1899" s="162"/>
      <c r="L1899" s="82">
        <v>9846.2754199999999</v>
      </c>
      <c r="M1899" s="82">
        <v>5623.3911099999996</v>
      </c>
      <c r="N1899" s="82">
        <v>4222.8843100000004</v>
      </c>
      <c r="O1899" s="135" t="s">
        <v>6041</v>
      </c>
    </row>
    <row r="1900" spans="1:16" ht="6.75" customHeight="1" x14ac:dyDescent="0.2">
      <c r="I1900" s="52"/>
    </row>
    <row r="1901" spans="1:16" ht="17.25" customHeight="1" x14ac:dyDescent="0.2">
      <c r="A1901" s="189" t="s">
        <v>6089</v>
      </c>
      <c r="B1901" s="189"/>
      <c r="C1901" s="189"/>
      <c r="D1901" s="189"/>
      <c r="E1901" s="65">
        <f>+SUM(E9:E1899)</f>
        <v>12107197.551399976</v>
      </c>
      <c r="F1901" s="65">
        <f>+SUM(F9:F1899)</f>
        <v>29088303.318839978</v>
      </c>
      <c r="G1901" s="65">
        <f>+SUM(G9:G1899)</f>
        <v>18390839.032779999</v>
      </c>
      <c r="H1901" s="65">
        <f>+SUM(H9:H1898)</f>
        <v>0</v>
      </c>
      <c r="I1901" s="66"/>
      <c r="J1901" s="119"/>
      <c r="K1901" s="70"/>
      <c r="L1901" s="65">
        <f>+SUM(L9:L1899)</f>
        <v>22376522.932210032</v>
      </c>
      <c r="M1901" s="65">
        <f>+SUM(M9:M1899)</f>
        <v>12997073.014149981</v>
      </c>
      <c r="N1901" s="65">
        <f>+SUM(N9:N1899)</f>
        <v>9379449.9180600047</v>
      </c>
      <c r="O1901" s="53"/>
      <c r="P1901" s="82"/>
    </row>
    <row r="1902" spans="1:16" ht="80.25" customHeight="1" x14ac:dyDescent="0.2">
      <c r="A1902" s="195" t="s">
        <v>7937</v>
      </c>
      <c r="B1902" s="195"/>
      <c r="C1902" s="195"/>
      <c r="D1902" s="195"/>
      <c r="E1902" s="195"/>
      <c r="F1902" s="195"/>
      <c r="G1902" s="195"/>
      <c r="H1902" s="195"/>
      <c r="I1902" s="195"/>
      <c r="J1902" s="195"/>
      <c r="K1902" s="195"/>
      <c r="L1902" s="195"/>
      <c r="M1902" s="195"/>
      <c r="N1902" s="195"/>
      <c r="O1902" s="195"/>
    </row>
    <row r="1903" spans="1:16" ht="19.899999999999999" customHeight="1" x14ac:dyDescent="0.2">
      <c r="A1903" s="195" t="s">
        <v>7938</v>
      </c>
      <c r="B1903" s="195"/>
      <c r="C1903" s="195"/>
      <c r="D1903" s="195"/>
      <c r="E1903" s="195"/>
      <c r="F1903" s="195"/>
      <c r="G1903" s="195"/>
      <c r="H1903" s="195"/>
      <c r="I1903" s="195"/>
      <c r="J1903" s="195"/>
      <c r="K1903" s="195"/>
      <c r="L1903" s="195"/>
      <c r="M1903" s="195"/>
      <c r="N1903" s="195"/>
    </row>
    <row r="1904" spans="1:16" ht="42" customHeight="1" x14ac:dyDescent="0.2">
      <c r="A1904" s="195" t="s">
        <v>7941</v>
      </c>
      <c r="B1904" s="195"/>
      <c r="C1904" s="195"/>
      <c r="D1904" s="195"/>
      <c r="E1904" s="195"/>
      <c r="F1904" s="195"/>
      <c r="G1904" s="195"/>
      <c r="H1904" s="195"/>
      <c r="I1904" s="195"/>
      <c r="J1904" s="195"/>
      <c r="K1904" s="195"/>
      <c r="L1904" s="195"/>
      <c r="M1904" s="195"/>
      <c r="N1904" s="195"/>
      <c r="O1904" s="195"/>
    </row>
    <row r="1905" spans="1:15" ht="84" customHeight="1" x14ac:dyDescent="0.2">
      <c r="A1905" s="195" t="s">
        <v>7939</v>
      </c>
      <c r="B1905" s="195"/>
      <c r="C1905" s="195"/>
      <c r="D1905" s="195"/>
      <c r="E1905" s="195"/>
      <c r="F1905" s="195"/>
      <c r="G1905" s="195"/>
      <c r="H1905" s="195"/>
      <c r="I1905" s="195"/>
      <c r="J1905" s="195"/>
      <c r="K1905" s="195"/>
      <c r="L1905" s="195"/>
      <c r="M1905" s="195"/>
      <c r="N1905" s="195"/>
      <c r="O1905" s="195"/>
    </row>
    <row r="1906" spans="1:15" ht="46.15" customHeight="1" x14ac:dyDescent="0.2">
      <c r="A1906" s="195" t="s">
        <v>7930</v>
      </c>
      <c r="B1906" s="195"/>
      <c r="C1906" s="195"/>
      <c r="D1906" s="195"/>
      <c r="E1906" s="195"/>
      <c r="F1906" s="195"/>
      <c r="G1906" s="195"/>
      <c r="H1906" s="195"/>
      <c r="I1906" s="195"/>
      <c r="J1906" s="195"/>
      <c r="K1906" s="195"/>
      <c r="L1906" s="195"/>
      <c r="M1906" s="195"/>
      <c r="N1906" s="195"/>
      <c r="O1906" s="195"/>
    </row>
    <row r="1907" spans="1:15" ht="15" customHeight="1" x14ac:dyDescent="0.2">
      <c r="A1907" s="113" t="s">
        <v>7909</v>
      </c>
      <c r="B1907" s="153"/>
      <c r="C1907" s="112"/>
      <c r="D1907" s="112"/>
      <c r="E1907" s="114"/>
      <c r="F1907" s="114"/>
      <c r="G1907" s="114"/>
      <c r="H1907" s="112"/>
      <c r="I1907" s="112"/>
      <c r="J1907" s="4"/>
      <c r="K1907" s="112"/>
      <c r="L1907" s="114"/>
      <c r="M1907" s="114"/>
      <c r="N1907" s="112"/>
      <c r="O1907" s="4"/>
    </row>
    <row r="1908" spans="1:15" ht="18" customHeight="1" x14ac:dyDescent="0.2">
      <c r="A1908" s="90"/>
      <c r="B1908" s="154"/>
      <c r="C1908" s="105"/>
      <c r="D1908" s="105"/>
      <c r="E1908" s="105"/>
      <c r="F1908" s="105"/>
      <c r="G1908" s="105"/>
      <c r="H1908" s="105"/>
      <c r="I1908" s="105"/>
      <c r="J1908" s="120"/>
      <c r="K1908" s="105"/>
      <c r="L1908" s="105"/>
      <c r="M1908" s="105"/>
      <c r="N1908" s="105"/>
      <c r="O1908" s="37"/>
    </row>
    <row r="1909" spans="1:15" ht="18" customHeight="1" x14ac:dyDescent="0.2">
      <c r="E1909" s="67"/>
      <c r="G1909" s="67"/>
      <c r="H1909" s="84"/>
      <c r="I1909" s="89"/>
      <c r="L1909" s="83"/>
      <c r="M1909" s="83"/>
      <c r="N1909" s="83"/>
    </row>
    <row r="1910" spans="1:15" ht="18" customHeight="1" x14ac:dyDescent="0.2">
      <c r="F1910" s="83"/>
      <c r="G1910" s="84"/>
    </row>
    <row r="1911" spans="1:15" ht="18" customHeight="1" x14ac:dyDescent="0.2">
      <c r="E1911" s="95"/>
      <c r="F1911" s="96"/>
      <c r="G1911" s="98"/>
      <c r="H1911" s="98"/>
      <c r="I1911" s="85"/>
      <c r="L1911" s="97"/>
      <c r="M1911" s="97"/>
      <c r="N1911" s="97"/>
    </row>
    <row r="1912" spans="1:15" ht="18" customHeight="1" x14ac:dyDescent="0.2">
      <c r="E1912" s="99"/>
      <c r="F1912" s="97"/>
      <c r="G1912" s="83"/>
      <c r="H1912" s="84"/>
      <c r="L1912" s="100"/>
      <c r="M1912" s="101"/>
      <c r="N1912" s="84"/>
    </row>
    <row r="1913" spans="1:15" ht="18" customHeight="1" x14ac:dyDescent="0.2">
      <c r="F1913" s="96"/>
      <c r="I1913" s="86"/>
    </row>
    <row r="1914" spans="1:15" ht="19.5" customHeight="1" x14ac:dyDescent="0.2"/>
    <row r="1916" spans="1:15" x14ac:dyDescent="0.2">
      <c r="A1916" s="102"/>
      <c r="B1916" s="155"/>
      <c r="C1916" s="102"/>
      <c r="D1916" s="102"/>
      <c r="E1916" s="102"/>
    </row>
  </sheetData>
  <autoFilter ref="A8:R1899" xr:uid="{50612276-5DCA-45F7-8DA3-F8E202ABF481}">
    <filterColumn colId="14">
      <filters>
        <filter val="No Cumple"/>
      </filters>
    </filterColumn>
  </autoFilter>
  <mergeCells count="19">
    <mergeCell ref="A1906:O1906"/>
    <mergeCell ref="A1903:N1903"/>
    <mergeCell ref="A1902:O1902"/>
    <mergeCell ref="A1904:O1904"/>
    <mergeCell ref="A1905:O1905"/>
    <mergeCell ref="A5:A8"/>
    <mergeCell ref="B5:B8"/>
    <mergeCell ref="A1901:D1901"/>
    <mergeCell ref="J7:J8"/>
    <mergeCell ref="L7:N7"/>
    <mergeCell ref="E5:J5"/>
    <mergeCell ref="L5:O5"/>
    <mergeCell ref="E6:J6"/>
    <mergeCell ref="C5:C8"/>
    <mergeCell ref="D5:D8"/>
    <mergeCell ref="L6:O6"/>
    <mergeCell ref="I7:I8"/>
    <mergeCell ref="E7:H7"/>
    <mergeCell ref="O7:O8"/>
  </mergeCells>
  <printOptions horizontalCentered="1" verticalCentered="1"/>
  <pageMargins left="0.11811023622047245" right="0.11811023622047245" top="0.78740157480314965" bottom="0.47244094488188981" header="0.31496062992125984" footer="0.15748031496062992"/>
  <pageSetup paperSize="9" scale="51" firstPageNumber="19" orientation="landscape" useFirstPageNumber="1" r:id="rId1"/>
  <headerFooter>
    <oddFooter>&amp;R&amp;P</oddFooter>
  </headerFooter>
  <rowBreaks count="1" manualBreakCount="1">
    <brk id="184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F944-422A-41F3-A41D-E5EBCF5C30A8}">
  <sheetPr codeName="Hoja2"/>
  <dimension ref="A1:C26"/>
  <sheetViews>
    <sheetView workbookViewId="0"/>
  </sheetViews>
  <sheetFormatPr baseColWidth="10" defaultRowHeight="15" x14ac:dyDescent="0.25"/>
  <cols>
    <col min="1" max="1" width="27.85546875" bestFit="1" customWidth="1"/>
  </cols>
  <sheetData>
    <row r="1" spans="1:3" x14ac:dyDescent="0.25">
      <c r="A1" s="1" t="s">
        <v>1</v>
      </c>
      <c r="B1" t="s">
        <v>2</v>
      </c>
      <c r="C1" t="s">
        <v>3</v>
      </c>
    </row>
    <row r="2" spans="1:3" x14ac:dyDescent="0.25">
      <c r="A2" t="s">
        <v>4</v>
      </c>
      <c r="B2" t="s">
        <v>5</v>
      </c>
      <c r="C2" t="s">
        <v>6</v>
      </c>
    </row>
    <row r="3" spans="1:3" x14ac:dyDescent="0.25">
      <c r="A3" t="s">
        <v>7</v>
      </c>
      <c r="B3" t="s">
        <v>8</v>
      </c>
      <c r="C3" t="s">
        <v>9</v>
      </c>
    </row>
    <row r="4" spans="1:3" x14ac:dyDescent="0.25">
      <c r="A4" t="s">
        <v>10</v>
      </c>
      <c r="B4" t="s">
        <v>11</v>
      </c>
      <c r="C4" t="s">
        <v>12</v>
      </c>
    </row>
    <row r="5" spans="1:3" x14ac:dyDescent="0.25">
      <c r="A5" t="s">
        <v>13</v>
      </c>
      <c r="B5" t="s">
        <v>14</v>
      </c>
      <c r="C5" t="s">
        <v>15</v>
      </c>
    </row>
    <row r="6" spans="1:3" x14ac:dyDescent="0.25">
      <c r="A6" t="s">
        <v>16</v>
      </c>
      <c r="B6" t="s">
        <v>17</v>
      </c>
      <c r="C6" t="s">
        <v>18</v>
      </c>
    </row>
    <row r="7" spans="1:3" x14ac:dyDescent="0.25">
      <c r="A7" t="s">
        <v>19</v>
      </c>
      <c r="B7" t="s">
        <v>20</v>
      </c>
      <c r="C7" t="s">
        <v>21</v>
      </c>
    </row>
    <row r="8" spans="1:3" x14ac:dyDescent="0.25">
      <c r="A8" t="s">
        <v>22</v>
      </c>
      <c r="B8" t="s">
        <v>23</v>
      </c>
      <c r="C8" t="s">
        <v>24</v>
      </c>
    </row>
    <row r="9" spans="1:3" x14ac:dyDescent="0.25">
      <c r="A9" t="s">
        <v>25</v>
      </c>
      <c r="B9" t="s">
        <v>26</v>
      </c>
      <c r="C9" t="s">
        <v>27</v>
      </c>
    </row>
    <row r="10" spans="1:3" x14ac:dyDescent="0.25">
      <c r="A10" t="s">
        <v>28</v>
      </c>
      <c r="B10" t="s">
        <v>29</v>
      </c>
      <c r="C10" t="s">
        <v>30</v>
      </c>
    </row>
    <row r="11" spans="1:3" x14ac:dyDescent="0.25">
      <c r="A11" t="s">
        <v>31</v>
      </c>
      <c r="B11" t="s">
        <v>32</v>
      </c>
      <c r="C11" t="s">
        <v>33</v>
      </c>
    </row>
    <row r="12" spans="1:3" x14ac:dyDescent="0.25">
      <c r="A12" t="s">
        <v>34</v>
      </c>
      <c r="B12" t="s">
        <v>35</v>
      </c>
      <c r="C12" t="s">
        <v>36</v>
      </c>
    </row>
    <row r="13" spans="1:3" x14ac:dyDescent="0.25">
      <c r="A13" t="s">
        <v>37</v>
      </c>
      <c r="B13" t="s">
        <v>38</v>
      </c>
      <c r="C13" t="s">
        <v>39</v>
      </c>
    </row>
    <row r="14" spans="1:3" x14ac:dyDescent="0.25">
      <c r="A14" t="s">
        <v>40</v>
      </c>
      <c r="B14" t="s">
        <v>41</v>
      </c>
      <c r="C14" t="s">
        <v>42</v>
      </c>
    </row>
    <row r="15" spans="1:3" x14ac:dyDescent="0.25">
      <c r="A15" t="s">
        <v>43</v>
      </c>
      <c r="B15" t="s">
        <v>44</v>
      </c>
      <c r="C15" t="s">
        <v>45</v>
      </c>
    </row>
    <row r="16" spans="1:3" x14ac:dyDescent="0.25">
      <c r="A16" t="s">
        <v>46</v>
      </c>
      <c r="B16" t="s">
        <v>47</v>
      </c>
      <c r="C16" t="s">
        <v>48</v>
      </c>
    </row>
    <row r="17" spans="1:3" x14ac:dyDescent="0.25">
      <c r="A17" t="s">
        <v>49</v>
      </c>
      <c r="B17" t="s">
        <v>50</v>
      </c>
      <c r="C17" t="s">
        <v>51</v>
      </c>
    </row>
    <row r="18" spans="1:3" x14ac:dyDescent="0.25">
      <c r="A18" t="s">
        <v>52</v>
      </c>
      <c r="B18" t="s">
        <v>53</v>
      </c>
      <c r="C18" t="s">
        <v>54</v>
      </c>
    </row>
    <row r="19" spans="1:3" x14ac:dyDescent="0.25">
      <c r="A19" t="s">
        <v>55</v>
      </c>
      <c r="B19" t="s">
        <v>56</v>
      </c>
      <c r="C19" t="s">
        <v>57</v>
      </c>
    </row>
    <row r="20" spans="1:3" x14ac:dyDescent="0.25">
      <c r="A20" t="s">
        <v>58</v>
      </c>
      <c r="B20" t="s">
        <v>59</v>
      </c>
      <c r="C20" t="s">
        <v>60</v>
      </c>
    </row>
    <row r="21" spans="1:3" x14ac:dyDescent="0.25">
      <c r="A21" t="s">
        <v>61</v>
      </c>
      <c r="B21" t="s">
        <v>62</v>
      </c>
      <c r="C21" t="s">
        <v>63</v>
      </c>
    </row>
    <row r="22" spans="1:3" x14ac:dyDescent="0.25">
      <c r="A22" t="s">
        <v>64</v>
      </c>
      <c r="B22" t="s">
        <v>65</v>
      </c>
      <c r="C22" t="s">
        <v>66</v>
      </c>
    </row>
    <row r="23" spans="1:3" x14ac:dyDescent="0.25">
      <c r="A23" t="s">
        <v>67</v>
      </c>
      <c r="B23" t="s">
        <v>68</v>
      </c>
      <c r="C23" t="s">
        <v>69</v>
      </c>
    </row>
    <row r="24" spans="1:3" x14ac:dyDescent="0.25">
      <c r="A24" t="s">
        <v>70</v>
      </c>
      <c r="B24" t="s">
        <v>71</v>
      </c>
      <c r="C24" t="s">
        <v>72</v>
      </c>
    </row>
    <row r="25" spans="1:3" x14ac:dyDescent="0.25">
      <c r="A25" t="s">
        <v>73</v>
      </c>
      <c r="B25" t="s">
        <v>74</v>
      </c>
      <c r="C25" t="s">
        <v>75</v>
      </c>
    </row>
    <row r="26" spans="1:3" x14ac:dyDescent="0.25">
      <c r="A26" t="s">
        <v>76</v>
      </c>
      <c r="B26" t="s">
        <v>77</v>
      </c>
      <c r="C26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D28DC-35E3-432D-BD42-BC420D9DAE81}">
  <sheetPr codeName="Hoja4"/>
  <dimension ref="A1:D197"/>
  <sheetViews>
    <sheetView workbookViewId="0"/>
  </sheetViews>
  <sheetFormatPr baseColWidth="10" defaultRowHeight="15" x14ac:dyDescent="0.25"/>
  <cols>
    <col min="1" max="1" width="32.42578125" bestFit="1" customWidth="1"/>
  </cols>
  <sheetData>
    <row r="1" spans="1:4" x14ac:dyDescent="0.25">
      <c r="A1" t="s">
        <v>79</v>
      </c>
      <c r="B1" t="s">
        <v>2</v>
      </c>
      <c r="C1" t="s">
        <v>80</v>
      </c>
      <c r="D1" t="s">
        <v>81</v>
      </c>
    </row>
    <row r="2" spans="1:4" x14ac:dyDescent="0.25">
      <c r="A2" t="s">
        <v>82</v>
      </c>
      <c r="B2" t="s">
        <v>5</v>
      </c>
      <c r="C2" t="s">
        <v>5</v>
      </c>
      <c r="D2" t="s">
        <v>83</v>
      </c>
    </row>
    <row r="3" spans="1:4" x14ac:dyDescent="0.25">
      <c r="A3" t="s">
        <v>84</v>
      </c>
      <c r="B3" t="s">
        <v>5</v>
      </c>
      <c r="C3" t="s">
        <v>8</v>
      </c>
      <c r="D3" t="s">
        <v>85</v>
      </c>
    </row>
    <row r="4" spans="1:4" x14ac:dyDescent="0.25">
      <c r="A4" t="s">
        <v>86</v>
      </c>
      <c r="B4" t="s">
        <v>5</v>
      </c>
      <c r="C4" t="s">
        <v>11</v>
      </c>
      <c r="D4" t="s">
        <v>87</v>
      </c>
    </row>
    <row r="5" spans="1:4" x14ac:dyDescent="0.25">
      <c r="A5" t="s">
        <v>88</v>
      </c>
      <c r="B5" t="s">
        <v>5</v>
      </c>
      <c r="C5" t="s">
        <v>14</v>
      </c>
      <c r="D5" t="s">
        <v>89</v>
      </c>
    </row>
    <row r="6" spans="1:4" x14ac:dyDescent="0.25">
      <c r="A6" t="s">
        <v>90</v>
      </c>
      <c r="B6" t="s">
        <v>5</v>
      </c>
      <c r="C6" t="s">
        <v>17</v>
      </c>
      <c r="D6" t="s">
        <v>91</v>
      </c>
    </row>
    <row r="7" spans="1:4" x14ac:dyDescent="0.25">
      <c r="A7" t="s">
        <v>92</v>
      </c>
      <c r="B7" t="s">
        <v>5</v>
      </c>
      <c r="C7" t="s">
        <v>20</v>
      </c>
      <c r="D7" t="s">
        <v>93</v>
      </c>
    </row>
    <row r="8" spans="1:4" x14ac:dyDescent="0.25">
      <c r="A8" t="s">
        <v>94</v>
      </c>
      <c r="B8" t="s">
        <v>5</v>
      </c>
      <c r="C8" t="s">
        <v>23</v>
      </c>
      <c r="D8" t="s">
        <v>95</v>
      </c>
    </row>
    <row r="9" spans="1:4" x14ac:dyDescent="0.25">
      <c r="A9" t="s">
        <v>96</v>
      </c>
      <c r="B9" t="s">
        <v>8</v>
      </c>
      <c r="C9" t="s">
        <v>5</v>
      </c>
      <c r="D9" t="s">
        <v>97</v>
      </c>
    </row>
    <row r="10" spans="1:4" x14ac:dyDescent="0.25">
      <c r="A10" t="s">
        <v>98</v>
      </c>
      <c r="B10" t="s">
        <v>8</v>
      </c>
      <c r="C10" t="s">
        <v>8</v>
      </c>
      <c r="D10" t="s">
        <v>99</v>
      </c>
    </row>
    <row r="11" spans="1:4" x14ac:dyDescent="0.25">
      <c r="A11" t="s">
        <v>100</v>
      </c>
      <c r="B11" t="s">
        <v>8</v>
      </c>
      <c r="C11" t="s">
        <v>11</v>
      </c>
      <c r="D11" t="s">
        <v>101</v>
      </c>
    </row>
    <row r="12" spans="1:4" x14ac:dyDescent="0.25">
      <c r="A12" t="s">
        <v>102</v>
      </c>
      <c r="B12" t="s">
        <v>8</v>
      </c>
      <c r="C12" t="s">
        <v>14</v>
      </c>
      <c r="D12" t="s">
        <v>103</v>
      </c>
    </row>
    <row r="13" spans="1:4" x14ac:dyDescent="0.25">
      <c r="A13" t="s">
        <v>104</v>
      </c>
      <c r="B13" t="s">
        <v>8</v>
      </c>
      <c r="C13" t="s">
        <v>17</v>
      </c>
      <c r="D13" t="s">
        <v>105</v>
      </c>
    </row>
    <row r="14" spans="1:4" x14ac:dyDescent="0.25">
      <c r="A14" t="s">
        <v>106</v>
      </c>
      <c r="B14" t="s">
        <v>8</v>
      </c>
      <c r="C14" t="s">
        <v>20</v>
      </c>
      <c r="D14" t="s">
        <v>107</v>
      </c>
    </row>
    <row r="15" spans="1:4" x14ac:dyDescent="0.25">
      <c r="A15" t="s">
        <v>108</v>
      </c>
      <c r="B15" t="s">
        <v>8</v>
      </c>
      <c r="C15" t="s">
        <v>23</v>
      </c>
      <c r="D15" t="s">
        <v>109</v>
      </c>
    </row>
    <row r="16" spans="1:4" x14ac:dyDescent="0.25">
      <c r="A16" t="s">
        <v>110</v>
      </c>
      <c r="B16" t="s">
        <v>8</v>
      </c>
      <c r="C16" t="s">
        <v>26</v>
      </c>
      <c r="D16" t="s">
        <v>111</v>
      </c>
    </row>
    <row r="17" spans="1:4" x14ac:dyDescent="0.25">
      <c r="A17" t="s">
        <v>112</v>
      </c>
      <c r="B17" t="s">
        <v>8</v>
      </c>
      <c r="C17" t="s">
        <v>29</v>
      </c>
      <c r="D17" t="s">
        <v>113</v>
      </c>
    </row>
    <row r="18" spans="1:4" x14ac:dyDescent="0.25">
      <c r="A18" t="s">
        <v>114</v>
      </c>
      <c r="B18" t="s">
        <v>8</v>
      </c>
      <c r="C18" t="s">
        <v>32</v>
      </c>
      <c r="D18" t="s">
        <v>115</v>
      </c>
    </row>
    <row r="19" spans="1:4" x14ac:dyDescent="0.25">
      <c r="A19" t="s">
        <v>116</v>
      </c>
      <c r="B19" t="s">
        <v>8</v>
      </c>
      <c r="C19" t="s">
        <v>35</v>
      </c>
      <c r="D19" t="s">
        <v>117</v>
      </c>
    </row>
    <row r="20" spans="1:4" x14ac:dyDescent="0.25">
      <c r="A20" t="s">
        <v>118</v>
      </c>
      <c r="B20" t="s">
        <v>8</v>
      </c>
      <c r="C20" t="s">
        <v>38</v>
      </c>
      <c r="D20" t="s">
        <v>119</v>
      </c>
    </row>
    <row r="21" spans="1:4" x14ac:dyDescent="0.25">
      <c r="A21" t="s">
        <v>120</v>
      </c>
      <c r="B21" t="s">
        <v>8</v>
      </c>
      <c r="C21" t="s">
        <v>41</v>
      </c>
      <c r="D21" t="s">
        <v>121</v>
      </c>
    </row>
    <row r="22" spans="1:4" x14ac:dyDescent="0.25">
      <c r="A22" t="s">
        <v>122</v>
      </c>
      <c r="B22" t="s">
        <v>8</v>
      </c>
      <c r="C22" t="s">
        <v>44</v>
      </c>
      <c r="D22" t="s">
        <v>123</v>
      </c>
    </row>
    <row r="23" spans="1:4" x14ac:dyDescent="0.25">
      <c r="A23" t="s">
        <v>124</v>
      </c>
      <c r="B23" t="s">
        <v>8</v>
      </c>
      <c r="C23" t="s">
        <v>47</v>
      </c>
      <c r="D23" t="s">
        <v>125</v>
      </c>
    </row>
    <row r="24" spans="1:4" x14ac:dyDescent="0.25">
      <c r="A24" t="s">
        <v>126</v>
      </c>
      <c r="B24" t="s">
        <v>8</v>
      </c>
      <c r="C24" t="s">
        <v>50</v>
      </c>
      <c r="D24" t="s">
        <v>127</v>
      </c>
    </row>
    <row r="25" spans="1:4" x14ac:dyDescent="0.25">
      <c r="A25" t="s">
        <v>128</v>
      </c>
      <c r="B25" t="s">
        <v>8</v>
      </c>
      <c r="C25" t="s">
        <v>53</v>
      </c>
      <c r="D25" t="s">
        <v>129</v>
      </c>
    </row>
    <row r="26" spans="1:4" x14ac:dyDescent="0.25">
      <c r="A26" t="s">
        <v>130</v>
      </c>
      <c r="B26" t="s">
        <v>8</v>
      </c>
      <c r="C26" t="s">
        <v>56</v>
      </c>
      <c r="D26" t="s">
        <v>131</v>
      </c>
    </row>
    <row r="27" spans="1:4" x14ac:dyDescent="0.25">
      <c r="A27" t="s">
        <v>132</v>
      </c>
      <c r="B27" t="s">
        <v>8</v>
      </c>
      <c r="C27" t="s">
        <v>59</v>
      </c>
      <c r="D27" t="s">
        <v>133</v>
      </c>
    </row>
    <row r="28" spans="1:4" x14ac:dyDescent="0.25">
      <c r="A28" t="s">
        <v>134</v>
      </c>
      <c r="B28" t="s">
        <v>8</v>
      </c>
      <c r="C28" t="s">
        <v>62</v>
      </c>
      <c r="D28" t="s">
        <v>135</v>
      </c>
    </row>
    <row r="29" spans="1:4" x14ac:dyDescent="0.25">
      <c r="A29" t="s">
        <v>136</v>
      </c>
      <c r="B29" t="s">
        <v>11</v>
      </c>
      <c r="C29" t="s">
        <v>5</v>
      </c>
      <c r="D29" t="s">
        <v>137</v>
      </c>
    </row>
    <row r="30" spans="1:4" x14ac:dyDescent="0.25">
      <c r="A30" t="s">
        <v>138</v>
      </c>
      <c r="B30" t="s">
        <v>11</v>
      </c>
      <c r="C30" t="s">
        <v>8</v>
      </c>
      <c r="D30" t="s">
        <v>139</v>
      </c>
    </row>
    <row r="31" spans="1:4" x14ac:dyDescent="0.25">
      <c r="A31" t="s">
        <v>140</v>
      </c>
      <c r="B31" t="s">
        <v>11</v>
      </c>
      <c r="C31" t="s">
        <v>11</v>
      </c>
      <c r="D31" t="s">
        <v>141</v>
      </c>
    </row>
    <row r="32" spans="1:4" x14ac:dyDescent="0.25">
      <c r="A32" t="s">
        <v>142</v>
      </c>
      <c r="B32" t="s">
        <v>11</v>
      </c>
      <c r="C32" t="s">
        <v>14</v>
      </c>
      <c r="D32" t="s">
        <v>143</v>
      </c>
    </row>
    <row r="33" spans="1:4" x14ac:dyDescent="0.25">
      <c r="A33" t="s">
        <v>144</v>
      </c>
      <c r="B33" t="s">
        <v>11</v>
      </c>
      <c r="C33" t="s">
        <v>17</v>
      </c>
      <c r="D33" t="s">
        <v>145</v>
      </c>
    </row>
    <row r="34" spans="1:4" x14ac:dyDescent="0.25">
      <c r="A34" t="s">
        <v>146</v>
      </c>
      <c r="B34" t="s">
        <v>11</v>
      </c>
      <c r="C34" t="s">
        <v>20</v>
      </c>
      <c r="D34" t="s">
        <v>147</v>
      </c>
    </row>
    <row r="35" spans="1:4" x14ac:dyDescent="0.25">
      <c r="A35" t="s">
        <v>148</v>
      </c>
      <c r="B35" t="s">
        <v>11</v>
      </c>
      <c r="C35" t="s">
        <v>23</v>
      </c>
      <c r="D35" t="s">
        <v>149</v>
      </c>
    </row>
    <row r="36" spans="1:4" x14ac:dyDescent="0.25">
      <c r="A36" t="s">
        <v>150</v>
      </c>
      <c r="B36" t="s">
        <v>14</v>
      </c>
      <c r="C36" t="s">
        <v>5</v>
      </c>
      <c r="D36" t="s">
        <v>15</v>
      </c>
    </row>
    <row r="37" spans="1:4" x14ac:dyDescent="0.25">
      <c r="A37" t="s">
        <v>151</v>
      </c>
      <c r="B37" t="s">
        <v>14</v>
      </c>
      <c r="C37" t="s">
        <v>8</v>
      </c>
      <c r="D37" t="s">
        <v>152</v>
      </c>
    </row>
    <row r="38" spans="1:4" x14ac:dyDescent="0.25">
      <c r="A38" t="s">
        <v>153</v>
      </c>
      <c r="B38" t="s">
        <v>14</v>
      </c>
      <c r="C38" t="s">
        <v>11</v>
      </c>
      <c r="D38" t="s">
        <v>154</v>
      </c>
    </row>
    <row r="39" spans="1:4" x14ac:dyDescent="0.25">
      <c r="A39" t="s">
        <v>155</v>
      </c>
      <c r="B39" t="s">
        <v>14</v>
      </c>
      <c r="C39" t="s">
        <v>14</v>
      </c>
      <c r="D39" t="s">
        <v>156</v>
      </c>
    </row>
    <row r="40" spans="1:4" x14ac:dyDescent="0.25">
      <c r="A40" t="s">
        <v>157</v>
      </c>
      <c r="B40" t="s">
        <v>14</v>
      </c>
      <c r="C40" t="s">
        <v>17</v>
      </c>
      <c r="D40" t="s">
        <v>158</v>
      </c>
    </row>
    <row r="41" spans="1:4" x14ac:dyDescent="0.25">
      <c r="A41" t="s">
        <v>159</v>
      </c>
      <c r="B41" t="s">
        <v>14</v>
      </c>
      <c r="C41" t="s">
        <v>20</v>
      </c>
      <c r="D41" t="s">
        <v>160</v>
      </c>
    </row>
    <row r="42" spans="1:4" x14ac:dyDescent="0.25">
      <c r="A42" t="s">
        <v>161</v>
      </c>
      <c r="B42" t="s">
        <v>14</v>
      </c>
      <c r="C42" t="s">
        <v>23</v>
      </c>
      <c r="D42" t="s">
        <v>162</v>
      </c>
    </row>
    <row r="43" spans="1:4" x14ac:dyDescent="0.25">
      <c r="A43" t="s">
        <v>163</v>
      </c>
      <c r="B43" t="s">
        <v>14</v>
      </c>
      <c r="C43" t="s">
        <v>26</v>
      </c>
      <c r="D43" t="s">
        <v>164</v>
      </c>
    </row>
    <row r="44" spans="1:4" x14ac:dyDescent="0.25">
      <c r="A44" t="s">
        <v>165</v>
      </c>
      <c r="B44" t="s">
        <v>17</v>
      </c>
      <c r="C44" t="s">
        <v>5</v>
      </c>
      <c r="D44" t="s">
        <v>166</v>
      </c>
    </row>
    <row r="45" spans="1:4" x14ac:dyDescent="0.25">
      <c r="A45" t="s">
        <v>167</v>
      </c>
      <c r="B45" t="s">
        <v>17</v>
      </c>
      <c r="C45" t="s">
        <v>8</v>
      </c>
      <c r="D45" t="s">
        <v>168</v>
      </c>
    </row>
    <row r="46" spans="1:4" x14ac:dyDescent="0.25">
      <c r="A46" t="s">
        <v>169</v>
      </c>
      <c r="B46" t="s">
        <v>17</v>
      </c>
      <c r="C46" t="s">
        <v>11</v>
      </c>
      <c r="D46" t="s">
        <v>170</v>
      </c>
    </row>
    <row r="47" spans="1:4" x14ac:dyDescent="0.25">
      <c r="A47" t="s">
        <v>171</v>
      </c>
      <c r="B47" t="s">
        <v>17</v>
      </c>
      <c r="C47" t="s">
        <v>14</v>
      </c>
      <c r="D47" t="s">
        <v>172</v>
      </c>
    </row>
    <row r="48" spans="1:4" x14ac:dyDescent="0.25">
      <c r="A48" t="s">
        <v>173</v>
      </c>
      <c r="B48" t="s">
        <v>17</v>
      </c>
      <c r="C48" t="s">
        <v>17</v>
      </c>
      <c r="D48" t="s">
        <v>174</v>
      </c>
    </row>
    <row r="49" spans="1:4" x14ac:dyDescent="0.25">
      <c r="A49" t="s">
        <v>175</v>
      </c>
      <c r="B49" t="s">
        <v>17</v>
      </c>
      <c r="C49" t="s">
        <v>20</v>
      </c>
      <c r="D49" t="s">
        <v>176</v>
      </c>
    </row>
    <row r="50" spans="1:4" x14ac:dyDescent="0.25">
      <c r="A50" t="s">
        <v>177</v>
      </c>
      <c r="B50" t="s">
        <v>17</v>
      </c>
      <c r="C50" t="s">
        <v>23</v>
      </c>
      <c r="D50" t="s">
        <v>178</v>
      </c>
    </row>
    <row r="51" spans="1:4" x14ac:dyDescent="0.25">
      <c r="A51" t="s">
        <v>179</v>
      </c>
      <c r="B51" t="s">
        <v>17</v>
      </c>
      <c r="C51" t="s">
        <v>26</v>
      </c>
      <c r="D51" t="s">
        <v>180</v>
      </c>
    </row>
    <row r="52" spans="1:4" x14ac:dyDescent="0.25">
      <c r="A52" t="s">
        <v>181</v>
      </c>
      <c r="B52" t="s">
        <v>17</v>
      </c>
      <c r="C52" t="s">
        <v>29</v>
      </c>
      <c r="D52" t="s">
        <v>182</v>
      </c>
    </row>
    <row r="53" spans="1:4" x14ac:dyDescent="0.25">
      <c r="A53" t="s">
        <v>183</v>
      </c>
      <c r="B53" t="s">
        <v>17</v>
      </c>
      <c r="C53" t="s">
        <v>32</v>
      </c>
      <c r="D53" t="s">
        <v>184</v>
      </c>
    </row>
    <row r="54" spans="1:4" x14ac:dyDescent="0.25">
      <c r="A54" t="s">
        <v>185</v>
      </c>
      <c r="B54" t="s">
        <v>17</v>
      </c>
      <c r="C54" t="s">
        <v>35</v>
      </c>
      <c r="D54" t="s">
        <v>186</v>
      </c>
    </row>
    <row r="55" spans="1:4" x14ac:dyDescent="0.25">
      <c r="A55" t="s">
        <v>187</v>
      </c>
      <c r="B55" t="s">
        <v>20</v>
      </c>
      <c r="C55" t="s">
        <v>5</v>
      </c>
      <c r="D55" t="s">
        <v>21</v>
      </c>
    </row>
    <row r="56" spans="1:4" x14ac:dyDescent="0.25">
      <c r="A56" t="s">
        <v>188</v>
      </c>
      <c r="B56" t="s">
        <v>20</v>
      </c>
      <c r="C56" t="s">
        <v>8</v>
      </c>
      <c r="D56" t="s">
        <v>189</v>
      </c>
    </row>
    <row r="57" spans="1:4" x14ac:dyDescent="0.25">
      <c r="A57" t="s">
        <v>190</v>
      </c>
      <c r="B57" t="s">
        <v>20</v>
      </c>
      <c r="C57" t="s">
        <v>11</v>
      </c>
      <c r="D57" t="s">
        <v>191</v>
      </c>
    </row>
    <row r="58" spans="1:4" x14ac:dyDescent="0.25">
      <c r="A58" t="s">
        <v>192</v>
      </c>
      <c r="B58" t="s">
        <v>20</v>
      </c>
      <c r="C58" t="s">
        <v>14</v>
      </c>
      <c r="D58" t="s">
        <v>193</v>
      </c>
    </row>
    <row r="59" spans="1:4" x14ac:dyDescent="0.25">
      <c r="A59" t="s">
        <v>194</v>
      </c>
      <c r="B59" t="s">
        <v>20</v>
      </c>
      <c r="C59" t="s">
        <v>17</v>
      </c>
      <c r="D59" t="s">
        <v>195</v>
      </c>
    </row>
    <row r="60" spans="1:4" x14ac:dyDescent="0.25">
      <c r="A60" t="s">
        <v>196</v>
      </c>
      <c r="B60" t="s">
        <v>20</v>
      </c>
      <c r="C60" t="s">
        <v>20</v>
      </c>
      <c r="D60" t="s">
        <v>197</v>
      </c>
    </row>
    <row r="61" spans="1:4" x14ac:dyDescent="0.25">
      <c r="A61" t="s">
        <v>198</v>
      </c>
      <c r="B61" t="s">
        <v>20</v>
      </c>
      <c r="C61" t="s">
        <v>23</v>
      </c>
      <c r="D61" t="s">
        <v>199</v>
      </c>
    </row>
    <row r="62" spans="1:4" x14ac:dyDescent="0.25">
      <c r="A62" t="s">
        <v>200</v>
      </c>
      <c r="B62" t="s">
        <v>20</v>
      </c>
      <c r="C62" t="s">
        <v>26</v>
      </c>
      <c r="D62" t="s">
        <v>201</v>
      </c>
    </row>
    <row r="63" spans="1:4" x14ac:dyDescent="0.25">
      <c r="A63" t="s">
        <v>202</v>
      </c>
      <c r="B63" t="s">
        <v>20</v>
      </c>
      <c r="C63" t="s">
        <v>29</v>
      </c>
      <c r="D63" t="s">
        <v>203</v>
      </c>
    </row>
    <row r="64" spans="1:4" x14ac:dyDescent="0.25">
      <c r="A64" t="s">
        <v>204</v>
      </c>
      <c r="B64" t="s">
        <v>20</v>
      </c>
      <c r="C64" t="s">
        <v>32</v>
      </c>
      <c r="D64" t="s">
        <v>205</v>
      </c>
    </row>
    <row r="65" spans="1:4" x14ac:dyDescent="0.25">
      <c r="A65" t="s">
        <v>206</v>
      </c>
      <c r="B65" t="s">
        <v>20</v>
      </c>
      <c r="C65" t="s">
        <v>35</v>
      </c>
      <c r="D65" t="s">
        <v>207</v>
      </c>
    </row>
    <row r="66" spans="1:4" x14ac:dyDescent="0.25">
      <c r="A66" t="s">
        <v>208</v>
      </c>
      <c r="B66" t="s">
        <v>20</v>
      </c>
      <c r="C66" t="s">
        <v>38</v>
      </c>
      <c r="D66" t="s">
        <v>209</v>
      </c>
    </row>
    <row r="67" spans="1:4" x14ac:dyDescent="0.25">
      <c r="A67" t="s">
        <v>210</v>
      </c>
      <c r="B67" t="s">
        <v>20</v>
      </c>
      <c r="C67" t="s">
        <v>41</v>
      </c>
      <c r="D67" t="s">
        <v>211</v>
      </c>
    </row>
    <row r="68" spans="1:4" x14ac:dyDescent="0.25">
      <c r="A68" t="s">
        <v>212</v>
      </c>
      <c r="B68" t="s">
        <v>23</v>
      </c>
      <c r="C68" t="s">
        <v>5</v>
      </c>
      <c r="D68" t="s">
        <v>213</v>
      </c>
    </row>
    <row r="69" spans="1:4" x14ac:dyDescent="0.25">
      <c r="A69" t="s">
        <v>214</v>
      </c>
      <c r="B69" t="s">
        <v>26</v>
      </c>
      <c r="C69" t="s">
        <v>5</v>
      </c>
      <c r="D69" t="s">
        <v>27</v>
      </c>
    </row>
    <row r="70" spans="1:4" x14ac:dyDescent="0.25">
      <c r="A70" t="s">
        <v>215</v>
      </c>
      <c r="B70" t="s">
        <v>26</v>
      </c>
      <c r="C70" t="s">
        <v>8</v>
      </c>
      <c r="D70" t="s">
        <v>216</v>
      </c>
    </row>
    <row r="71" spans="1:4" x14ac:dyDescent="0.25">
      <c r="A71" t="s">
        <v>217</v>
      </c>
      <c r="B71" t="s">
        <v>26</v>
      </c>
      <c r="C71" t="s">
        <v>11</v>
      </c>
      <c r="D71" t="s">
        <v>218</v>
      </c>
    </row>
    <row r="72" spans="1:4" x14ac:dyDescent="0.25">
      <c r="A72" t="s">
        <v>219</v>
      </c>
      <c r="B72" t="s">
        <v>26</v>
      </c>
      <c r="C72" t="s">
        <v>14</v>
      </c>
      <c r="D72" t="s">
        <v>220</v>
      </c>
    </row>
    <row r="73" spans="1:4" x14ac:dyDescent="0.25">
      <c r="A73" t="s">
        <v>221</v>
      </c>
      <c r="B73" t="s">
        <v>26</v>
      </c>
      <c r="C73" t="s">
        <v>17</v>
      </c>
      <c r="D73" t="s">
        <v>222</v>
      </c>
    </row>
    <row r="74" spans="1:4" x14ac:dyDescent="0.25">
      <c r="A74" t="s">
        <v>223</v>
      </c>
      <c r="B74" t="s">
        <v>26</v>
      </c>
      <c r="C74" t="s">
        <v>20</v>
      </c>
      <c r="D74" t="s">
        <v>224</v>
      </c>
    </row>
    <row r="75" spans="1:4" x14ac:dyDescent="0.25">
      <c r="A75" t="s">
        <v>225</v>
      </c>
      <c r="B75" t="s">
        <v>26</v>
      </c>
      <c r="C75" t="s">
        <v>23</v>
      </c>
      <c r="D75" t="s">
        <v>226</v>
      </c>
    </row>
    <row r="76" spans="1:4" x14ac:dyDescent="0.25">
      <c r="A76" t="s">
        <v>227</v>
      </c>
      <c r="B76" t="s">
        <v>26</v>
      </c>
      <c r="C76" t="s">
        <v>26</v>
      </c>
      <c r="D76" t="s">
        <v>228</v>
      </c>
    </row>
    <row r="77" spans="1:4" x14ac:dyDescent="0.25">
      <c r="A77" t="s">
        <v>229</v>
      </c>
      <c r="B77" t="s">
        <v>26</v>
      </c>
      <c r="C77" t="s">
        <v>29</v>
      </c>
      <c r="D77" t="s">
        <v>230</v>
      </c>
    </row>
    <row r="78" spans="1:4" x14ac:dyDescent="0.25">
      <c r="A78" t="s">
        <v>231</v>
      </c>
      <c r="B78" t="s">
        <v>26</v>
      </c>
      <c r="C78" t="s">
        <v>32</v>
      </c>
      <c r="D78" t="s">
        <v>232</v>
      </c>
    </row>
    <row r="79" spans="1:4" x14ac:dyDescent="0.25">
      <c r="A79" t="s">
        <v>233</v>
      </c>
      <c r="B79" t="s">
        <v>26</v>
      </c>
      <c r="C79" t="s">
        <v>35</v>
      </c>
      <c r="D79" t="s">
        <v>234</v>
      </c>
    </row>
    <row r="80" spans="1:4" x14ac:dyDescent="0.25">
      <c r="A80" t="s">
        <v>235</v>
      </c>
      <c r="B80" t="s">
        <v>26</v>
      </c>
      <c r="C80" t="s">
        <v>38</v>
      </c>
      <c r="D80" t="s">
        <v>236</v>
      </c>
    </row>
    <row r="81" spans="1:4" x14ac:dyDescent="0.25">
      <c r="A81" t="s">
        <v>237</v>
      </c>
      <c r="B81" t="s">
        <v>26</v>
      </c>
      <c r="C81" t="s">
        <v>41</v>
      </c>
      <c r="D81" t="s">
        <v>238</v>
      </c>
    </row>
    <row r="82" spans="1:4" x14ac:dyDescent="0.25">
      <c r="A82" t="s">
        <v>239</v>
      </c>
      <c r="B82" t="s">
        <v>29</v>
      </c>
      <c r="C82" t="s">
        <v>5</v>
      </c>
      <c r="D82" t="s">
        <v>30</v>
      </c>
    </row>
    <row r="83" spans="1:4" x14ac:dyDescent="0.25">
      <c r="A83" t="s">
        <v>240</v>
      </c>
      <c r="B83" t="s">
        <v>29</v>
      </c>
      <c r="C83" t="s">
        <v>8</v>
      </c>
      <c r="D83" t="s">
        <v>241</v>
      </c>
    </row>
    <row r="84" spans="1:4" x14ac:dyDescent="0.25">
      <c r="A84" t="s">
        <v>242</v>
      </c>
      <c r="B84" t="s">
        <v>29</v>
      </c>
      <c r="C84" t="s">
        <v>11</v>
      </c>
      <c r="D84" t="s">
        <v>243</v>
      </c>
    </row>
    <row r="85" spans="1:4" x14ac:dyDescent="0.25">
      <c r="A85" t="s">
        <v>244</v>
      </c>
      <c r="B85" t="s">
        <v>29</v>
      </c>
      <c r="C85" t="s">
        <v>14</v>
      </c>
      <c r="D85" t="s">
        <v>245</v>
      </c>
    </row>
    <row r="86" spans="1:4" x14ac:dyDescent="0.25">
      <c r="A86" t="s">
        <v>246</v>
      </c>
      <c r="B86" t="s">
        <v>29</v>
      </c>
      <c r="C86" t="s">
        <v>17</v>
      </c>
      <c r="D86" t="s">
        <v>247</v>
      </c>
    </row>
    <row r="87" spans="1:4" x14ac:dyDescent="0.25">
      <c r="A87" t="s">
        <v>248</v>
      </c>
      <c r="B87" t="s">
        <v>29</v>
      </c>
      <c r="C87" t="s">
        <v>20</v>
      </c>
      <c r="D87" t="s">
        <v>249</v>
      </c>
    </row>
    <row r="88" spans="1:4" x14ac:dyDescent="0.25">
      <c r="A88" t="s">
        <v>250</v>
      </c>
      <c r="B88" t="s">
        <v>29</v>
      </c>
      <c r="C88" t="s">
        <v>23</v>
      </c>
      <c r="D88" t="s">
        <v>251</v>
      </c>
    </row>
    <row r="89" spans="1:4" x14ac:dyDescent="0.25">
      <c r="A89" t="s">
        <v>252</v>
      </c>
      <c r="B89" t="s">
        <v>32</v>
      </c>
      <c r="C89" t="s">
        <v>5</v>
      </c>
      <c r="D89" t="s">
        <v>33</v>
      </c>
    </row>
    <row r="90" spans="1:4" x14ac:dyDescent="0.25">
      <c r="A90" t="s">
        <v>253</v>
      </c>
      <c r="B90" t="s">
        <v>32</v>
      </c>
      <c r="C90" t="s">
        <v>8</v>
      </c>
      <c r="D90" t="s">
        <v>254</v>
      </c>
    </row>
    <row r="91" spans="1:4" x14ac:dyDescent="0.25">
      <c r="A91" t="s">
        <v>255</v>
      </c>
      <c r="B91" t="s">
        <v>32</v>
      </c>
      <c r="C91" t="s">
        <v>11</v>
      </c>
      <c r="D91" t="s">
        <v>256</v>
      </c>
    </row>
    <row r="92" spans="1:4" x14ac:dyDescent="0.25">
      <c r="A92" t="s">
        <v>257</v>
      </c>
      <c r="B92" t="s">
        <v>32</v>
      </c>
      <c r="C92" t="s">
        <v>14</v>
      </c>
      <c r="D92" t="s">
        <v>258</v>
      </c>
    </row>
    <row r="93" spans="1:4" x14ac:dyDescent="0.25">
      <c r="A93" t="s">
        <v>259</v>
      </c>
      <c r="B93" t="s">
        <v>32</v>
      </c>
      <c r="C93" t="s">
        <v>17</v>
      </c>
      <c r="D93" t="s">
        <v>260</v>
      </c>
    </row>
    <row r="94" spans="1:4" x14ac:dyDescent="0.25">
      <c r="A94" t="s">
        <v>261</v>
      </c>
      <c r="B94" t="s">
        <v>32</v>
      </c>
      <c r="C94" t="s">
        <v>20</v>
      </c>
      <c r="D94" t="s">
        <v>262</v>
      </c>
    </row>
    <row r="95" spans="1:4" x14ac:dyDescent="0.25">
      <c r="A95" t="s">
        <v>263</v>
      </c>
      <c r="B95" t="s">
        <v>32</v>
      </c>
      <c r="C95" t="s">
        <v>23</v>
      </c>
      <c r="D95" t="s">
        <v>264</v>
      </c>
    </row>
    <row r="96" spans="1:4" x14ac:dyDescent="0.25">
      <c r="A96" t="s">
        <v>265</v>
      </c>
      <c r="B96" t="s">
        <v>32</v>
      </c>
      <c r="C96" t="s">
        <v>26</v>
      </c>
      <c r="D96" t="s">
        <v>266</v>
      </c>
    </row>
    <row r="97" spans="1:4" x14ac:dyDescent="0.25">
      <c r="A97" t="s">
        <v>267</v>
      </c>
      <c r="B97" t="s">
        <v>32</v>
      </c>
      <c r="C97" t="s">
        <v>29</v>
      </c>
      <c r="D97" t="s">
        <v>268</v>
      </c>
    </row>
    <row r="98" spans="1:4" x14ac:dyDescent="0.25">
      <c r="A98" t="s">
        <v>269</v>
      </c>
      <c r="B98" t="s">
        <v>32</v>
      </c>
      <c r="C98" t="s">
        <v>32</v>
      </c>
      <c r="D98" t="s">
        <v>270</v>
      </c>
    </row>
    <row r="99" spans="1:4" x14ac:dyDescent="0.25">
      <c r="A99" t="s">
        <v>271</v>
      </c>
      <c r="B99" t="s">
        <v>32</v>
      </c>
      <c r="C99" t="s">
        <v>35</v>
      </c>
      <c r="D99" t="s">
        <v>272</v>
      </c>
    </row>
    <row r="100" spans="1:4" x14ac:dyDescent="0.25">
      <c r="A100" t="s">
        <v>273</v>
      </c>
      <c r="B100" t="s">
        <v>35</v>
      </c>
      <c r="C100" t="s">
        <v>5</v>
      </c>
      <c r="D100" t="s">
        <v>36</v>
      </c>
    </row>
    <row r="101" spans="1:4" x14ac:dyDescent="0.25">
      <c r="A101" t="s">
        <v>274</v>
      </c>
      <c r="B101" t="s">
        <v>35</v>
      </c>
      <c r="C101" t="s">
        <v>8</v>
      </c>
      <c r="D101" t="s">
        <v>275</v>
      </c>
    </row>
    <row r="102" spans="1:4" x14ac:dyDescent="0.25">
      <c r="A102" t="s">
        <v>276</v>
      </c>
      <c r="B102" t="s">
        <v>35</v>
      </c>
      <c r="C102" t="s">
        <v>11</v>
      </c>
      <c r="D102" t="s">
        <v>277</v>
      </c>
    </row>
    <row r="103" spans="1:4" x14ac:dyDescent="0.25">
      <c r="A103" t="s">
        <v>278</v>
      </c>
      <c r="B103" t="s">
        <v>35</v>
      </c>
      <c r="C103" t="s">
        <v>14</v>
      </c>
      <c r="D103" t="s">
        <v>279</v>
      </c>
    </row>
    <row r="104" spans="1:4" x14ac:dyDescent="0.25">
      <c r="A104" t="s">
        <v>280</v>
      </c>
      <c r="B104" t="s">
        <v>35</v>
      </c>
      <c r="C104" t="s">
        <v>17</v>
      </c>
      <c r="D104" t="s">
        <v>281</v>
      </c>
    </row>
    <row r="105" spans="1:4" x14ac:dyDescent="0.25">
      <c r="A105" t="s">
        <v>282</v>
      </c>
      <c r="B105" t="s">
        <v>38</v>
      </c>
      <c r="C105" t="s">
        <v>5</v>
      </c>
      <c r="D105" t="s">
        <v>283</v>
      </c>
    </row>
    <row r="106" spans="1:4" x14ac:dyDescent="0.25">
      <c r="A106" t="s">
        <v>284</v>
      </c>
      <c r="B106" t="s">
        <v>38</v>
      </c>
      <c r="C106" t="s">
        <v>8</v>
      </c>
      <c r="D106" t="s">
        <v>285</v>
      </c>
    </row>
    <row r="107" spans="1:4" x14ac:dyDescent="0.25">
      <c r="A107" t="s">
        <v>286</v>
      </c>
      <c r="B107" t="s">
        <v>38</v>
      </c>
      <c r="C107" t="s">
        <v>11</v>
      </c>
      <c r="D107" t="s">
        <v>287</v>
      </c>
    </row>
    <row r="108" spans="1:4" x14ac:dyDescent="0.25">
      <c r="A108" t="s">
        <v>288</v>
      </c>
      <c r="B108" t="s">
        <v>38</v>
      </c>
      <c r="C108" t="s">
        <v>14</v>
      </c>
      <c r="D108" t="s">
        <v>289</v>
      </c>
    </row>
    <row r="109" spans="1:4" x14ac:dyDescent="0.25">
      <c r="A109" t="s">
        <v>290</v>
      </c>
      <c r="B109" t="s">
        <v>38</v>
      </c>
      <c r="C109" t="s">
        <v>17</v>
      </c>
      <c r="D109" t="s">
        <v>39</v>
      </c>
    </row>
    <row r="110" spans="1:4" x14ac:dyDescent="0.25">
      <c r="A110" t="s">
        <v>291</v>
      </c>
      <c r="B110" t="s">
        <v>38</v>
      </c>
      <c r="C110" t="s">
        <v>20</v>
      </c>
      <c r="D110" t="s">
        <v>292</v>
      </c>
    </row>
    <row r="111" spans="1:4" x14ac:dyDescent="0.25">
      <c r="A111" t="s">
        <v>293</v>
      </c>
      <c r="B111" t="s">
        <v>38</v>
      </c>
      <c r="C111" t="s">
        <v>23</v>
      </c>
      <c r="D111" t="s">
        <v>294</v>
      </c>
    </row>
    <row r="112" spans="1:4" x14ac:dyDescent="0.25">
      <c r="A112" t="s">
        <v>295</v>
      </c>
      <c r="B112" t="s">
        <v>38</v>
      </c>
      <c r="C112" t="s">
        <v>26</v>
      </c>
      <c r="D112" t="s">
        <v>296</v>
      </c>
    </row>
    <row r="113" spans="1:4" x14ac:dyDescent="0.25">
      <c r="A113" t="s">
        <v>297</v>
      </c>
      <c r="B113" t="s">
        <v>38</v>
      </c>
      <c r="C113" t="s">
        <v>29</v>
      </c>
      <c r="D113" t="s">
        <v>298</v>
      </c>
    </row>
    <row r="114" spans="1:4" x14ac:dyDescent="0.25">
      <c r="A114" t="s">
        <v>299</v>
      </c>
      <c r="B114" t="s">
        <v>41</v>
      </c>
      <c r="C114" t="s">
        <v>5</v>
      </c>
      <c r="D114" t="s">
        <v>300</v>
      </c>
    </row>
    <row r="115" spans="1:4" x14ac:dyDescent="0.25">
      <c r="A115" t="s">
        <v>301</v>
      </c>
      <c r="B115" t="s">
        <v>41</v>
      </c>
      <c r="C115" t="s">
        <v>8</v>
      </c>
      <c r="D115" t="s">
        <v>302</v>
      </c>
    </row>
    <row r="116" spans="1:4" x14ac:dyDescent="0.25">
      <c r="A116" t="s">
        <v>303</v>
      </c>
      <c r="B116" t="s">
        <v>41</v>
      </c>
      <c r="C116" t="s">
        <v>11</v>
      </c>
      <c r="D116" t="s">
        <v>304</v>
      </c>
    </row>
    <row r="117" spans="1:4" x14ac:dyDescent="0.25">
      <c r="A117" t="s">
        <v>305</v>
      </c>
      <c r="B117" t="s">
        <v>41</v>
      </c>
      <c r="C117" t="s">
        <v>14</v>
      </c>
      <c r="D117" t="s">
        <v>306</v>
      </c>
    </row>
    <row r="118" spans="1:4" x14ac:dyDescent="0.25">
      <c r="A118" t="s">
        <v>307</v>
      </c>
      <c r="B118" t="s">
        <v>41</v>
      </c>
      <c r="C118" t="s">
        <v>17</v>
      </c>
      <c r="D118" t="s">
        <v>308</v>
      </c>
    </row>
    <row r="119" spans="1:4" x14ac:dyDescent="0.25">
      <c r="A119" t="s">
        <v>309</v>
      </c>
      <c r="B119" t="s">
        <v>41</v>
      </c>
      <c r="C119" t="s">
        <v>20</v>
      </c>
      <c r="D119" t="s">
        <v>310</v>
      </c>
    </row>
    <row r="120" spans="1:4" x14ac:dyDescent="0.25">
      <c r="A120" t="s">
        <v>311</v>
      </c>
      <c r="B120" t="s">
        <v>41</v>
      </c>
      <c r="C120" t="s">
        <v>23</v>
      </c>
      <c r="D120" t="s">
        <v>312</v>
      </c>
    </row>
    <row r="121" spans="1:4" x14ac:dyDescent="0.25">
      <c r="A121" t="s">
        <v>313</v>
      </c>
      <c r="B121" t="s">
        <v>41</v>
      </c>
      <c r="C121" t="s">
        <v>26</v>
      </c>
      <c r="D121" t="s">
        <v>314</v>
      </c>
    </row>
    <row r="122" spans="1:4" x14ac:dyDescent="0.25">
      <c r="A122" t="s">
        <v>315</v>
      </c>
      <c r="B122" t="s">
        <v>41</v>
      </c>
      <c r="C122" t="s">
        <v>29</v>
      </c>
      <c r="D122" t="s">
        <v>316</v>
      </c>
    </row>
    <row r="123" spans="1:4" x14ac:dyDescent="0.25">
      <c r="A123" t="s">
        <v>317</v>
      </c>
      <c r="B123" t="s">
        <v>41</v>
      </c>
      <c r="C123" t="s">
        <v>32</v>
      </c>
      <c r="D123" t="s">
        <v>318</v>
      </c>
    </row>
    <row r="124" spans="1:4" x14ac:dyDescent="0.25">
      <c r="A124" t="s">
        <v>319</v>
      </c>
      <c r="B124" t="s">
        <v>41</v>
      </c>
      <c r="C124" t="s">
        <v>35</v>
      </c>
      <c r="D124" t="s">
        <v>320</v>
      </c>
    </row>
    <row r="125" spans="1:4" x14ac:dyDescent="0.25">
      <c r="A125" t="s">
        <v>321</v>
      </c>
      <c r="B125" t="s">
        <v>41</v>
      </c>
      <c r="C125" t="s">
        <v>38</v>
      </c>
      <c r="D125" t="s">
        <v>322</v>
      </c>
    </row>
    <row r="126" spans="1:4" x14ac:dyDescent="0.25">
      <c r="A126" t="s">
        <v>323</v>
      </c>
      <c r="B126" t="s">
        <v>44</v>
      </c>
      <c r="C126" t="s">
        <v>5</v>
      </c>
      <c r="D126" t="s">
        <v>324</v>
      </c>
    </row>
    <row r="127" spans="1:4" x14ac:dyDescent="0.25">
      <c r="A127" t="s">
        <v>325</v>
      </c>
      <c r="B127" t="s">
        <v>44</v>
      </c>
      <c r="C127" t="s">
        <v>8</v>
      </c>
      <c r="D127" t="s">
        <v>326</v>
      </c>
    </row>
    <row r="128" spans="1:4" x14ac:dyDescent="0.25">
      <c r="A128" t="s">
        <v>327</v>
      </c>
      <c r="B128" t="s">
        <v>44</v>
      </c>
      <c r="C128" t="s">
        <v>11</v>
      </c>
      <c r="D128" t="s">
        <v>45</v>
      </c>
    </row>
    <row r="129" spans="1:4" x14ac:dyDescent="0.25">
      <c r="A129" t="s">
        <v>328</v>
      </c>
      <c r="B129" t="s">
        <v>47</v>
      </c>
      <c r="C129" t="s">
        <v>5</v>
      </c>
      <c r="D129" t="s">
        <v>48</v>
      </c>
    </row>
    <row r="130" spans="1:4" x14ac:dyDescent="0.25">
      <c r="A130" t="s">
        <v>329</v>
      </c>
      <c r="B130" t="s">
        <v>47</v>
      </c>
      <c r="C130" t="s">
        <v>8</v>
      </c>
      <c r="D130" t="s">
        <v>330</v>
      </c>
    </row>
    <row r="131" spans="1:4" x14ac:dyDescent="0.25">
      <c r="A131" t="s">
        <v>331</v>
      </c>
      <c r="B131" t="s">
        <v>47</v>
      </c>
      <c r="C131" t="s">
        <v>11</v>
      </c>
      <c r="D131" t="s">
        <v>332</v>
      </c>
    </row>
    <row r="132" spans="1:4" x14ac:dyDescent="0.25">
      <c r="A132" t="s">
        <v>333</v>
      </c>
      <c r="B132" t="s">
        <v>47</v>
      </c>
      <c r="C132" t="s">
        <v>14</v>
      </c>
      <c r="D132" t="s">
        <v>334</v>
      </c>
    </row>
    <row r="133" spans="1:4" x14ac:dyDescent="0.25">
      <c r="A133" t="s">
        <v>335</v>
      </c>
      <c r="B133" t="s">
        <v>47</v>
      </c>
      <c r="C133" t="s">
        <v>17</v>
      </c>
      <c r="D133" t="s">
        <v>336</v>
      </c>
    </row>
    <row r="134" spans="1:4" x14ac:dyDescent="0.25">
      <c r="A134" t="s">
        <v>337</v>
      </c>
      <c r="B134" t="s">
        <v>47</v>
      </c>
      <c r="C134" t="s">
        <v>20</v>
      </c>
      <c r="D134" t="s">
        <v>338</v>
      </c>
    </row>
    <row r="135" spans="1:4" x14ac:dyDescent="0.25">
      <c r="A135" t="s">
        <v>339</v>
      </c>
      <c r="B135" t="s">
        <v>47</v>
      </c>
      <c r="C135" t="s">
        <v>23</v>
      </c>
      <c r="D135" t="s">
        <v>340</v>
      </c>
    </row>
    <row r="136" spans="1:4" x14ac:dyDescent="0.25">
      <c r="A136" t="s">
        <v>341</v>
      </c>
      <c r="B136" t="s">
        <v>47</v>
      </c>
      <c r="C136" t="s">
        <v>26</v>
      </c>
      <c r="D136" t="s">
        <v>342</v>
      </c>
    </row>
    <row r="137" spans="1:4" x14ac:dyDescent="0.25">
      <c r="A137" t="s">
        <v>343</v>
      </c>
      <c r="B137" t="s">
        <v>47</v>
      </c>
      <c r="C137" t="s">
        <v>29</v>
      </c>
      <c r="D137" t="s">
        <v>344</v>
      </c>
    </row>
    <row r="138" spans="1:4" x14ac:dyDescent="0.25">
      <c r="A138" t="s">
        <v>345</v>
      </c>
      <c r="B138" t="s">
        <v>47</v>
      </c>
      <c r="C138" t="s">
        <v>32</v>
      </c>
      <c r="D138" t="s">
        <v>346</v>
      </c>
    </row>
    <row r="139" spans="1:4" x14ac:dyDescent="0.25">
      <c r="A139" t="s">
        <v>347</v>
      </c>
      <c r="B139" t="s">
        <v>50</v>
      </c>
      <c r="C139" t="s">
        <v>5</v>
      </c>
      <c r="D139" t="s">
        <v>348</v>
      </c>
    </row>
    <row r="140" spans="1:4" x14ac:dyDescent="0.25">
      <c r="A140" t="s">
        <v>349</v>
      </c>
      <c r="B140" t="s">
        <v>50</v>
      </c>
      <c r="C140" t="s">
        <v>8</v>
      </c>
      <c r="D140" t="s">
        <v>350</v>
      </c>
    </row>
    <row r="141" spans="1:4" x14ac:dyDescent="0.25">
      <c r="A141" t="s">
        <v>351</v>
      </c>
      <c r="B141" t="s">
        <v>50</v>
      </c>
      <c r="C141" t="s">
        <v>11</v>
      </c>
      <c r="D141" t="s">
        <v>51</v>
      </c>
    </row>
    <row r="142" spans="1:4" x14ac:dyDescent="0.25">
      <c r="A142" t="s">
        <v>352</v>
      </c>
      <c r="B142" t="s">
        <v>50</v>
      </c>
      <c r="C142" t="s">
        <v>14</v>
      </c>
      <c r="D142" t="s">
        <v>353</v>
      </c>
    </row>
    <row r="143" spans="1:4" x14ac:dyDescent="0.25">
      <c r="A143" t="s">
        <v>354</v>
      </c>
      <c r="B143" t="s">
        <v>50</v>
      </c>
      <c r="C143" t="s">
        <v>17</v>
      </c>
      <c r="D143" t="s">
        <v>355</v>
      </c>
    </row>
    <row r="144" spans="1:4" x14ac:dyDescent="0.25">
      <c r="A144" t="s">
        <v>356</v>
      </c>
      <c r="B144" t="s">
        <v>50</v>
      </c>
      <c r="C144" t="s">
        <v>20</v>
      </c>
      <c r="D144" t="s">
        <v>78</v>
      </c>
    </row>
    <row r="145" spans="1:4" x14ac:dyDescent="0.25">
      <c r="A145" t="s">
        <v>357</v>
      </c>
      <c r="B145" t="s">
        <v>50</v>
      </c>
      <c r="C145" t="s">
        <v>23</v>
      </c>
      <c r="D145" t="s">
        <v>358</v>
      </c>
    </row>
    <row r="146" spans="1:4" x14ac:dyDescent="0.25">
      <c r="A146" t="s">
        <v>359</v>
      </c>
      <c r="B146" t="s">
        <v>50</v>
      </c>
      <c r="C146" t="s">
        <v>26</v>
      </c>
      <c r="D146" t="s">
        <v>360</v>
      </c>
    </row>
    <row r="147" spans="1:4" x14ac:dyDescent="0.25">
      <c r="A147" t="s">
        <v>361</v>
      </c>
      <c r="B147" t="s">
        <v>53</v>
      </c>
      <c r="C147" t="s">
        <v>5</v>
      </c>
      <c r="D147" t="s">
        <v>362</v>
      </c>
    </row>
    <row r="148" spans="1:4" x14ac:dyDescent="0.25">
      <c r="A148" t="s">
        <v>363</v>
      </c>
      <c r="B148" t="s">
        <v>53</v>
      </c>
      <c r="C148" t="s">
        <v>8</v>
      </c>
      <c r="D148" t="s">
        <v>364</v>
      </c>
    </row>
    <row r="149" spans="1:4" x14ac:dyDescent="0.25">
      <c r="A149" t="s">
        <v>365</v>
      </c>
      <c r="B149" t="s">
        <v>53</v>
      </c>
      <c r="C149" t="s">
        <v>11</v>
      </c>
      <c r="D149" t="s">
        <v>366</v>
      </c>
    </row>
    <row r="150" spans="1:4" x14ac:dyDescent="0.25">
      <c r="A150" t="s">
        <v>367</v>
      </c>
      <c r="B150" t="s">
        <v>56</v>
      </c>
      <c r="C150" t="s">
        <v>5</v>
      </c>
      <c r="D150" t="s">
        <v>368</v>
      </c>
    </row>
    <row r="151" spans="1:4" x14ac:dyDescent="0.25">
      <c r="A151" t="s">
        <v>369</v>
      </c>
      <c r="B151" t="s">
        <v>56</v>
      </c>
      <c r="C151" t="s">
        <v>8</v>
      </c>
      <c r="D151" t="s">
        <v>370</v>
      </c>
    </row>
    <row r="152" spans="1:4" x14ac:dyDescent="0.25">
      <c r="A152" t="s">
        <v>371</v>
      </c>
      <c r="B152" t="s">
        <v>56</v>
      </c>
      <c r="C152" t="s">
        <v>11</v>
      </c>
      <c r="D152" t="s">
        <v>372</v>
      </c>
    </row>
    <row r="153" spans="1:4" x14ac:dyDescent="0.25">
      <c r="A153" t="s">
        <v>373</v>
      </c>
      <c r="B153" t="s">
        <v>59</v>
      </c>
      <c r="C153" t="s">
        <v>5</v>
      </c>
      <c r="D153" t="s">
        <v>60</v>
      </c>
    </row>
    <row r="154" spans="1:4" x14ac:dyDescent="0.25">
      <c r="A154" t="s">
        <v>374</v>
      </c>
      <c r="B154" t="s">
        <v>59</v>
      </c>
      <c r="C154" t="s">
        <v>8</v>
      </c>
      <c r="D154" t="s">
        <v>375</v>
      </c>
    </row>
    <row r="155" spans="1:4" x14ac:dyDescent="0.25">
      <c r="A155" t="s">
        <v>376</v>
      </c>
      <c r="B155" t="s">
        <v>59</v>
      </c>
      <c r="C155" t="s">
        <v>11</v>
      </c>
      <c r="D155" t="s">
        <v>377</v>
      </c>
    </row>
    <row r="156" spans="1:4" x14ac:dyDescent="0.25">
      <c r="A156" t="s">
        <v>378</v>
      </c>
      <c r="B156" t="s">
        <v>62</v>
      </c>
      <c r="C156" t="s">
        <v>5</v>
      </c>
      <c r="D156" t="s">
        <v>63</v>
      </c>
    </row>
    <row r="157" spans="1:4" x14ac:dyDescent="0.25">
      <c r="A157" t="s">
        <v>379</v>
      </c>
      <c r="B157" t="s">
        <v>62</v>
      </c>
      <c r="C157" t="s">
        <v>8</v>
      </c>
      <c r="D157" t="s">
        <v>380</v>
      </c>
    </row>
    <row r="158" spans="1:4" x14ac:dyDescent="0.25">
      <c r="A158" t="s">
        <v>381</v>
      </c>
      <c r="B158" t="s">
        <v>62</v>
      </c>
      <c r="C158" t="s">
        <v>11</v>
      </c>
      <c r="D158" t="s">
        <v>382</v>
      </c>
    </row>
    <row r="159" spans="1:4" x14ac:dyDescent="0.25">
      <c r="A159" t="s">
        <v>383</v>
      </c>
      <c r="B159" t="s">
        <v>62</v>
      </c>
      <c r="C159" t="s">
        <v>14</v>
      </c>
      <c r="D159" t="s">
        <v>384</v>
      </c>
    </row>
    <row r="160" spans="1:4" x14ac:dyDescent="0.25">
      <c r="A160" t="s">
        <v>385</v>
      </c>
      <c r="B160" t="s">
        <v>62</v>
      </c>
      <c r="C160" t="s">
        <v>17</v>
      </c>
      <c r="D160" t="s">
        <v>386</v>
      </c>
    </row>
    <row r="161" spans="1:4" x14ac:dyDescent="0.25">
      <c r="A161" t="s">
        <v>387</v>
      </c>
      <c r="B161" t="s">
        <v>62</v>
      </c>
      <c r="C161" t="s">
        <v>20</v>
      </c>
      <c r="D161" t="s">
        <v>388</v>
      </c>
    </row>
    <row r="162" spans="1:4" x14ac:dyDescent="0.25">
      <c r="A162" t="s">
        <v>389</v>
      </c>
      <c r="B162" t="s">
        <v>62</v>
      </c>
      <c r="C162" t="s">
        <v>23</v>
      </c>
      <c r="D162" t="s">
        <v>390</v>
      </c>
    </row>
    <row r="163" spans="1:4" x14ac:dyDescent="0.25">
      <c r="A163" t="s">
        <v>391</v>
      </c>
      <c r="B163" t="s">
        <v>62</v>
      </c>
      <c r="C163" t="s">
        <v>26</v>
      </c>
      <c r="D163" t="s">
        <v>392</v>
      </c>
    </row>
    <row r="164" spans="1:4" x14ac:dyDescent="0.25">
      <c r="A164" t="s">
        <v>393</v>
      </c>
      <c r="B164" t="s">
        <v>65</v>
      </c>
      <c r="C164" t="s">
        <v>5</v>
      </c>
      <c r="D164" t="s">
        <v>66</v>
      </c>
    </row>
    <row r="165" spans="1:4" x14ac:dyDescent="0.25">
      <c r="A165" t="s">
        <v>394</v>
      </c>
      <c r="B165" t="s">
        <v>65</v>
      </c>
      <c r="C165" t="s">
        <v>8</v>
      </c>
      <c r="D165" t="s">
        <v>395</v>
      </c>
    </row>
    <row r="166" spans="1:4" x14ac:dyDescent="0.25">
      <c r="A166" t="s">
        <v>396</v>
      </c>
      <c r="B166" t="s">
        <v>65</v>
      </c>
      <c r="C166" t="s">
        <v>11</v>
      </c>
      <c r="D166" t="s">
        <v>397</v>
      </c>
    </row>
    <row r="167" spans="1:4" x14ac:dyDescent="0.25">
      <c r="A167" t="s">
        <v>398</v>
      </c>
      <c r="B167" t="s">
        <v>65</v>
      </c>
      <c r="C167" t="s">
        <v>14</v>
      </c>
      <c r="D167" t="s">
        <v>399</v>
      </c>
    </row>
    <row r="168" spans="1:4" x14ac:dyDescent="0.25">
      <c r="A168" t="s">
        <v>400</v>
      </c>
      <c r="B168" t="s">
        <v>65</v>
      </c>
      <c r="C168" t="s">
        <v>17</v>
      </c>
      <c r="D168" t="s">
        <v>401</v>
      </c>
    </row>
    <row r="169" spans="1:4" x14ac:dyDescent="0.25">
      <c r="A169" t="s">
        <v>402</v>
      </c>
      <c r="B169" t="s">
        <v>65</v>
      </c>
      <c r="C169" t="s">
        <v>20</v>
      </c>
      <c r="D169" t="s">
        <v>403</v>
      </c>
    </row>
    <row r="170" spans="1:4" x14ac:dyDescent="0.25">
      <c r="A170" t="s">
        <v>404</v>
      </c>
      <c r="B170" t="s">
        <v>65</v>
      </c>
      <c r="C170" t="s">
        <v>23</v>
      </c>
      <c r="D170" t="s">
        <v>405</v>
      </c>
    </row>
    <row r="171" spans="1:4" x14ac:dyDescent="0.25">
      <c r="A171" t="s">
        <v>406</v>
      </c>
      <c r="B171" t="s">
        <v>65</v>
      </c>
      <c r="C171" t="s">
        <v>26</v>
      </c>
      <c r="D171" t="s">
        <v>407</v>
      </c>
    </row>
    <row r="172" spans="1:4" x14ac:dyDescent="0.25">
      <c r="A172" t="s">
        <v>408</v>
      </c>
      <c r="B172" t="s">
        <v>65</v>
      </c>
      <c r="C172" t="s">
        <v>29</v>
      </c>
      <c r="D172" t="s">
        <v>409</v>
      </c>
    </row>
    <row r="173" spans="1:4" x14ac:dyDescent="0.25">
      <c r="A173" t="s">
        <v>410</v>
      </c>
      <c r="B173" t="s">
        <v>65</v>
      </c>
      <c r="C173" t="s">
        <v>32</v>
      </c>
      <c r="D173" t="s">
        <v>411</v>
      </c>
    </row>
    <row r="174" spans="1:4" x14ac:dyDescent="0.25">
      <c r="A174" t="s">
        <v>412</v>
      </c>
      <c r="B174" t="s">
        <v>65</v>
      </c>
      <c r="C174" t="s">
        <v>35</v>
      </c>
      <c r="D174" t="s">
        <v>413</v>
      </c>
    </row>
    <row r="175" spans="1:4" x14ac:dyDescent="0.25">
      <c r="A175" t="s">
        <v>414</v>
      </c>
      <c r="B175" t="s">
        <v>65</v>
      </c>
      <c r="C175" t="s">
        <v>38</v>
      </c>
      <c r="D175" t="s">
        <v>415</v>
      </c>
    </row>
    <row r="176" spans="1:4" x14ac:dyDescent="0.25">
      <c r="A176" t="s">
        <v>416</v>
      </c>
      <c r="B176" t="s">
        <v>65</v>
      </c>
      <c r="C176" t="s">
        <v>41</v>
      </c>
      <c r="D176" t="s">
        <v>417</v>
      </c>
    </row>
    <row r="177" spans="1:4" x14ac:dyDescent="0.25">
      <c r="A177" t="s">
        <v>418</v>
      </c>
      <c r="B177" t="s">
        <v>68</v>
      </c>
      <c r="C177" t="s">
        <v>5</v>
      </c>
      <c r="D177" t="s">
        <v>419</v>
      </c>
    </row>
    <row r="178" spans="1:4" x14ac:dyDescent="0.25">
      <c r="A178" t="s">
        <v>420</v>
      </c>
      <c r="B178" t="s">
        <v>68</v>
      </c>
      <c r="C178" t="s">
        <v>8</v>
      </c>
      <c r="D178" t="s">
        <v>421</v>
      </c>
    </row>
    <row r="179" spans="1:4" x14ac:dyDescent="0.25">
      <c r="A179" t="s">
        <v>422</v>
      </c>
      <c r="B179" t="s">
        <v>68</v>
      </c>
      <c r="C179" t="s">
        <v>11</v>
      </c>
      <c r="D179" t="s">
        <v>423</v>
      </c>
    </row>
    <row r="180" spans="1:4" x14ac:dyDescent="0.25">
      <c r="A180" t="s">
        <v>424</v>
      </c>
      <c r="B180" t="s">
        <v>68</v>
      </c>
      <c r="C180" t="s">
        <v>14</v>
      </c>
      <c r="D180" t="s">
        <v>425</v>
      </c>
    </row>
    <row r="181" spans="1:4" x14ac:dyDescent="0.25">
      <c r="A181" t="s">
        <v>426</v>
      </c>
      <c r="B181" t="s">
        <v>68</v>
      </c>
      <c r="C181" t="s">
        <v>17</v>
      </c>
      <c r="D181" t="s">
        <v>427</v>
      </c>
    </row>
    <row r="182" spans="1:4" x14ac:dyDescent="0.25">
      <c r="A182" t="s">
        <v>428</v>
      </c>
      <c r="B182" t="s">
        <v>68</v>
      </c>
      <c r="C182" t="s">
        <v>20</v>
      </c>
      <c r="D182" t="s">
        <v>429</v>
      </c>
    </row>
    <row r="183" spans="1:4" x14ac:dyDescent="0.25">
      <c r="A183" t="s">
        <v>430</v>
      </c>
      <c r="B183" t="s">
        <v>68</v>
      </c>
      <c r="C183" t="s">
        <v>23</v>
      </c>
      <c r="D183" t="s">
        <v>431</v>
      </c>
    </row>
    <row r="184" spans="1:4" x14ac:dyDescent="0.25">
      <c r="A184" t="s">
        <v>432</v>
      </c>
      <c r="B184" t="s">
        <v>68</v>
      </c>
      <c r="C184" t="s">
        <v>26</v>
      </c>
      <c r="D184" t="s">
        <v>433</v>
      </c>
    </row>
    <row r="185" spans="1:4" x14ac:dyDescent="0.25">
      <c r="A185" t="s">
        <v>434</v>
      </c>
      <c r="B185" t="s">
        <v>68</v>
      </c>
      <c r="C185" t="s">
        <v>29</v>
      </c>
      <c r="D185" t="s">
        <v>69</v>
      </c>
    </row>
    <row r="186" spans="1:4" x14ac:dyDescent="0.25">
      <c r="A186" t="s">
        <v>435</v>
      </c>
      <c r="B186" t="s">
        <v>68</v>
      </c>
      <c r="C186" t="s">
        <v>32</v>
      </c>
      <c r="D186" t="s">
        <v>436</v>
      </c>
    </row>
    <row r="187" spans="1:4" x14ac:dyDescent="0.25">
      <c r="A187" t="s">
        <v>437</v>
      </c>
      <c r="B187" t="s">
        <v>71</v>
      </c>
      <c r="C187" t="s">
        <v>5</v>
      </c>
      <c r="D187" t="s">
        <v>72</v>
      </c>
    </row>
    <row r="188" spans="1:4" x14ac:dyDescent="0.25">
      <c r="A188" t="s">
        <v>438</v>
      </c>
      <c r="B188" t="s">
        <v>71</v>
      </c>
      <c r="C188" t="s">
        <v>8</v>
      </c>
      <c r="D188" t="s">
        <v>439</v>
      </c>
    </row>
    <row r="189" spans="1:4" x14ac:dyDescent="0.25">
      <c r="A189" t="s">
        <v>440</v>
      </c>
      <c r="B189" t="s">
        <v>71</v>
      </c>
      <c r="C189" t="s">
        <v>11</v>
      </c>
      <c r="D189" t="s">
        <v>441</v>
      </c>
    </row>
    <row r="190" spans="1:4" x14ac:dyDescent="0.25">
      <c r="A190" t="s">
        <v>442</v>
      </c>
      <c r="B190" t="s">
        <v>71</v>
      </c>
      <c r="C190" t="s">
        <v>14</v>
      </c>
      <c r="D190" t="s">
        <v>443</v>
      </c>
    </row>
    <row r="191" spans="1:4" x14ac:dyDescent="0.25">
      <c r="A191" t="s">
        <v>444</v>
      </c>
      <c r="B191" t="s">
        <v>74</v>
      </c>
      <c r="C191" t="s">
        <v>5</v>
      </c>
      <c r="D191" t="s">
        <v>75</v>
      </c>
    </row>
    <row r="192" spans="1:4" x14ac:dyDescent="0.25">
      <c r="A192" t="s">
        <v>445</v>
      </c>
      <c r="B192" t="s">
        <v>74</v>
      </c>
      <c r="C192" t="s">
        <v>8</v>
      </c>
      <c r="D192" t="s">
        <v>446</v>
      </c>
    </row>
    <row r="193" spans="1:4" x14ac:dyDescent="0.25">
      <c r="A193" t="s">
        <v>447</v>
      </c>
      <c r="B193" t="s">
        <v>74</v>
      </c>
      <c r="C193" t="s">
        <v>11</v>
      </c>
      <c r="D193" t="s">
        <v>448</v>
      </c>
    </row>
    <row r="194" spans="1:4" x14ac:dyDescent="0.25">
      <c r="A194" t="s">
        <v>449</v>
      </c>
      <c r="B194" t="s">
        <v>77</v>
      </c>
      <c r="C194" t="s">
        <v>5</v>
      </c>
      <c r="D194" t="s">
        <v>450</v>
      </c>
    </row>
    <row r="195" spans="1:4" x14ac:dyDescent="0.25">
      <c r="A195" t="s">
        <v>451</v>
      </c>
      <c r="B195" t="s">
        <v>77</v>
      </c>
      <c r="C195" t="s">
        <v>8</v>
      </c>
      <c r="D195" t="s">
        <v>452</v>
      </c>
    </row>
    <row r="196" spans="1:4" x14ac:dyDescent="0.25">
      <c r="A196" t="s">
        <v>453</v>
      </c>
      <c r="B196" t="s">
        <v>77</v>
      </c>
      <c r="C196" t="s">
        <v>11</v>
      </c>
      <c r="D196" t="s">
        <v>454</v>
      </c>
    </row>
    <row r="197" spans="1:4" x14ac:dyDescent="0.25">
      <c r="A197" t="s">
        <v>455</v>
      </c>
      <c r="B197" t="s">
        <v>77</v>
      </c>
      <c r="C197" t="s">
        <v>14</v>
      </c>
      <c r="D197" t="s">
        <v>456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A60A0-1620-4115-A694-97D8D3C52F55}">
  <sheetPr codeName="Hoja5"/>
  <dimension ref="A1:A1918"/>
  <sheetViews>
    <sheetView topLeftCell="A1185" workbookViewId="0">
      <selection activeCell="A1210" sqref="A1210"/>
    </sheetView>
  </sheetViews>
  <sheetFormatPr baseColWidth="10" defaultRowHeight="15" x14ac:dyDescent="0.25"/>
  <cols>
    <col min="1" max="1" width="69.42578125" bestFit="1" customWidth="1"/>
  </cols>
  <sheetData>
    <row r="1" spans="1:1" x14ac:dyDescent="0.25">
      <c r="A1" t="s">
        <v>457</v>
      </c>
    </row>
    <row r="2" spans="1:1" x14ac:dyDescent="0.25">
      <c r="A2" t="s">
        <v>4135</v>
      </c>
    </row>
    <row r="3" spans="1:1" x14ac:dyDescent="0.25">
      <c r="A3" t="s">
        <v>4136</v>
      </c>
    </row>
    <row r="4" spans="1:1" x14ac:dyDescent="0.25">
      <c r="A4" t="s">
        <v>4137</v>
      </c>
    </row>
    <row r="5" spans="1:1" x14ac:dyDescent="0.25">
      <c r="A5" t="s">
        <v>4138</v>
      </c>
    </row>
    <row r="6" spans="1:1" x14ac:dyDescent="0.25">
      <c r="A6" t="s">
        <v>4139</v>
      </c>
    </row>
    <row r="7" spans="1:1" x14ac:dyDescent="0.25">
      <c r="A7" t="s">
        <v>4140</v>
      </c>
    </row>
    <row r="8" spans="1:1" x14ac:dyDescent="0.25">
      <c r="A8" t="s">
        <v>4141</v>
      </c>
    </row>
    <row r="9" spans="1:1" x14ac:dyDescent="0.25">
      <c r="A9" t="s">
        <v>4142</v>
      </c>
    </row>
    <row r="10" spans="1:1" x14ac:dyDescent="0.25">
      <c r="A10" t="s">
        <v>4143</v>
      </c>
    </row>
    <row r="11" spans="1:1" x14ac:dyDescent="0.25">
      <c r="A11" t="s">
        <v>4144</v>
      </c>
    </row>
    <row r="12" spans="1:1" x14ac:dyDescent="0.25">
      <c r="A12" t="s">
        <v>4145</v>
      </c>
    </row>
    <row r="13" spans="1:1" x14ac:dyDescent="0.25">
      <c r="A13" t="s">
        <v>4146</v>
      </c>
    </row>
    <row r="14" spans="1:1" x14ac:dyDescent="0.25">
      <c r="A14" t="s">
        <v>4147</v>
      </c>
    </row>
    <row r="15" spans="1:1" x14ac:dyDescent="0.25">
      <c r="A15" t="s">
        <v>4148</v>
      </c>
    </row>
    <row r="16" spans="1:1" x14ac:dyDescent="0.25">
      <c r="A16" t="s">
        <v>4149</v>
      </c>
    </row>
    <row r="17" spans="1:1" x14ac:dyDescent="0.25">
      <c r="A17" t="s">
        <v>4150</v>
      </c>
    </row>
    <row r="18" spans="1:1" x14ac:dyDescent="0.25">
      <c r="A18" t="s">
        <v>4151</v>
      </c>
    </row>
    <row r="19" spans="1:1" x14ac:dyDescent="0.25">
      <c r="A19" t="s">
        <v>4152</v>
      </c>
    </row>
    <row r="20" spans="1:1" x14ac:dyDescent="0.25">
      <c r="A20" t="s">
        <v>4153</v>
      </c>
    </row>
    <row r="21" spans="1:1" x14ac:dyDescent="0.25">
      <c r="A21" t="s">
        <v>4154</v>
      </c>
    </row>
    <row r="22" spans="1:1" x14ac:dyDescent="0.25">
      <c r="A22" t="s">
        <v>4155</v>
      </c>
    </row>
    <row r="23" spans="1:1" x14ac:dyDescent="0.25">
      <c r="A23" t="s">
        <v>4156</v>
      </c>
    </row>
    <row r="24" spans="1:1" x14ac:dyDescent="0.25">
      <c r="A24" t="s">
        <v>4157</v>
      </c>
    </row>
    <row r="25" spans="1:1" x14ac:dyDescent="0.25">
      <c r="A25" t="s">
        <v>4158</v>
      </c>
    </row>
    <row r="26" spans="1:1" x14ac:dyDescent="0.25">
      <c r="A26" t="s">
        <v>4159</v>
      </c>
    </row>
    <row r="27" spans="1:1" x14ac:dyDescent="0.25">
      <c r="A27" t="s">
        <v>4160</v>
      </c>
    </row>
    <row r="28" spans="1:1" x14ac:dyDescent="0.25">
      <c r="A28" t="s">
        <v>4161</v>
      </c>
    </row>
    <row r="29" spans="1:1" x14ac:dyDescent="0.25">
      <c r="A29" t="s">
        <v>4162</v>
      </c>
    </row>
    <row r="30" spans="1:1" x14ac:dyDescent="0.25">
      <c r="A30" t="s">
        <v>4163</v>
      </c>
    </row>
    <row r="31" spans="1:1" x14ac:dyDescent="0.25">
      <c r="A31" t="s">
        <v>4164</v>
      </c>
    </row>
    <row r="32" spans="1:1" x14ac:dyDescent="0.25">
      <c r="A32" t="s">
        <v>4165</v>
      </c>
    </row>
    <row r="33" spans="1:1" x14ac:dyDescent="0.25">
      <c r="A33" t="s">
        <v>4166</v>
      </c>
    </row>
    <row r="34" spans="1:1" x14ac:dyDescent="0.25">
      <c r="A34" t="s">
        <v>4167</v>
      </c>
    </row>
    <row r="35" spans="1:1" x14ac:dyDescent="0.25">
      <c r="A35" t="s">
        <v>4168</v>
      </c>
    </row>
    <row r="36" spans="1:1" x14ac:dyDescent="0.25">
      <c r="A36" t="s">
        <v>4169</v>
      </c>
    </row>
    <row r="37" spans="1:1" x14ac:dyDescent="0.25">
      <c r="A37" t="s">
        <v>4170</v>
      </c>
    </row>
    <row r="38" spans="1:1" x14ac:dyDescent="0.25">
      <c r="A38" t="s">
        <v>4171</v>
      </c>
    </row>
    <row r="39" spans="1:1" x14ac:dyDescent="0.25">
      <c r="A39" t="s">
        <v>4172</v>
      </c>
    </row>
    <row r="40" spans="1:1" x14ac:dyDescent="0.25">
      <c r="A40" t="s">
        <v>4173</v>
      </c>
    </row>
    <row r="41" spans="1:1" x14ac:dyDescent="0.25">
      <c r="A41" t="s">
        <v>4174</v>
      </c>
    </row>
    <row r="42" spans="1:1" x14ac:dyDescent="0.25">
      <c r="A42" t="s">
        <v>4175</v>
      </c>
    </row>
    <row r="43" spans="1:1" x14ac:dyDescent="0.25">
      <c r="A43" t="s">
        <v>4176</v>
      </c>
    </row>
    <row r="44" spans="1:1" x14ac:dyDescent="0.25">
      <c r="A44" t="s">
        <v>4177</v>
      </c>
    </row>
    <row r="45" spans="1:1" x14ac:dyDescent="0.25">
      <c r="A45" t="s">
        <v>4178</v>
      </c>
    </row>
    <row r="46" spans="1:1" x14ac:dyDescent="0.25">
      <c r="A46" t="s">
        <v>4179</v>
      </c>
    </row>
    <row r="47" spans="1:1" x14ac:dyDescent="0.25">
      <c r="A47" t="s">
        <v>4180</v>
      </c>
    </row>
    <row r="48" spans="1:1" x14ac:dyDescent="0.25">
      <c r="A48" t="s">
        <v>4181</v>
      </c>
    </row>
    <row r="49" spans="1:1" x14ac:dyDescent="0.25">
      <c r="A49" t="s">
        <v>4182</v>
      </c>
    </row>
    <row r="50" spans="1:1" x14ac:dyDescent="0.25">
      <c r="A50" t="s">
        <v>4183</v>
      </c>
    </row>
    <row r="51" spans="1:1" x14ac:dyDescent="0.25">
      <c r="A51" t="s">
        <v>4184</v>
      </c>
    </row>
    <row r="52" spans="1:1" x14ac:dyDescent="0.25">
      <c r="A52" t="s">
        <v>4185</v>
      </c>
    </row>
    <row r="53" spans="1:1" x14ac:dyDescent="0.25">
      <c r="A53" t="s">
        <v>4186</v>
      </c>
    </row>
    <row r="54" spans="1:1" x14ac:dyDescent="0.25">
      <c r="A54" t="s">
        <v>4187</v>
      </c>
    </row>
    <row r="55" spans="1:1" x14ac:dyDescent="0.25">
      <c r="A55" t="s">
        <v>4188</v>
      </c>
    </row>
    <row r="56" spans="1:1" x14ac:dyDescent="0.25">
      <c r="A56" t="s">
        <v>4189</v>
      </c>
    </row>
    <row r="57" spans="1:1" x14ac:dyDescent="0.25">
      <c r="A57" t="s">
        <v>4190</v>
      </c>
    </row>
    <row r="58" spans="1:1" x14ac:dyDescent="0.25">
      <c r="A58" t="s">
        <v>4191</v>
      </c>
    </row>
    <row r="59" spans="1:1" x14ac:dyDescent="0.25">
      <c r="A59" t="s">
        <v>4192</v>
      </c>
    </row>
    <row r="60" spans="1:1" x14ac:dyDescent="0.25">
      <c r="A60" t="s">
        <v>4193</v>
      </c>
    </row>
    <row r="61" spans="1:1" x14ac:dyDescent="0.25">
      <c r="A61" t="s">
        <v>4194</v>
      </c>
    </row>
    <row r="62" spans="1:1" x14ac:dyDescent="0.25">
      <c r="A62" t="s">
        <v>4195</v>
      </c>
    </row>
    <row r="63" spans="1:1" x14ac:dyDescent="0.25">
      <c r="A63" t="s">
        <v>4196</v>
      </c>
    </row>
    <row r="64" spans="1:1" x14ac:dyDescent="0.25">
      <c r="A64" t="s">
        <v>4197</v>
      </c>
    </row>
    <row r="65" spans="1:1" x14ac:dyDescent="0.25">
      <c r="A65" t="s">
        <v>4198</v>
      </c>
    </row>
    <row r="66" spans="1:1" x14ac:dyDescent="0.25">
      <c r="A66" t="s">
        <v>4199</v>
      </c>
    </row>
    <row r="67" spans="1:1" x14ac:dyDescent="0.25">
      <c r="A67" t="s">
        <v>4200</v>
      </c>
    </row>
    <row r="68" spans="1:1" x14ac:dyDescent="0.25">
      <c r="A68" t="s">
        <v>4201</v>
      </c>
    </row>
    <row r="69" spans="1:1" x14ac:dyDescent="0.25">
      <c r="A69" t="s">
        <v>4202</v>
      </c>
    </row>
    <row r="70" spans="1:1" x14ac:dyDescent="0.25">
      <c r="A70" t="s">
        <v>4203</v>
      </c>
    </row>
    <row r="71" spans="1:1" x14ac:dyDescent="0.25">
      <c r="A71" t="s">
        <v>4204</v>
      </c>
    </row>
    <row r="72" spans="1:1" x14ac:dyDescent="0.25">
      <c r="A72" t="s">
        <v>4205</v>
      </c>
    </row>
    <row r="73" spans="1:1" x14ac:dyDescent="0.25">
      <c r="A73" t="s">
        <v>4206</v>
      </c>
    </row>
    <row r="74" spans="1:1" x14ac:dyDescent="0.25">
      <c r="A74" t="s">
        <v>4207</v>
      </c>
    </row>
    <row r="75" spans="1:1" x14ac:dyDescent="0.25">
      <c r="A75" t="s">
        <v>4208</v>
      </c>
    </row>
    <row r="76" spans="1:1" x14ac:dyDescent="0.25">
      <c r="A76" t="s">
        <v>4209</v>
      </c>
    </row>
    <row r="77" spans="1:1" x14ac:dyDescent="0.25">
      <c r="A77" t="s">
        <v>4210</v>
      </c>
    </row>
    <row r="78" spans="1:1" x14ac:dyDescent="0.25">
      <c r="A78" t="s">
        <v>4211</v>
      </c>
    </row>
    <row r="79" spans="1:1" x14ac:dyDescent="0.25">
      <c r="A79" t="s">
        <v>4212</v>
      </c>
    </row>
    <row r="80" spans="1:1" x14ac:dyDescent="0.25">
      <c r="A80" t="s">
        <v>4213</v>
      </c>
    </row>
    <row r="81" spans="1:1" x14ac:dyDescent="0.25">
      <c r="A81" t="s">
        <v>4214</v>
      </c>
    </row>
    <row r="82" spans="1:1" x14ac:dyDescent="0.25">
      <c r="A82" t="s">
        <v>4215</v>
      </c>
    </row>
    <row r="83" spans="1:1" x14ac:dyDescent="0.25">
      <c r="A83" t="s">
        <v>4216</v>
      </c>
    </row>
    <row r="84" spans="1:1" x14ac:dyDescent="0.25">
      <c r="A84" t="s">
        <v>4217</v>
      </c>
    </row>
    <row r="85" spans="1:1" x14ac:dyDescent="0.25">
      <c r="A85" t="s">
        <v>4218</v>
      </c>
    </row>
    <row r="86" spans="1:1" x14ac:dyDescent="0.25">
      <c r="A86" t="s">
        <v>4219</v>
      </c>
    </row>
    <row r="87" spans="1:1" x14ac:dyDescent="0.25">
      <c r="A87" t="s">
        <v>4220</v>
      </c>
    </row>
    <row r="88" spans="1:1" x14ac:dyDescent="0.25">
      <c r="A88" t="s">
        <v>4221</v>
      </c>
    </row>
    <row r="89" spans="1:1" x14ac:dyDescent="0.25">
      <c r="A89" t="s">
        <v>4222</v>
      </c>
    </row>
    <row r="90" spans="1:1" x14ac:dyDescent="0.25">
      <c r="A90" t="s">
        <v>4223</v>
      </c>
    </row>
    <row r="91" spans="1:1" x14ac:dyDescent="0.25">
      <c r="A91" t="s">
        <v>4224</v>
      </c>
    </row>
    <row r="92" spans="1:1" x14ac:dyDescent="0.25">
      <c r="A92" t="s">
        <v>4225</v>
      </c>
    </row>
    <row r="93" spans="1:1" x14ac:dyDescent="0.25">
      <c r="A93" t="s">
        <v>4226</v>
      </c>
    </row>
    <row r="94" spans="1:1" x14ac:dyDescent="0.25">
      <c r="A94" t="s">
        <v>4227</v>
      </c>
    </row>
    <row r="95" spans="1:1" x14ac:dyDescent="0.25">
      <c r="A95" t="s">
        <v>4228</v>
      </c>
    </row>
    <row r="96" spans="1:1" x14ac:dyDescent="0.25">
      <c r="A96" t="s">
        <v>4229</v>
      </c>
    </row>
    <row r="97" spans="1:1" x14ac:dyDescent="0.25">
      <c r="A97" t="s">
        <v>4230</v>
      </c>
    </row>
    <row r="98" spans="1:1" x14ac:dyDescent="0.25">
      <c r="A98" t="s">
        <v>4231</v>
      </c>
    </row>
    <row r="99" spans="1:1" x14ac:dyDescent="0.25">
      <c r="A99" t="s">
        <v>4232</v>
      </c>
    </row>
    <row r="100" spans="1:1" x14ac:dyDescent="0.25">
      <c r="A100" t="s">
        <v>4233</v>
      </c>
    </row>
    <row r="101" spans="1:1" x14ac:dyDescent="0.25">
      <c r="A101" t="s">
        <v>4234</v>
      </c>
    </row>
    <row r="102" spans="1:1" x14ac:dyDescent="0.25">
      <c r="A102" t="s">
        <v>4235</v>
      </c>
    </row>
    <row r="103" spans="1:1" x14ac:dyDescent="0.25">
      <c r="A103" t="s">
        <v>4236</v>
      </c>
    </row>
    <row r="104" spans="1:1" x14ac:dyDescent="0.25">
      <c r="A104" t="s">
        <v>4237</v>
      </c>
    </row>
    <row r="105" spans="1:1" x14ac:dyDescent="0.25">
      <c r="A105" t="s">
        <v>4238</v>
      </c>
    </row>
    <row r="106" spans="1:1" x14ac:dyDescent="0.25">
      <c r="A106" t="s">
        <v>4239</v>
      </c>
    </row>
    <row r="107" spans="1:1" x14ac:dyDescent="0.25">
      <c r="A107" t="s">
        <v>4240</v>
      </c>
    </row>
    <row r="108" spans="1:1" x14ac:dyDescent="0.25">
      <c r="A108" t="s">
        <v>4241</v>
      </c>
    </row>
    <row r="109" spans="1:1" x14ac:dyDescent="0.25">
      <c r="A109" t="s">
        <v>4242</v>
      </c>
    </row>
    <row r="110" spans="1:1" x14ac:dyDescent="0.25">
      <c r="A110" t="s">
        <v>4243</v>
      </c>
    </row>
    <row r="111" spans="1:1" x14ac:dyDescent="0.25">
      <c r="A111" t="s">
        <v>4244</v>
      </c>
    </row>
    <row r="112" spans="1:1" x14ac:dyDescent="0.25">
      <c r="A112" t="s">
        <v>4245</v>
      </c>
    </row>
    <row r="113" spans="1:1" x14ac:dyDescent="0.25">
      <c r="A113" t="s">
        <v>4246</v>
      </c>
    </row>
    <row r="114" spans="1:1" x14ac:dyDescent="0.25">
      <c r="A114" t="s">
        <v>4247</v>
      </c>
    </row>
    <row r="115" spans="1:1" x14ac:dyDescent="0.25">
      <c r="A115" t="s">
        <v>4248</v>
      </c>
    </row>
    <row r="116" spans="1:1" x14ac:dyDescent="0.25">
      <c r="A116" t="s">
        <v>4249</v>
      </c>
    </row>
    <row r="117" spans="1:1" x14ac:dyDescent="0.25">
      <c r="A117" t="s">
        <v>4250</v>
      </c>
    </row>
    <row r="118" spans="1:1" x14ac:dyDescent="0.25">
      <c r="A118" t="s">
        <v>4251</v>
      </c>
    </row>
    <row r="119" spans="1:1" x14ac:dyDescent="0.25">
      <c r="A119" t="s">
        <v>4252</v>
      </c>
    </row>
    <row r="120" spans="1:1" x14ac:dyDescent="0.25">
      <c r="A120" t="s">
        <v>4253</v>
      </c>
    </row>
    <row r="121" spans="1:1" x14ac:dyDescent="0.25">
      <c r="A121" t="s">
        <v>4254</v>
      </c>
    </row>
    <row r="122" spans="1:1" x14ac:dyDescent="0.25">
      <c r="A122" t="s">
        <v>4255</v>
      </c>
    </row>
    <row r="123" spans="1:1" x14ac:dyDescent="0.25">
      <c r="A123" t="s">
        <v>4256</v>
      </c>
    </row>
    <row r="124" spans="1:1" x14ac:dyDescent="0.25">
      <c r="A124" t="s">
        <v>4257</v>
      </c>
    </row>
    <row r="125" spans="1:1" x14ac:dyDescent="0.25">
      <c r="A125" t="s">
        <v>4258</v>
      </c>
    </row>
    <row r="126" spans="1:1" x14ac:dyDescent="0.25">
      <c r="A126" t="s">
        <v>4259</v>
      </c>
    </row>
    <row r="127" spans="1:1" x14ac:dyDescent="0.25">
      <c r="A127" t="s">
        <v>4260</v>
      </c>
    </row>
    <row r="128" spans="1:1" x14ac:dyDescent="0.25">
      <c r="A128" t="s">
        <v>4261</v>
      </c>
    </row>
    <row r="129" spans="1:1" x14ac:dyDescent="0.25">
      <c r="A129" t="s">
        <v>4262</v>
      </c>
    </row>
    <row r="130" spans="1:1" x14ac:dyDescent="0.25">
      <c r="A130" t="s">
        <v>4263</v>
      </c>
    </row>
    <row r="131" spans="1:1" x14ac:dyDescent="0.25">
      <c r="A131" t="s">
        <v>4264</v>
      </c>
    </row>
    <row r="132" spans="1:1" x14ac:dyDescent="0.25">
      <c r="A132" t="s">
        <v>4265</v>
      </c>
    </row>
    <row r="133" spans="1:1" x14ac:dyDescent="0.25">
      <c r="A133" t="s">
        <v>4266</v>
      </c>
    </row>
    <row r="134" spans="1:1" x14ac:dyDescent="0.25">
      <c r="A134" t="s">
        <v>4267</v>
      </c>
    </row>
    <row r="135" spans="1:1" x14ac:dyDescent="0.25">
      <c r="A135" t="s">
        <v>4268</v>
      </c>
    </row>
    <row r="136" spans="1:1" x14ac:dyDescent="0.25">
      <c r="A136" t="s">
        <v>4269</v>
      </c>
    </row>
    <row r="137" spans="1:1" x14ac:dyDescent="0.25">
      <c r="A137" t="s">
        <v>4270</v>
      </c>
    </row>
    <row r="138" spans="1:1" x14ac:dyDescent="0.25">
      <c r="A138" t="s">
        <v>4271</v>
      </c>
    </row>
    <row r="139" spans="1:1" x14ac:dyDescent="0.25">
      <c r="A139" t="s">
        <v>4272</v>
      </c>
    </row>
    <row r="140" spans="1:1" x14ac:dyDescent="0.25">
      <c r="A140" t="s">
        <v>4273</v>
      </c>
    </row>
    <row r="141" spans="1:1" x14ac:dyDescent="0.25">
      <c r="A141" t="s">
        <v>4274</v>
      </c>
    </row>
    <row r="142" spans="1:1" x14ac:dyDescent="0.25">
      <c r="A142" t="s">
        <v>4275</v>
      </c>
    </row>
    <row r="143" spans="1:1" x14ac:dyDescent="0.25">
      <c r="A143" t="s">
        <v>4276</v>
      </c>
    </row>
    <row r="144" spans="1:1" x14ac:dyDescent="0.25">
      <c r="A144" t="s">
        <v>4277</v>
      </c>
    </row>
    <row r="145" spans="1:1" x14ac:dyDescent="0.25">
      <c r="A145" t="s">
        <v>4278</v>
      </c>
    </row>
    <row r="146" spans="1:1" x14ac:dyDescent="0.25">
      <c r="A146" t="s">
        <v>4279</v>
      </c>
    </row>
    <row r="147" spans="1:1" x14ac:dyDescent="0.25">
      <c r="A147" t="s">
        <v>4280</v>
      </c>
    </row>
    <row r="148" spans="1:1" x14ac:dyDescent="0.25">
      <c r="A148" t="s">
        <v>4281</v>
      </c>
    </row>
    <row r="149" spans="1:1" x14ac:dyDescent="0.25">
      <c r="A149" t="s">
        <v>4282</v>
      </c>
    </row>
    <row r="150" spans="1:1" x14ac:dyDescent="0.25">
      <c r="A150" t="s">
        <v>4283</v>
      </c>
    </row>
    <row r="151" spans="1:1" x14ac:dyDescent="0.25">
      <c r="A151" t="s">
        <v>4284</v>
      </c>
    </row>
    <row r="152" spans="1:1" x14ac:dyDescent="0.25">
      <c r="A152" t="s">
        <v>4285</v>
      </c>
    </row>
    <row r="153" spans="1:1" x14ac:dyDescent="0.25">
      <c r="A153" t="s">
        <v>4286</v>
      </c>
    </row>
    <row r="154" spans="1:1" x14ac:dyDescent="0.25">
      <c r="A154" t="s">
        <v>4287</v>
      </c>
    </row>
    <row r="155" spans="1:1" x14ac:dyDescent="0.25">
      <c r="A155" t="s">
        <v>4288</v>
      </c>
    </row>
    <row r="156" spans="1:1" x14ac:dyDescent="0.25">
      <c r="A156" t="s">
        <v>4289</v>
      </c>
    </row>
    <row r="157" spans="1:1" x14ac:dyDescent="0.25">
      <c r="A157" t="s">
        <v>4290</v>
      </c>
    </row>
    <row r="158" spans="1:1" x14ac:dyDescent="0.25">
      <c r="A158" t="s">
        <v>4291</v>
      </c>
    </row>
    <row r="159" spans="1:1" x14ac:dyDescent="0.25">
      <c r="A159" t="s">
        <v>4292</v>
      </c>
    </row>
    <row r="160" spans="1:1" x14ac:dyDescent="0.25">
      <c r="A160" t="s">
        <v>4293</v>
      </c>
    </row>
    <row r="161" spans="1:1" x14ac:dyDescent="0.25">
      <c r="A161" t="s">
        <v>4294</v>
      </c>
    </row>
    <row r="162" spans="1:1" x14ac:dyDescent="0.25">
      <c r="A162" t="s">
        <v>4295</v>
      </c>
    </row>
    <row r="163" spans="1:1" x14ac:dyDescent="0.25">
      <c r="A163" t="s">
        <v>4296</v>
      </c>
    </row>
    <row r="164" spans="1:1" x14ac:dyDescent="0.25">
      <c r="A164" t="s">
        <v>4297</v>
      </c>
    </row>
    <row r="165" spans="1:1" x14ac:dyDescent="0.25">
      <c r="A165" t="s">
        <v>4298</v>
      </c>
    </row>
    <row r="166" spans="1:1" x14ac:dyDescent="0.25">
      <c r="A166" t="s">
        <v>4299</v>
      </c>
    </row>
    <row r="167" spans="1:1" x14ac:dyDescent="0.25">
      <c r="A167" t="s">
        <v>4300</v>
      </c>
    </row>
    <row r="168" spans="1:1" x14ac:dyDescent="0.25">
      <c r="A168" t="s">
        <v>4301</v>
      </c>
    </row>
    <row r="169" spans="1:1" x14ac:dyDescent="0.25">
      <c r="A169" t="s">
        <v>4302</v>
      </c>
    </row>
    <row r="170" spans="1:1" x14ac:dyDescent="0.25">
      <c r="A170" t="s">
        <v>4303</v>
      </c>
    </row>
    <row r="171" spans="1:1" x14ac:dyDescent="0.25">
      <c r="A171" t="s">
        <v>4304</v>
      </c>
    </row>
    <row r="172" spans="1:1" x14ac:dyDescent="0.25">
      <c r="A172" t="s">
        <v>4305</v>
      </c>
    </row>
    <row r="173" spans="1:1" x14ac:dyDescent="0.25">
      <c r="A173" t="s">
        <v>4306</v>
      </c>
    </row>
    <row r="174" spans="1:1" x14ac:dyDescent="0.25">
      <c r="A174" t="s">
        <v>4307</v>
      </c>
    </row>
    <row r="175" spans="1:1" x14ac:dyDescent="0.25">
      <c r="A175" t="s">
        <v>4308</v>
      </c>
    </row>
    <row r="176" spans="1:1" x14ac:dyDescent="0.25">
      <c r="A176" t="s">
        <v>4309</v>
      </c>
    </row>
    <row r="177" spans="1:1" x14ac:dyDescent="0.25">
      <c r="A177" t="s">
        <v>4310</v>
      </c>
    </row>
    <row r="178" spans="1:1" x14ac:dyDescent="0.25">
      <c r="A178" t="s">
        <v>4311</v>
      </c>
    </row>
    <row r="179" spans="1:1" x14ac:dyDescent="0.25">
      <c r="A179" t="s">
        <v>4312</v>
      </c>
    </row>
    <row r="180" spans="1:1" x14ac:dyDescent="0.25">
      <c r="A180" t="s">
        <v>4313</v>
      </c>
    </row>
    <row r="181" spans="1:1" x14ac:dyDescent="0.25">
      <c r="A181" t="s">
        <v>4314</v>
      </c>
    </row>
    <row r="182" spans="1:1" x14ac:dyDescent="0.25">
      <c r="A182" t="s">
        <v>4315</v>
      </c>
    </row>
    <row r="183" spans="1:1" x14ac:dyDescent="0.25">
      <c r="A183" t="s">
        <v>4316</v>
      </c>
    </row>
    <row r="184" spans="1:1" x14ac:dyDescent="0.25">
      <c r="A184" t="s">
        <v>4317</v>
      </c>
    </row>
    <row r="185" spans="1:1" x14ac:dyDescent="0.25">
      <c r="A185" t="s">
        <v>4318</v>
      </c>
    </row>
    <row r="186" spans="1:1" x14ac:dyDescent="0.25">
      <c r="A186" t="s">
        <v>4319</v>
      </c>
    </row>
    <row r="187" spans="1:1" x14ac:dyDescent="0.25">
      <c r="A187" t="s">
        <v>4320</v>
      </c>
    </row>
    <row r="188" spans="1:1" x14ac:dyDescent="0.25">
      <c r="A188" t="s">
        <v>4321</v>
      </c>
    </row>
    <row r="189" spans="1:1" x14ac:dyDescent="0.25">
      <c r="A189" t="s">
        <v>4322</v>
      </c>
    </row>
    <row r="190" spans="1:1" x14ac:dyDescent="0.25">
      <c r="A190" t="s">
        <v>4323</v>
      </c>
    </row>
    <row r="191" spans="1:1" x14ac:dyDescent="0.25">
      <c r="A191" t="s">
        <v>4324</v>
      </c>
    </row>
    <row r="192" spans="1:1" x14ac:dyDescent="0.25">
      <c r="A192" t="s">
        <v>4325</v>
      </c>
    </row>
    <row r="193" spans="1:1" x14ac:dyDescent="0.25">
      <c r="A193" t="s">
        <v>4326</v>
      </c>
    </row>
    <row r="194" spans="1:1" x14ac:dyDescent="0.25">
      <c r="A194" t="s">
        <v>4327</v>
      </c>
    </row>
    <row r="195" spans="1:1" x14ac:dyDescent="0.25">
      <c r="A195" t="s">
        <v>4328</v>
      </c>
    </row>
    <row r="196" spans="1:1" x14ac:dyDescent="0.25">
      <c r="A196" t="s">
        <v>4329</v>
      </c>
    </row>
    <row r="197" spans="1:1" x14ac:dyDescent="0.25">
      <c r="A197" t="s">
        <v>4330</v>
      </c>
    </row>
    <row r="198" spans="1:1" x14ac:dyDescent="0.25">
      <c r="A198" t="s">
        <v>4331</v>
      </c>
    </row>
    <row r="199" spans="1:1" x14ac:dyDescent="0.25">
      <c r="A199" t="s">
        <v>4332</v>
      </c>
    </row>
    <row r="200" spans="1:1" x14ac:dyDescent="0.25">
      <c r="A200" t="s">
        <v>4333</v>
      </c>
    </row>
    <row r="201" spans="1:1" x14ac:dyDescent="0.25">
      <c r="A201" t="s">
        <v>4334</v>
      </c>
    </row>
    <row r="202" spans="1:1" x14ac:dyDescent="0.25">
      <c r="A202" t="s">
        <v>4335</v>
      </c>
    </row>
    <row r="203" spans="1:1" x14ac:dyDescent="0.25">
      <c r="A203" t="s">
        <v>4336</v>
      </c>
    </row>
    <row r="204" spans="1:1" x14ac:dyDescent="0.25">
      <c r="A204" t="s">
        <v>4337</v>
      </c>
    </row>
    <row r="205" spans="1:1" x14ac:dyDescent="0.25">
      <c r="A205" t="s">
        <v>4338</v>
      </c>
    </row>
    <row r="206" spans="1:1" x14ac:dyDescent="0.25">
      <c r="A206" t="s">
        <v>4339</v>
      </c>
    </row>
    <row r="207" spans="1:1" x14ac:dyDescent="0.25">
      <c r="A207" t="s">
        <v>4340</v>
      </c>
    </row>
    <row r="208" spans="1:1" x14ac:dyDescent="0.25">
      <c r="A208" t="s">
        <v>4341</v>
      </c>
    </row>
    <row r="209" spans="1:1" x14ac:dyDescent="0.25">
      <c r="A209" t="s">
        <v>4342</v>
      </c>
    </row>
    <row r="210" spans="1:1" x14ac:dyDescent="0.25">
      <c r="A210" t="s">
        <v>4343</v>
      </c>
    </row>
    <row r="211" spans="1:1" x14ac:dyDescent="0.25">
      <c r="A211" t="s">
        <v>4344</v>
      </c>
    </row>
    <row r="212" spans="1:1" x14ac:dyDescent="0.25">
      <c r="A212" t="s">
        <v>4345</v>
      </c>
    </row>
    <row r="213" spans="1:1" x14ac:dyDescent="0.25">
      <c r="A213" t="s">
        <v>4346</v>
      </c>
    </row>
    <row r="214" spans="1:1" x14ac:dyDescent="0.25">
      <c r="A214" t="s">
        <v>4347</v>
      </c>
    </row>
    <row r="215" spans="1:1" x14ac:dyDescent="0.25">
      <c r="A215" t="s">
        <v>4348</v>
      </c>
    </row>
    <row r="216" spans="1:1" x14ac:dyDescent="0.25">
      <c r="A216" t="s">
        <v>4349</v>
      </c>
    </row>
    <row r="217" spans="1:1" x14ac:dyDescent="0.25">
      <c r="A217" t="s">
        <v>4350</v>
      </c>
    </row>
    <row r="218" spans="1:1" x14ac:dyDescent="0.25">
      <c r="A218" t="s">
        <v>4351</v>
      </c>
    </row>
    <row r="219" spans="1:1" x14ac:dyDescent="0.25">
      <c r="A219" t="s">
        <v>4352</v>
      </c>
    </row>
    <row r="220" spans="1:1" x14ac:dyDescent="0.25">
      <c r="A220" t="s">
        <v>4353</v>
      </c>
    </row>
    <row r="221" spans="1:1" x14ac:dyDescent="0.25">
      <c r="A221" t="s">
        <v>4354</v>
      </c>
    </row>
    <row r="222" spans="1:1" x14ac:dyDescent="0.25">
      <c r="A222" t="s">
        <v>4355</v>
      </c>
    </row>
    <row r="223" spans="1:1" x14ac:dyDescent="0.25">
      <c r="A223" t="s">
        <v>4356</v>
      </c>
    </row>
    <row r="224" spans="1:1" x14ac:dyDescent="0.25">
      <c r="A224" t="s">
        <v>4357</v>
      </c>
    </row>
    <row r="225" spans="1:1" x14ac:dyDescent="0.25">
      <c r="A225" t="s">
        <v>4358</v>
      </c>
    </row>
    <row r="226" spans="1:1" x14ac:dyDescent="0.25">
      <c r="A226" t="s">
        <v>4359</v>
      </c>
    </row>
    <row r="227" spans="1:1" x14ac:dyDescent="0.25">
      <c r="A227" t="s">
        <v>4360</v>
      </c>
    </row>
    <row r="228" spans="1:1" x14ac:dyDescent="0.25">
      <c r="A228" t="s">
        <v>4361</v>
      </c>
    </row>
    <row r="229" spans="1:1" x14ac:dyDescent="0.25">
      <c r="A229" t="s">
        <v>4362</v>
      </c>
    </row>
    <row r="230" spans="1:1" x14ac:dyDescent="0.25">
      <c r="A230" t="s">
        <v>4363</v>
      </c>
    </row>
    <row r="231" spans="1:1" x14ac:dyDescent="0.25">
      <c r="A231" t="s">
        <v>4364</v>
      </c>
    </row>
    <row r="232" spans="1:1" x14ac:dyDescent="0.25">
      <c r="A232" t="s">
        <v>4365</v>
      </c>
    </row>
    <row r="233" spans="1:1" x14ac:dyDescent="0.25">
      <c r="A233" t="s">
        <v>4366</v>
      </c>
    </row>
    <row r="234" spans="1:1" x14ac:dyDescent="0.25">
      <c r="A234" t="s">
        <v>4367</v>
      </c>
    </row>
    <row r="235" spans="1:1" x14ac:dyDescent="0.25">
      <c r="A235" t="s">
        <v>4368</v>
      </c>
    </row>
    <row r="236" spans="1:1" x14ac:dyDescent="0.25">
      <c r="A236" t="s">
        <v>4369</v>
      </c>
    </row>
    <row r="237" spans="1:1" x14ac:dyDescent="0.25">
      <c r="A237" t="s">
        <v>4370</v>
      </c>
    </row>
    <row r="238" spans="1:1" x14ac:dyDescent="0.25">
      <c r="A238" t="s">
        <v>4371</v>
      </c>
    </row>
    <row r="239" spans="1:1" x14ac:dyDescent="0.25">
      <c r="A239" t="s">
        <v>4372</v>
      </c>
    </row>
    <row r="240" spans="1:1" x14ac:dyDescent="0.25">
      <c r="A240" t="s">
        <v>4373</v>
      </c>
    </row>
    <row r="241" spans="1:1" x14ac:dyDescent="0.25">
      <c r="A241" t="s">
        <v>4374</v>
      </c>
    </row>
    <row r="242" spans="1:1" x14ac:dyDescent="0.25">
      <c r="A242" t="s">
        <v>4375</v>
      </c>
    </row>
    <row r="243" spans="1:1" x14ac:dyDescent="0.25">
      <c r="A243" t="s">
        <v>4376</v>
      </c>
    </row>
    <row r="244" spans="1:1" x14ac:dyDescent="0.25">
      <c r="A244" t="s">
        <v>4377</v>
      </c>
    </row>
    <row r="245" spans="1:1" x14ac:dyDescent="0.25">
      <c r="A245" t="s">
        <v>4378</v>
      </c>
    </row>
    <row r="246" spans="1:1" x14ac:dyDescent="0.25">
      <c r="A246" t="s">
        <v>4379</v>
      </c>
    </row>
    <row r="247" spans="1:1" x14ac:dyDescent="0.25">
      <c r="A247" t="s">
        <v>4380</v>
      </c>
    </row>
    <row r="248" spans="1:1" x14ac:dyDescent="0.25">
      <c r="A248" t="s">
        <v>4381</v>
      </c>
    </row>
    <row r="249" spans="1:1" x14ac:dyDescent="0.25">
      <c r="A249" t="s">
        <v>4382</v>
      </c>
    </row>
    <row r="250" spans="1:1" x14ac:dyDescent="0.25">
      <c r="A250" t="s">
        <v>4383</v>
      </c>
    </row>
    <row r="251" spans="1:1" x14ac:dyDescent="0.25">
      <c r="A251" t="s">
        <v>4384</v>
      </c>
    </row>
    <row r="252" spans="1:1" x14ac:dyDescent="0.25">
      <c r="A252" t="s">
        <v>4385</v>
      </c>
    </row>
    <row r="253" spans="1:1" x14ac:dyDescent="0.25">
      <c r="A253" t="s">
        <v>4386</v>
      </c>
    </row>
    <row r="254" spans="1:1" x14ac:dyDescent="0.25">
      <c r="A254" t="s">
        <v>4387</v>
      </c>
    </row>
    <row r="255" spans="1:1" x14ac:dyDescent="0.25">
      <c r="A255" t="s">
        <v>4388</v>
      </c>
    </row>
    <row r="256" spans="1:1" x14ac:dyDescent="0.25">
      <c r="A256" t="s">
        <v>4389</v>
      </c>
    </row>
    <row r="257" spans="1:1" x14ac:dyDescent="0.25">
      <c r="A257" t="s">
        <v>4390</v>
      </c>
    </row>
    <row r="258" spans="1:1" x14ac:dyDescent="0.25">
      <c r="A258" t="s">
        <v>4391</v>
      </c>
    </row>
    <row r="259" spans="1:1" x14ac:dyDescent="0.25">
      <c r="A259" t="s">
        <v>4392</v>
      </c>
    </row>
    <row r="260" spans="1:1" x14ac:dyDescent="0.25">
      <c r="A260" t="s">
        <v>4393</v>
      </c>
    </row>
    <row r="261" spans="1:1" x14ac:dyDescent="0.25">
      <c r="A261" t="s">
        <v>4394</v>
      </c>
    </row>
    <row r="262" spans="1:1" x14ac:dyDescent="0.25">
      <c r="A262" t="s">
        <v>4395</v>
      </c>
    </row>
    <row r="263" spans="1:1" x14ac:dyDescent="0.25">
      <c r="A263" t="s">
        <v>4396</v>
      </c>
    </row>
    <row r="264" spans="1:1" x14ac:dyDescent="0.25">
      <c r="A264" t="s">
        <v>4397</v>
      </c>
    </row>
    <row r="265" spans="1:1" x14ac:dyDescent="0.25">
      <c r="A265" t="s">
        <v>4398</v>
      </c>
    </row>
    <row r="266" spans="1:1" x14ac:dyDescent="0.25">
      <c r="A266" t="s">
        <v>4399</v>
      </c>
    </row>
    <row r="267" spans="1:1" x14ac:dyDescent="0.25">
      <c r="A267" t="s">
        <v>4400</v>
      </c>
    </row>
    <row r="268" spans="1:1" x14ac:dyDescent="0.25">
      <c r="A268" t="s">
        <v>4401</v>
      </c>
    </row>
    <row r="269" spans="1:1" x14ac:dyDescent="0.25">
      <c r="A269" t="s">
        <v>4402</v>
      </c>
    </row>
    <row r="270" spans="1:1" x14ac:dyDescent="0.25">
      <c r="A270" t="s">
        <v>4403</v>
      </c>
    </row>
    <row r="271" spans="1:1" x14ac:dyDescent="0.25">
      <c r="A271" t="s">
        <v>4404</v>
      </c>
    </row>
    <row r="272" spans="1:1" x14ac:dyDescent="0.25">
      <c r="A272" t="s">
        <v>4405</v>
      </c>
    </row>
    <row r="273" spans="1:1" x14ac:dyDescent="0.25">
      <c r="A273" t="s">
        <v>4406</v>
      </c>
    </row>
    <row r="274" spans="1:1" x14ac:dyDescent="0.25">
      <c r="A274" t="s">
        <v>4407</v>
      </c>
    </row>
    <row r="275" spans="1:1" x14ac:dyDescent="0.25">
      <c r="A275" t="s">
        <v>4408</v>
      </c>
    </row>
    <row r="276" spans="1:1" x14ac:dyDescent="0.25">
      <c r="A276" t="s">
        <v>4409</v>
      </c>
    </row>
    <row r="277" spans="1:1" x14ac:dyDescent="0.25">
      <c r="A277" t="s">
        <v>4410</v>
      </c>
    </row>
    <row r="278" spans="1:1" x14ac:dyDescent="0.25">
      <c r="A278" t="s">
        <v>4411</v>
      </c>
    </row>
    <row r="279" spans="1:1" x14ac:dyDescent="0.25">
      <c r="A279" t="s">
        <v>4412</v>
      </c>
    </row>
    <row r="280" spans="1:1" x14ac:dyDescent="0.25">
      <c r="A280" t="s">
        <v>4413</v>
      </c>
    </row>
    <row r="281" spans="1:1" x14ac:dyDescent="0.25">
      <c r="A281" t="s">
        <v>4414</v>
      </c>
    </row>
    <row r="282" spans="1:1" x14ac:dyDescent="0.25">
      <c r="A282" t="s">
        <v>4415</v>
      </c>
    </row>
    <row r="283" spans="1:1" x14ac:dyDescent="0.25">
      <c r="A283" t="s">
        <v>4416</v>
      </c>
    </row>
    <row r="284" spans="1:1" x14ac:dyDescent="0.25">
      <c r="A284" t="s">
        <v>4417</v>
      </c>
    </row>
    <row r="285" spans="1:1" x14ac:dyDescent="0.25">
      <c r="A285" t="s">
        <v>4418</v>
      </c>
    </row>
    <row r="286" spans="1:1" x14ac:dyDescent="0.25">
      <c r="A286" t="s">
        <v>4419</v>
      </c>
    </row>
    <row r="287" spans="1:1" x14ac:dyDescent="0.25">
      <c r="A287" t="s">
        <v>4420</v>
      </c>
    </row>
    <row r="288" spans="1:1" x14ac:dyDescent="0.25">
      <c r="A288" t="s">
        <v>4421</v>
      </c>
    </row>
    <row r="289" spans="1:1" x14ac:dyDescent="0.25">
      <c r="A289" t="s">
        <v>4422</v>
      </c>
    </row>
    <row r="290" spans="1:1" x14ac:dyDescent="0.25">
      <c r="A290" t="s">
        <v>4423</v>
      </c>
    </row>
    <row r="291" spans="1:1" x14ac:dyDescent="0.25">
      <c r="A291" t="s">
        <v>4424</v>
      </c>
    </row>
    <row r="292" spans="1:1" x14ac:dyDescent="0.25">
      <c r="A292" t="s">
        <v>4425</v>
      </c>
    </row>
    <row r="293" spans="1:1" x14ac:dyDescent="0.25">
      <c r="A293" t="s">
        <v>4426</v>
      </c>
    </row>
    <row r="294" spans="1:1" x14ac:dyDescent="0.25">
      <c r="A294" t="s">
        <v>4427</v>
      </c>
    </row>
    <row r="295" spans="1:1" x14ac:dyDescent="0.25">
      <c r="A295" t="s">
        <v>4428</v>
      </c>
    </row>
    <row r="296" spans="1:1" x14ac:dyDescent="0.25">
      <c r="A296" t="s">
        <v>4429</v>
      </c>
    </row>
    <row r="297" spans="1:1" x14ac:dyDescent="0.25">
      <c r="A297" t="s">
        <v>4430</v>
      </c>
    </row>
    <row r="298" spans="1:1" x14ac:dyDescent="0.25">
      <c r="A298" t="s">
        <v>4431</v>
      </c>
    </row>
    <row r="299" spans="1:1" x14ac:dyDescent="0.25">
      <c r="A299" t="s">
        <v>4432</v>
      </c>
    </row>
    <row r="300" spans="1:1" x14ac:dyDescent="0.25">
      <c r="A300" t="s">
        <v>4433</v>
      </c>
    </row>
    <row r="301" spans="1:1" x14ac:dyDescent="0.25">
      <c r="A301" t="s">
        <v>4434</v>
      </c>
    </row>
    <row r="302" spans="1:1" x14ac:dyDescent="0.25">
      <c r="A302" t="s">
        <v>4435</v>
      </c>
    </row>
    <row r="303" spans="1:1" x14ac:dyDescent="0.25">
      <c r="A303" t="s">
        <v>4436</v>
      </c>
    </row>
    <row r="304" spans="1:1" x14ac:dyDescent="0.25">
      <c r="A304" t="s">
        <v>4437</v>
      </c>
    </row>
    <row r="305" spans="1:1" x14ac:dyDescent="0.25">
      <c r="A305" t="s">
        <v>4438</v>
      </c>
    </row>
    <row r="306" spans="1:1" x14ac:dyDescent="0.25">
      <c r="A306" t="s">
        <v>6009</v>
      </c>
    </row>
    <row r="307" spans="1:1" x14ac:dyDescent="0.25">
      <c r="A307" t="s">
        <v>4439</v>
      </c>
    </row>
    <row r="308" spans="1:1" x14ac:dyDescent="0.25">
      <c r="A308" t="s">
        <v>4440</v>
      </c>
    </row>
    <row r="309" spans="1:1" x14ac:dyDescent="0.25">
      <c r="A309" t="s">
        <v>4441</v>
      </c>
    </row>
    <row r="310" spans="1:1" x14ac:dyDescent="0.25">
      <c r="A310" t="s">
        <v>4442</v>
      </c>
    </row>
    <row r="311" spans="1:1" x14ac:dyDescent="0.25">
      <c r="A311" t="s">
        <v>4443</v>
      </c>
    </row>
    <row r="312" spans="1:1" x14ac:dyDescent="0.25">
      <c r="A312" t="s">
        <v>4444</v>
      </c>
    </row>
    <row r="313" spans="1:1" x14ac:dyDescent="0.25">
      <c r="A313" t="s">
        <v>4445</v>
      </c>
    </row>
    <row r="314" spans="1:1" x14ac:dyDescent="0.25">
      <c r="A314" t="s">
        <v>4446</v>
      </c>
    </row>
    <row r="315" spans="1:1" x14ac:dyDescent="0.25">
      <c r="A315" t="s">
        <v>4447</v>
      </c>
    </row>
    <row r="316" spans="1:1" x14ac:dyDescent="0.25">
      <c r="A316" t="s">
        <v>4448</v>
      </c>
    </row>
    <row r="317" spans="1:1" x14ac:dyDescent="0.25">
      <c r="A317" t="s">
        <v>4449</v>
      </c>
    </row>
    <row r="318" spans="1:1" x14ac:dyDescent="0.25">
      <c r="A318" t="s">
        <v>4450</v>
      </c>
    </row>
    <row r="319" spans="1:1" x14ac:dyDescent="0.25">
      <c r="A319" t="s">
        <v>4451</v>
      </c>
    </row>
    <row r="320" spans="1:1" x14ac:dyDescent="0.25">
      <c r="A320" t="s">
        <v>4452</v>
      </c>
    </row>
    <row r="321" spans="1:1" x14ac:dyDescent="0.25">
      <c r="A321" t="s">
        <v>4453</v>
      </c>
    </row>
    <row r="322" spans="1:1" x14ac:dyDescent="0.25">
      <c r="A322" t="s">
        <v>4454</v>
      </c>
    </row>
    <row r="323" spans="1:1" x14ac:dyDescent="0.25">
      <c r="A323" t="s">
        <v>4455</v>
      </c>
    </row>
    <row r="324" spans="1:1" x14ac:dyDescent="0.25">
      <c r="A324" t="s">
        <v>4456</v>
      </c>
    </row>
    <row r="325" spans="1:1" x14ac:dyDescent="0.25">
      <c r="A325" t="s">
        <v>4457</v>
      </c>
    </row>
    <row r="326" spans="1:1" x14ac:dyDescent="0.25">
      <c r="A326" t="s">
        <v>4458</v>
      </c>
    </row>
    <row r="327" spans="1:1" x14ac:dyDescent="0.25">
      <c r="A327" t="s">
        <v>4459</v>
      </c>
    </row>
    <row r="328" spans="1:1" x14ac:dyDescent="0.25">
      <c r="A328" t="s">
        <v>4460</v>
      </c>
    </row>
    <row r="329" spans="1:1" x14ac:dyDescent="0.25">
      <c r="A329" t="s">
        <v>4461</v>
      </c>
    </row>
    <row r="330" spans="1:1" x14ac:dyDescent="0.25">
      <c r="A330" t="s">
        <v>4462</v>
      </c>
    </row>
    <row r="331" spans="1:1" x14ac:dyDescent="0.25">
      <c r="A331" t="s">
        <v>4463</v>
      </c>
    </row>
    <row r="332" spans="1:1" x14ac:dyDescent="0.25">
      <c r="A332" t="s">
        <v>4464</v>
      </c>
    </row>
    <row r="333" spans="1:1" x14ac:dyDescent="0.25">
      <c r="A333" t="s">
        <v>4465</v>
      </c>
    </row>
    <row r="334" spans="1:1" x14ac:dyDescent="0.25">
      <c r="A334" t="s">
        <v>4466</v>
      </c>
    </row>
    <row r="335" spans="1:1" x14ac:dyDescent="0.25">
      <c r="A335" t="s">
        <v>4467</v>
      </c>
    </row>
    <row r="336" spans="1:1" x14ac:dyDescent="0.25">
      <c r="A336" t="s">
        <v>4468</v>
      </c>
    </row>
    <row r="337" spans="1:1" x14ac:dyDescent="0.25">
      <c r="A337" t="s">
        <v>4469</v>
      </c>
    </row>
    <row r="338" spans="1:1" x14ac:dyDescent="0.25">
      <c r="A338" t="s">
        <v>4470</v>
      </c>
    </row>
    <row r="339" spans="1:1" x14ac:dyDescent="0.25">
      <c r="A339" t="s">
        <v>4471</v>
      </c>
    </row>
    <row r="340" spans="1:1" x14ac:dyDescent="0.25">
      <c r="A340" t="s">
        <v>4472</v>
      </c>
    </row>
    <row r="341" spans="1:1" x14ac:dyDescent="0.25">
      <c r="A341" t="s">
        <v>4473</v>
      </c>
    </row>
    <row r="342" spans="1:1" x14ac:dyDescent="0.25">
      <c r="A342" t="s">
        <v>4474</v>
      </c>
    </row>
    <row r="343" spans="1:1" x14ac:dyDescent="0.25">
      <c r="A343" t="s">
        <v>4475</v>
      </c>
    </row>
    <row r="344" spans="1:1" x14ac:dyDescent="0.25">
      <c r="A344" t="s">
        <v>4476</v>
      </c>
    </row>
    <row r="345" spans="1:1" x14ac:dyDescent="0.25">
      <c r="A345" t="s">
        <v>6024</v>
      </c>
    </row>
    <row r="346" spans="1:1" x14ac:dyDescent="0.25">
      <c r="A346" t="s">
        <v>6025</v>
      </c>
    </row>
    <row r="347" spans="1:1" x14ac:dyDescent="0.25">
      <c r="A347" t="s">
        <v>6028</v>
      </c>
    </row>
    <row r="348" spans="1:1" x14ac:dyDescent="0.25">
      <c r="A348" s="107" t="s">
        <v>7878</v>
      </c>
    </row>
    <row r="349" spans="1:1" x14ac:dyDescent="0.25">
      <c r="A349" t="s">
        <v>4477</v>
      </c>
    </row>
    <row r="350" spans="1:1" x14ac:dyDescent="0.25">
      <c r="A350" t="s">
        <v>4478</v>
      </c>
    </row>
    <row r="351" spans="1:1" x14ac:dyDescent="0.25">
      <c r="A351" t="s">
        <v>4479</v>
      </c>
    </row>
    <row r="352" spans="1:1" x14ac:dyDescent="0.25">
      <c r="A352" t="s">
        <v>4480</v>
      </c>
    </row>
    <row r="353" spans="1:1" x14ac:dyDescent="0.25">
      <c r="A353" t="s">
        <v>4481</v>
      </c>
    </row>
    <row r="354" spans="1:1" x14ac:dyDescent="0.25">
      <c r="A354" t="s">
        <v>4482</v>
      </c>
    </row>
    <row r="355" spans="1:1" x14ac:dyDescent="0.25">
      <c r="A355" t="s">
        <v>4483</v>
      </c>
    </row>
    <row r="356" spans="1:1" x14ac:dyDescent="0.25">
      <c r="A356" t="s">
        <v>4484</v>
      </c>
    </row>
    <row r="357" spans="1:1" x14ac:dyDescent="0.25">
      <c r="A357" t="s">
        <v>4485</v>
      </c>
    </row>
    <row r="358" spans="1:1" x14ac:dyDescent="0.25">
      <c r="A358" t="s">
        <v>4486</v>
      </c>
    </row>
    <row r="359" spans="1:1" x14ac:dyDescent="0.25">
      <c r="A359" t="s">
        <v>4487</v>
      </c>
    </row>
    <row r="360" spans="1:1" x14ac:dyDescent="0.25">
      <c r="A360" t="s">
        <v>4488</v>
      </c>
    </row>
    <row r="361" spans="1:1" x14ac:dyDescent="0.25">
      <c r="A361" t="s">
        <v>4489</v>
      </c>
    </row>
    <row r="362" spans="1:1" x14ac:dyDescent="0.25">
      <c r="A362" t="s">
        <v>4490</v>
      </c>
    </row>
    <row r="363" spans="1:1" x14ac:dyDescent="0.25">
      <c r="A363" t="s">
        <v>4491</v>
      </c>
    </row>
    <row r="364" spans="1:1" x14ac:dyDescent="0.25">
      <c r="A364" t="s">
        <v>4492</v>
      </c>
    </row>
    <row r="365" spans="1:1" x14ac:dyDescent="0.25">
      <c r="A365" t="s">
        <v>4493</v>
      </c>
    </row>
    <row r="366" spans="1:1" x14ac:dyDescent="0.25">
      <c r="A366" t="s">
        <v>4494</v>
      </c>
    </row>
    <row r="367" spans="1:1" x14ac:dyDescent="0.25">
      <c r="A367" t="s">
        <v>4495</v>
      </c>
    </row>
    <row r="368" spans="1:1" x14ac:dyDescent="0.25">
      <c r="A368" t="s">
        <v>4496</v>
      </c>
    </row>
    <row r="369" spans="1:1" x14ac:dyDescent="0.25">
      <c r="A369" t="s">
        <v>4497</v>
      </c>
    </row>
    <row r="370" spans="1:1" x14ac:dyDescent="0.25">
      <c r="A370" t="s">
        <v>4498</v>
      </c>
    </row>
    <row r="371" spans="1:1" x14ac:dyDescent="0.25">
      <c r="A371" t="s">
        <v>4499</v>
      </c>
    </row>
    <row r="372" spans="1:1" x14ac:dyDescent="0.25">
      <c r="A372" t="s">
        <v>4500</v>
      </c>
    </row>
    <row r="373" spans="1:1" x14ac:dyDescent="0.25">
      <c r="A373" t="s">
        <v>4501</v>
      </c>
    </row>
    <row r="374" spans="1:1" x14ac:dyDescent="0.25">
      <c r="A374" t="s">
        <v>4502</v>
      </c>
    </row>
    <row r="375" spans="1:1" x14ac:dyDescent="0.25">
      <c r="A375" t="s">
        <v>4503</v>
      </c>
    </row>
    <row r="376" spans="1:1" x14ac:dyDescent="0.25">
      <c r="A376" t="s">
        <v>4504</v>
      </c>
    </row>
    <row r="377" spans="1:1" x14ac:dyDescent="0.25">
      <c r="A377" t="s">
        <v>4505</v>
      </c>
    </row>
    <row r="378" spans="1:1" x14ac:dyDescent="0.25">
      <c r="A378" t="s">
        <v>4506</v>
      </c>
    </row>
    <row r="379" spans="1:1" x14ac:dyDescent="0.25">
      <c r="A379" t="s">
        <v>4507</v>
      </c>
    </row>
    <row r="380" spans="1:1" x14ac:dyDescent="0.25">
      <c r="A380" t="s">
        <v>4508</v>
      </c>
    </row>
    <row r="381" spans="1:1" x14ac:dyDescent="0.25">
      <c r="A381" t="s">
        <v>4509</v>
      </c>
    </row>
    <row r="382" spans="1:1" x14ac:dyDescent="0.25">
      <c r="A382" t="s">
        <v>4510</v>
      </c>
    </row>
    <row r="383" spans="1:1" x14ac:dyDescent="0.25">
      <c r="A383" t="s">
        <v>4511</v>
      </c>
    </row>
    <row r="384" spans="1:1" x14ac:dyDescent="0.25">
      <c r="A384" t="s">
        <v>4512</v>
      </c>
    </row>
    <row r="385" spans="1:1" x14ac:dyDescent="0.25">
      <c r="A385" t="s">
        <v>4513</v>
      </c>
    </row>
    <row r="386" spans="1:1" x14ac:dyDescent="0.25">
      <c r="A386" t="s">
        <v>4514</v>
      </c>
    </row>
    <row r="387" spans="1:1" x14ac:dyDescent="0.25">
      <c r="A387" t="s">
        <v>4515</v>
      </c>
    </row>
    <row r="388" spans="1:1" x14ac:dyDescent="0.25">
      <c r="A388" t="s">
        <v>4516</v>
      </c>
    </row>
    <row r="389" spans="1:1" x14ac:dyDescent="0.25">
      <c r="A389" t="s">
        <v>4517</v>
      </c>
    </row>
    <row r="390" spans="1:1" x14ac:dyDescent="0.25">
      <c r="A390" t="s">
        <v>4518</v>
      </c>
    </row>
    <row r="391" spans="1:1" x14ac:dyDescent="0.25">
      <c r="A391" t="s">
        <v>4519</v>
      </c>
    </row>
    <row r="392" spans="1:1" x14ac:dyDescent="0.25">
      <c r="A392" t="s">
        <v>4520</v>
      </c>
    </row>
    <row r="393" spans="1:1" x14ac:dyDescent="0.25">
      <c r="A393" t="s">
        <v>4521</v>
      </c>
    </row>
    <row r="394" spans="1:1" x14ac:dyDescent="0.25">
      <c r="A394" t="s">
        <v>4522</v>
      </c>
    </row>
    <row r="395" spans="1:1" x14ac:dyDescent="0.25">
      <c r="A395" t="s">
        <v>4523</v>
      </c>
    </row>
    <row r="396" spans="1:1" x14ac:dyDescent="0.25">
      <c r="A396" t="s">
        <v>4524</v>
      </c>
    </row>
    <row r="397" spans="1:1" x14ac:dyDescent="0.25">
      <c r="A397" t="s">
        <v>4525</v>
      </c>
    </row>
    <row r="398" spans="1:1" x14ac:dyDescent="0.25">
      <c r="A398" t="s">
        <v>4526</v>
      </c>
    </row>
    <row r="399" spans="1:1" x14ac:dyDescent="0.25">
      <c r="A399" t="s">
        <v>4527</v>
      </c>
    </row>
    <row r="400" spans="1:1" x14ac:dyDescent="0.25">
      <c r="A400" t="s">
        <v>4528</v>
      </c>
    </row>
    <row r="401" spans="1:1" x14ac:dyDescent="0.25">
      <c r="A401" t="s">
        <v>4529</v>
      </c>
    </row>
    <row r="402" spans="1:1" x14ac:dyDescent="0.25">
      <c r="A402" t="s">
        <v>4530</v>
      </c>
    </row>
    <row r="403" spans="1:1" x14ac:dyDescent="0.25">
      <c r="A403" t="s">
        <v>4531</v>
      </c>
    </row>
    <row r="404" spans="1:1" x14ac:dyDescent="0.25">
      <c r="A404" t="s">
        <v>4532</v>
      </c>
    </row>
    <row r="405" spans="1:1" x14ac:dyDescent="0.25">
      <c r="A405" t="s">
        <v>4533</v>
      </c>
    </row>
    <row r="406" spans="1:1" x14ac:dyDescent="0.25">
      <c r="A406" t="s">
        <v>4534</v>
      </c>
    </row>
    <row r="407" spans="1:1" x14ac:dyDescent="0.25">
      <c r="A407" t="s">
        <v>4535</v>
      </c>
    </row>
    <row r="408" spans="1:1" x14ac:dyDescent="0.25">
      <c r="A408" t="s">
        <v>4536</v>
      </c>
    </row>
    <row r="409" spans="1:1" x14ac:dyDescent="0.25">
      <c r="A409" t="s">
        <v>4537</v>
      </c>
    </row>
    <row r="410" spans="1:1" x14ac:dyDescent="0.25">
      <c r="A410" t="s">
        <v>4538</v>
      </c>
    </row>
    <row r="411" spans="1:1" x14ac:dyDescent="0.25">
      <c r="A411" t="s">
        <v>4539</v>
      </c>
    </row>
    <row r="412" spans="1:1" x14ac:dyDescent="0.25">
      <c r="A412" t="s">
        <v>4540</v>
      </c>
    </row>
    <row r="413" spans="1:1" x14ac:dyDescent="0.25">
      <c r="A413" t="s">
        <v>4541</v>
      </c>
    </row>
    <row r="414" spans="1:1" x14ac:dyDescent="0.25">
      <c r="A414" t="s">
        <v>4542</v>
      </c>
    </row>
    <row r="415" spans="1:1" x14ac:dyDescent="0.25">
      <c r="A415" t="s">
        <v>4543</v>
      </c>
    </row>
    <row r="416" spans="1:1" x14ac:dyDescent="0.25">
      <c r="A416" t="s">
        <v>4544</v>
      </c>
    </row>
    <row r="417" spans="1:1" x14ac:dyDescent="0.25">
      <c r="A417" t="s">
        <v>4545</v>
      </c>
    </row>
    <row r="418" spans="1:1" x14ac:dyDescent="0.25">
      <c r="A418" t="s">
        <v>4546</v>
      </c>
    </row>
    <row r="419" spans="1:1" x14ac:dyDescent="0.25">
      <c r="A419" t="s">
        <v>4547</v>
      </c>
    </row>
    <row r="420" spans="1:1" x14ac:dyDescent="0.25">
      <c r="A420" t="s">
        <v>4548</v>
      </c>
    </row>
    <row r="421" spans="1:1" x14ac:dyDescent="0.25">
      <c r="A421" t="s">
        <v>4549</v>
      </c>
    </row>
    <row r="422" spans="1:1" x14ac:dyDescent="0.25">
      <c r="A422" t="s">
        <v>4550</v>
      </c>
    </row>
    <row r="423" spans="1:1" x14ac:dyDescent="0.25">
      <c r="A423" t="s">
        <v>4551</v>
      </c>
    </row>
    <row r="424" spans="1:1" x14ac:dyDescent="0.25">
      <c r="A424" t="s">
        <v>4552</v>
      </c>
    </row>
    <row r="425" spans="1:1" x14ac:dyDescent="0.25">
      <c r="A425" t="s">
        <v>4553</v>
      </c>
    </row>
    <row r="426" spans="1:1" x14ac:dyDescent="0.25">
      <c r="A426" t="s">
        <v>4554</v>
      </c>
    </row>
    <row r="427" spans="1:1" x14ac:dyDescent="0.25">
      <c r="A427" t="s">
        <v>4555</v>
      </c>
    </row>
    <row r="428" spans="1:1" x14ac:dyDescent="0.25">
      <c r="A428" t="s">
        <v>4556</v>
      </c>
    </row>
    <row r="429" spans="1:1" x14ac:dyDescent="0.25">
      <c r="A429" t="s">
        <v>4557</v>
      </c>
    </row>
    <row r="430" spans="1:1" x14ac:dyDescent="0.25">
      <c r="A430" t="s">
        <v>4558</v>
      </c>
    </row>
    <row r="431" spans="1:1" x14ac:dyDescent="0.25">
      <c r="A431" t="s">
        <v>4559</v>
      </c>
    </row>
    <row r="432" spans="1:1" x14ac:dyDescent="0.25">
      <c r="A432" t="s">
        <v>4560</v>
      </c>
    </row>
    <row r="433" spans="1:1" x14ac:dyDescent="0.25">
      <c r="A433" t="s">
        <v>4561</v>
      </c>
    </row>
    <row r="434" spans="1:1" x14ac:dyDescent="0.25">
      <c r="A434" t="s">
        <v>4562</v>
      </c>
    </row>
    <row r="435" spans="1:1" x14ac:dyDescent="0.25">
      <c r="A435" t="s">
        <v>4563</v>
      </c>
    </row>
    <row r="436" spans="1:1" x14ac:dyDescent="0.25">
      <c r="A436" t="s">
        <v>4564</v>
      </c>
    </row>
    <row r="437" spans="1:1" x14ac:dyDescent="0.25">
      <c r="A437" t="s">
        <v>4565</v>
      </c>
    </row>
    <row r="438" spans="1:1" x14ac:dyDescent="0.25">
      <c r="A438" t="s">
        <v>4566</v>
      </c>
    </row>
    <row r="439" spans="1:1" x14ac:dyDescent="0.25">
      <c r="A439" t="s">
        <v>4567</v>
      </c>
    </row>
    <row r="440" spans="1:1" x14ac:dyDescent="0.25">
      <c r="A440" t="s">
        <v>4568</v>
      </c>
    </row>
    <row r="441" spans="1:1" x14ac:dyDescent="0.25">
      <c r="A441" t="s">
        <v>4569</v>
      </c>
    </row>
    <row r="442" spans="1:1" x14ac:dyDescent="0.25">
      <c r="A442" t="s">
        <v>4570</v>
      </c>
    </row>
    <row r="443" spans="1:1" x14ac:dyDescent="0.25">
      <c r="A443" t="s">
        <v>4571</v>
      </c>
    </row>
    <row r="444" spans="1:1" x14ac:dyDescent="0.25">
      <c r="A444" t="s">
        <v>4572</v>
      </c>
    </row>
    <row r="445" spans="1:1" x14ac:dyDescent="0.25">
      <c r="A445" t="s">
        <v>4573</v>
      </c>
    </row>
    <row r="446" spans="1:1" x14ac:dyDescent="0.25">
      <c r="A446" t="s">
        <v>4574</v>
      </c>
    </row>
    <row r="447" spans="1:1" x14ac:dyDescent="0.25">
      <c r="A447" t="s">
        <v>4575</v>
      </c>
    </row>
    <row r="448" spans="1:1" x14ac:dyDescent="0.25">
      <c r="A448" t="s">
        <v>4576</v>
      </c>
    </row>
    <row r="449" spans="1:1" x14ac:dyDescent="0.25">
      <c r="A449" t="s">
        <v>4577</v>
      </c>
    </row>
    <row r="450" spans="1:1" x14ac:dyDescent="0.25">
      <c r="A450" t="s">
        <v>4578</v>
      </c>
    </row>
    <row r="451" spans="1:1" x14ac:dyDescent="0.25">
      <c r="A451" t="s">
        <v>4579</v>
      </c>
    </row>
    <row r="452" spans="1:1" x14ac:dyDescent="0.25">
      <c r="A452" t="s">
        <v>4580</v>
      </c>
    </row>
    <row r="453" spans="1:1" x14ac:dyDescent="0.25">
      <c r="A453" t="s">
        <v>4581</v>
      </c>
    </row>
    <row r="454" spans="1:1" x14ac:dyDescent="0.25">
      <c r="A454" t="s">
        <v>4582</v>
      </c>
    </row>
    <row r="455" spans="1:1" x14ac:dyDescent="0.25">
      <c r="A455" t="s">
        <v>4583</v>
      </c>
    </row>
    <row r="456" spans="1:1" x14ac:dyDescent="0.25">
      <c r="A456" t="s">
        <v>4584</v>
      </c>
    </row>
    <row r="457" spans="1:1" x14ac:dyDescent="0.25">
      <c r="A457" t="s">
        <v>4585</v>
      </c>
    </row>
    <row r="458" spans="1:1" x14ac:dyDescent="0.25">
      <c r="A458" t="s">
        <v>4586</v>
      </c>
    </row>
    <row r="459" spans="1:1" x14ac:dyDescent="0.25">
      <c r="A459" t="s">
        <v>4587</v>
      </c>
    </row>
    <row r="460" spans="1:1" x14ac:dyDescent="0.25">
      <c r="A460" t="s">
        <v>4588</v>
      </c>
    </row>
    <row r="461" spans="1:1" x14ac:dyDescent="0.25">
      <c r="A461" t="s">
        <v>4589</v>
      </c>
    </row>
    <row r="462" spans="1:1" x14ac:dyDescent="0.25">
      <c r="A462" t="s">
        <v>4590</v>
      </c>
    </row>
    <row r="463" spans="1:1" x14ac:dyDescent="0.25">
      <c r="A463" t="s">
        <v>4591</v>
      </c>
    </row>
    <row r="464" spans="1:1" x14ac:dyDescent="0.25">
      <c r="A464" t="s">
        <v>4592</v>
      </c>
    </row>
    <row r="465" spans="1:1" x14ac:dyDescent="0.25">
      <c r="A465" t="s">
        <v>4593</v>
      </c>
    </row>
    <row r="466" spans="1:1" x14ac:dyDescent="0.25">
      <c r="A466" t="s">
        <v>4594</v>
      </c>
    </row>
    <row r="467" spans="1:1" x14ac:dyDescent="0.25">
      <c r="A467" t="s">
        <v>4595</v>
      </c>
    </row>
    <row r="468" spans="1:1" x14ac:dyDescent="0.25">
      <c r="A468" t="s">
        <v>4596</v>
      </c>
    </row>
    <row r="469" spans="1:1" x14ac:dyDescent="0.25">
      <c r="A469" t="s">
        <v>4597</v>
      </c>
    </row>
    <row r="470" spans="1:1" x14ac:dyDescent="0.25">
      <c r="A470" t="s">
        <v>4598</v>
      </c>
    </row>
    <row r="471" spans="1:1" x14ac:dyDescent="0.25">
      <c r="A471" t="s">
        <v>4599</v>
      </c>
    </row>
    <row r="472" spans="1:1" x14ac:dyDescent="0.25">
      <c r="A472" t="s">
        <v>4600</v>
      </c>
    </row>
    <row r="473" spans="1:1" x14ac:dyDescent="0.25">
      <c r="A473" t="s">
        <v>4601</v>
      </c>
    </row>
    <row r="474" spans="1:1" x14ac:dyDescent="0.25">
      <c r="A474" t="s">
        <v>4602</v>
      </c>
    </row>
    <row r="475" spans="1:1" x14ac:dyDescent="0.25">
      <c r="A475" t="s">
        <v>4603</v>
      </c>
    </row>
    <row r="476" spans="1:1" x14ac:dyDescent="0.25">
      <c r="A476" t="s">
        <v>4604</v>
      </c>
    </row>
    <row r="477" spans="1:1" x14ac:dyDescent="0.25">
      <c r="A477" t="s">
        <v>4605</v>
      </c>
    </row>
    <row r="478" spans="1:1" x14ac:dyDescent="0.25">
      <c r="A478" t="s">
        <v>4606</v>
      </c>
    </row>
    <row r="479" spans="1:1" x14ac:dyDescent="0.25">
      <c r="A479" t="s">
        <v>4607</v>
      </c>
    </row>
    <row r="480" spans="1:1" x14ac:dyDescent="0.25">
      <c r="A480" t="s">
        <v>4608</v>
      </c>
    </row>
    <row r="481" spans="1:1" x14ac:dyDescent="0.25">
      <c r="A481" t="s">
        <v>4609</v>
      </c>
    </row>
    <row r="482" spans="1:1" x14ac:dyDescent="0.25">
      <c r="A482" t="s">
        <v>4610</v>
      </c>
    </row>
    <row r="483" spans="1:1" x14ac:dyDescent="0.25">
      <c r="A483" t="s">
        <v>4611</v>
      </c>
    </row>
    <row r="484" spans="1:1" x14ac:dyDescent="0.25">
      <c r="A484" t="s">
        <v>4612</v>
      </c>
    </row>
    <row r="485" spans="1:1" x14ac:dyDescent="0.25">
      <c r="A485" t="s">
        <v>4613</v>
      </c>
    </row>
    <row r="486" spans="1:1" x14ac:dyDescent="0.25">
      <c r="A486" t="s">
        <v>4614</v>
      </c>
    </row>
    <row r="487" spans="1:1" x14ac:dyDescent="0.25">
      <c r="A487" t="s">
        <v>5993</v>
      </c>
    </row>
    <row r="488" spans="1:1" x14ac:dyDescent="0.25">
      <c r="A488" t="s">
        <v>4615</v>
      </c>
    </row>
    <row r="489" spans="1:1" x14ac:dyDescent="0.25">
      <c r="A489" t="s">
        <v>4616</v>
      </c>
    </row>
    <row r="490" spans="1:1" x14ac:dyDescent="0.25">
      <c r="A490" t="s">
        <v>4617</v>
      </c>
    </row>
    <row r="491" spans="1:1" x14ac:dyDescent="0.25">
      <c r="A491" t="s">
        <v>4618</v>
      </c>
    </row>
    <row r="492" spans="1:1" x14ac:dyDescent="0.25">
      <c r="A492" t="s">
        <v>4619</v>
      </c>
    </row>
    <row r="493" spans="1:1" x14ac:dyDescent="0.25">
      <c r="A493" t="s">
        <v>4620</v>
      </c>
    </row>
    <row r="494" spans="1:1" x14ac:dyDescent="0.25">
      <c r="A494" t="s">
        <v>4621</v>
      </c>
    </row>
    <row r="495" spans="1:1" x14ac:dyDescent="0.25">
      <c r="A495" t="s">
        <v>4622</v>
      </c>
    </row>
    <row r="496" spans="1:1" x14ac:dyDescent="0.25">
      <c r="A496" t="s">
        <v>4623</v>
      </c>
    </row>
    <row r="497" spans="1:1" x14ac:dyDescent="0.25">
      <c r="A497" t="s">
        <v>4624</v>
      </c>
    </row>
    <row r="498" spans="1:1" x14ac:dyDescent="0.25">
      <c r="A498" t="s">
        <v>4625</v>
      </c>
    </row>
    <row r="499" spans="1:1" x14ac:dyDescent="0.25">
      <c r="A499" t="s">
        <v>4626</v>
      </c>
    </row>
    <row r="500" spans="1:1" x14ac:dyDescent="0.25">
      <c r="A500" t="s">
        <v>4627</v>
      </c>
    </row>
    <row r="501" spans="1:1" x14ac:dyDescent="0.25">
      <c r="A501" t="s">
        <v>4628</v>
      </c>
    </row>
    <row r="502" spans="1:1" x14ac:dyDescent="0.25">
      <c r="A502" t="s">
        <v>4629</v>
      </c>
    </row>
    <row r="503" spans="1:1" x14ac:dyDescent="0.25">
      <c r="A503" t="s">
        <v>4630</v>
      </c>
    </row>
    <row r="504" spans="1:1" x14ac:dyDescent="0.25">
      <c r="A504" t="s">
        <v>4631</v>
      </c>
    </row>
    <row r="505" spans="1:1" x14ac:dyDescent="0.25">
      <c r="A505" t="s">
        <v>4632</v>
      </c>
    </row>
    <row r="506" spans="1:1" x14ac:dyDescent="0.25">
      <c r="A506" t="s">
        <v>5994</v>
      </c>
    </row>
    <row r="507" spans="1:1" x14ac:dyDescent="0.25">
      <c r="A507" t="s">
        <v>5995</v>
      </c>
    </row>
    <row r="508" spans="1:1" x14ac:dyDescent="0.25">
      <c r="A508" t="s">
        <v>6012</v>
      </c>
    </row>
    <row r="509" spans="1:1" x14ac:dyDescent="0.25">
      <c r="A509" t="s">
        <v>6021</v>
      </c>
    </row>
    <row r="510" spans="1:1" x14ac:dyDescent="0.25">
      <c r="A510" s="107" t="s">
        <v>7879</v>
      </c>
    </row>
    <row r="511" spans="1:1" x14ac:dyDescent="0.25">
      <c r="A511" t="s">
        <v>4633</v>
      </c>
    </row>
    <row r="512" spans="1:1" x14ac:dyDescent="0.25">
      <c r="A512" t="s">
        <v>4634</v>
      </c>
    </row>
    <row r="513" spans="1:1" x14ac:dyDescent="0.25">
      <c r="A513" t="s">
        <v>4635</v>
      </c>
    </row>
    <row r="514" spans="1:1" x14ac:dyDescent="0.25">
      <c r="A514" t="s">
        <v>4636</v>
      </c>
    </row>
    <row r="515" spans="1:1" x14ac:dyDescent="0.25">
      <c r="A515" t="s">
        <v>4637</v>
      </c>
    </row>
    <row r="516" spans="1:1" x14ac:dyDescent="0.25">
      <c r="A516" t="s">
        <v>4638</v>
      </c>
    </row>
    <row r="517" spans="1:1" x14ac:dyDescent="0.25">
      <c r="A517" t="s">
        <v>4639</v>
      </c>
    </row>
    <row r="518" spans="1:1" x14ac:dyDescent="0.25">
      <c r="A518" t="s">
        <v>4640</v>
      </c>
    </row>
    <row r="519" spans="1:1" x14ac:dyDescent="0.25">
      <c r="A519" t="s">
        <v>5996</v>
      </c>
    </row>
    <row r="520" spans="1:1" x14ac:dyDescent="0.25">
      <c r="A520" t="s">
        <v>5997</v>
      </c>
    </row>
    <row r="521" spans="1:1" x14ac:dyDescent="0.25">
      <c r="A521" t="s">
        <v>6029</v>
      </c>
    </row>
    <row r="522" spans="1:1" x14ac:dyDescent="0.25">
      <c r="A522" s="107" t="s">
        <v>7880</v>
      </c>
    </row>
    <row r="523" spans="1:1" x14ac:dyDescent="0.25">
      <c r="A523" s="107" t="s">
        <v>7881</v>
      </c>
    </row>
    <row r="524" spans="1:1" x14ac:dyDescent="0.25">
      <c r="A524" s="107" t="s">
        <v>7882</v>
      </c>
    </row>
    <row r="525" spans="1:1" x14ac:dyDescent="0.25">
      <c r="A525" s="107" t="s">
        <v>7883</v>
      </c>
    </row>
    <row r="526" spans="1:1" x14ac:dyDescent="0.25">
      <c r="A526" t="s">
        <v>4641</v>
      </c>
    </row>
    <row r="527" spans="1:1" x14ac:dyDescent="0.25">
      <c r="A527" t="s">
        <v>4642</v>
      </c>
    </row>
    <row r="528" spans="1:1" x14ac:dyDescent="0.25">
      <c r="A528" t="s">
        <v>4643</v>
      </c>
    </row>
    <row r="529" spans="1:1" x14ac:dyDescent="0.25">
      <c r="A529" t="s">
        <v>4644</v>
      </c>
    </row>
    <row r="530" spans="1:1" x14ac:dyDescent="0.25">
      <c r="A530" t="s">
        <v>4645</v>
      </c>
    </row>
    <row r="531" spans="1:1" x14ac:dyDescent="0.25">
      <c r="A531" t="s">
        <v>4646</v>
      </c>
    </row>
    <row r="532" spans="1:1" x14ac:dyDescent="0.25">
      <c r="A532" t="s">
        <v>4647</v>
      </c>
    </row>
    <row r="533" spans="1:1" x14ac:dyDescent="0.25">
      <c r="A533" t="s">
        <v>4648</v>
      </c>
    </row>
    <row r="534" spans="1:1" x14ac:dyDescent="0.25">
      <c r="A534" t="s">
        <v>4649</v>
      </c>
    </row>
    <row r="535" spans="1:1" x14ac:dyDescent="0.25">
      <c r="A535" t="s">
        <v>4650</v>
      </c>
    </row>
    <row r="536" spans="1:1" x14ac:dyDescent="0.25">
      <c r="A536" t="s">
        <v>4651</v>
      </c>
    </row>
    <row r="537" spans="1:1" x14ac:dyDescent="0.25">
      <c r="A537" t="s">
        <v>4652</v>
      </c>
    </row>
    <row r="538" spans="1:1" x14ac:dyDescent="0.25">
      <c r="A538" t="s">
        <v>4653</v>
      </c>
    </row>
    <row r="539" spans="1:1" x14ac:dyDescent="0.25">
      <c r="A539" t="s">
        <v>4654</v>
      </c>
    </row>
    <row r="540" spans="1:1" x14ac:dyDescent="0.25">
      <c r="A540" t="s">
        <v>4655</v>
      </c>
    </row>
    <row r="541" spans="1:1" x14ac:dyDescent="0.25">
      <c r="A541" t="s">
        <v>4656</v>
      </c>
    </row>
    <row r="542" spans="1:1" x14ac:dyDescent="0.25">
      <c r="A542" t="s">
        <v>4657</v>
      </c>
    </row>
    <row r="543" spans="1:1" x14ac:dyDescent="0.25">
      <c r="A543" t="s">
        <v>4658</v>
      </c>
    </row>
    <row r="544" spans="1:1" x14ac:dyDescent="0.25">
      <c r="A544" t="s">
        <v>4659</v>
      </c>
    </row>
    <row r="545" spans="1:1" x14ac:dyDescent="0.25">
      <c r="A545" t="s">
        <v>4660</v>
      </c>
    </row>
    <row r="546" spans="1:1" x14ac:dyDescent="0.25">
      <c r="A546" t="s">
        <v>4661</v>
      </c>
    </row>
    <row r="547" spans="1:1" x14ac:dyDescent="0.25">
      <c r="A547" t="s">
        <v>4662</v>
      </c>
    </row>
    <row r="548" spans="1:1" x14ac:dyDescent="0.25">
      <c r="A548" t="s">
        <v>4663</v>
      </c>
    </row>
    <row r="549" spans="1:1" x14ac:dyDescent="0.25">
      <c r="A549" t="s">
        <v>4664</v>
      </c>
    </row>
    <row r="550" spans="1:1" x14ac:dyDescent="0.25">
      <c r="A550" t="s">
        <v>4665</v>
      </c>
    </row>
    <row r="551" spans="1:1" x14ac:dyDescent="0.25">
      <c r="A551" t="s">
        <v>4666</v>
      </c>
    </row>
    <row r="552" spans="1:1" x14ac:dyDescent="0.25">
      <c r="A552" t="s">
        <v>4667</v>
      </c>
    </row>
    <row r="553" spans="1:1" x14ac:dyDescent="0.25">
      <c r="A553" t="s">
        <v>4668</v>
      </c>
    </row>
    <row r="554" spans="1:1" x14ac:dyDescent="0.25">
      <c r="A554" t="s">
        <v>4669</v>
      </c>
    </row>
    <row r="555" spans="1:1" x14ac:dyDescent="0.25">
      <c r="A555" t="s">
        <v>4670</v>
      </c>
    </row>
    <row r="556" spans="1:1" x14ac:dyDescent="0.25">
      <c r="A556" t="s">
        <v>4671</v>
      </c>
    </row>
    <row r="557" spans="1:1" x14ac:dyDescent="0.25">
      <c r="A557" t="s">
        <v>4672</v>
      </c>
    </row>
    <row r="558" spans="1:1" x14ac:dyDescent="0.25">
      <c r="A558" t="s">
        <v>4673</v>
      </c>
    </row>
    <row r="559" spans="1:1" x14ac:dyDescent="0.25">
      <c r="A559" t="s">
        <v>4674</v>
      </c>
    </row>
    <row r="560" spans="1:1" x14ac:dyDescent="0.25">
      <c r="A560" t="s">
        <v>4675</v>
      </c>
    </row>
    <row r="561" spans="1:1" x14ac:dyDescent="0.25">
      <c r="A561" t="s">
        <v>4676</v>
      </c>
    </row>
    <row r="562" spans="1:1" x14ac:dyDescent="0.25">
      <c r="A562" t="s">
        <v>4677</v>
      </c>
    </row>
    <row r="563" spans="1:1" x14ac:dyDescent="0.25">
      <c r="A563" t="s">
        <v>4678</v>
      </c>
    </row>
    <row r="564" spans="1:1" x14ac:dyDescent="0.25">
      <c r="A564" t="s">
        <v>4679</v>
      </c>
    </row>
    <row r="565" spans="1:1" x14ac:dyDescent="0.25">
      <c r="A565" t="s">
        <v>4680</v>
      </c>
    </row>
    <row r="566" spans="1:1" x14ac:dyDescent="0.25">
      <c r="A566" t="s">
        <v>4681</v>
      </c>
    </row>
    <row r="567" spans="1:1" x14ac:dyDescent="0.25">
      <c r="A567" t="s">
        <v>4682</v>
      </c>
    </row>
    <row r="568" spans="1:1" x14ac:dyDescent="0.25">
      <c r="A568" t="s">
        <v>4683</v>
      </c>
    </row>
    <row r="569" spans="1:1" x14ac:dyDescent="0.25">
      <c r="A569" t="s">
        <v>4684</v>
      </c>
    </row>
    <row r="570" spans="1:1" x14ac:dyDescent="0.25">
      <c r="A570" t="s">
        <v>4685</v>
      </c>
    </row>
    <row r="571" spans="1:1" x14ac:dyDescent="0.25">
      <c r="A571" t="s">
        <v>4686</v>
      </c>
    </row>
    <row r="572" spans="1:1" x14ac:dyDescent="0.25">
      <c r="A572" t="s">
        <v>4687</v>
      </c>
    </row>
    <row r="573" spans="1:1" x14ac:dyDescent="0.25">
      <c r="A573" t="s">
        <v>4688</v>
      </c>
    </row>
    <row r="574" spans="1:1" x14ac:dyDescent="0.25">
      <c r="A574" t="s">
        <v>4689</v>
      </c>
    </row>
    <row r="575" spans="1:1" x14ac:dyDescent="0.25">
      <c r="A575" t="s">
        <v>4690</v>
      </c>
    </row>
    <row r="576" spans="1:1" x14ac:dyDescent="0.25">
      <c r="A576" t="s">
        <v>4691</v>
      </c>
    </row>
    <row r="577" spans="1:1" x14ac:dyDescent="0.25">
      <c r="A577" t="s">
        <v>4692</v>
      </c>
    </row>
    <row r="578" spans="1:1" x14ac:dyDescent="0.25">
      <c r="A578" t="s">
        <v>4693</v>
      </c>
    </row>
    <row r="579" spans="1:1" x14ac:dyDescent="0.25">
      <c r="A579" t="s">
        <v>4694</v>
      </c>
    </row>
    <row r="580" spans="1:1" x14ac:dyDescent="0.25">
      <c r="A580" t="s">
        <v>4695</v>
      </c>
    </row>
    <row r="581" spans="1:1" x14ac:dyDescent="0.25">
      <c r="A581" t="s">
        <v>4696</v>
      </c>
    </row>
    <row r="582" spans="1:1" x14ac:dyDescent="0.25">
      <c r="A582" t="s">
        <v>4697</v>
      </c>
    </row>
    <row r="583" spans="1:1" x14ac:dyDescent="0.25">
      <c r="A583" t="s">
        <v>4698</v>
      </c>
    </row>
    <row r="584" spans="1:1" x14ac:dyDescent="0.25">
      <c r="A584" t="s">
        <v>4699</v>
      </c>
    </row>
    <row r="585" spans="1:1" x14ac:dyDescent="0.25">
      <c r="A585" t="s">
        <v>4700</v>
      </c>
    </row>
    <row r="586" spans="1:1" x14ac:dyDescent="0.25">
      <c r="A586" t="s">
        <v>4701</v>
      </c>
    </row>
    <row r="587" spans="1:1" x14ac:dyDescent="0.25">
      <c r="A587" t="s">
        <v>4702</v>
      </c>
    </row>
    <row r="588" spans="1:1" x14ac:dyDescent="0.25">
      <c r="A588" t="s">
        <v>4703</v>
      </c>
    </row>
    <row r="589" spans="1:1" x14ac:dyDescent="0.25">
      <c r="A589" t="s">
        <v>4704</v>
      </c>
    </row>
    <row r="590" spans="1:1" x14ac:dyDescent="0.25">
      <c r="A590" t="s">
        <v>4705</v>
      </c>
    </row>
    <row r="591" spans="1:1" x14ac:dyDescent="0.25">
      <c r="A591" t="s">
        <v>4706</v>
      </c>
    </row>
    <row r="592" spans="1:1" x14ac:dyDescent="0.25">
      <c r="A592" t="s">
        <v>4707</v>
      </c>
    </row>
    <row r="593" spans="1:1" x14ac:dyDescent="0.25">
      <c r="A593" t="s">
        <v>4708</v>
      </c>
    </row>
    <row r="594" spans="1:1" x14ac:dyDescent="0.25">
      <c r="A594" t="s">
        <v>4709</v>
      </c>
    </row>
    <row r="595" spans="1:1" x14ac:dyDescent="0.25">
      <c r="A595" t="s">
        <v>4710</v>
      </c>
    </row>
    <row r="596" spans="1:1" x14ac:dyDescent="0.25">
      <c r="A596" t="s">
        <v>4711</v>
      </c>
    </row>
    <row r="597" spans="1:1" x14ac:dyDescent="0.25">
      <c r="A597" t="s">
        <v>4712</v>
      </c>
    </row>
    <row r="598" spans="1:1" x14ac:dyDescent="0.25">
      <c r="A598" t="s">
        <v>4713</v>
      </c>
    </row>
    <row r="599" spans="1:1" x14ac:dyDescent="0.25">
      <c r="A599" t="s">
        <v>4714</v>
      </c>
    </row>
    <row r="600" spans="1:1" x14ac:dyDescent="0.25">
      <c r="A600" t="s">
        <v>4715</v>
      </c>
    </row>
    <row r="601" spans="1:1" x14ac:dyDescent="0.25">
      <c r="A601" t="s">
        <v>4716</v>
      </c>
    </row>
    <row r="602" spans="1:1" x14ac:dyDescent="0.25">
      <c r="A602" t="s">
        <v>4717</v>
      </c>
    </row>
    <row r="603" spans="1:1" x14ac:dyDescent="0.25">
      <c r="A603" t="s">
        <v>4718</v>
      </c>
    </row>
    <row r="604" spans="1:1" x14ac:dyDescent="0.25">
      <c r="A604" t="s">
        <v>4719</v>
      </c>
    </row>
    <row r="605" spans="1:1" x14ac:dyDescent="0.25">
      <c r="A605" t="s">
        <v>4720</v>
      </c>
    </row>
    <row r="606" spans="1:1" x14ac:dyDescent="0.25">
      <c r="A606" t="s">
        <v>4721</v>
      </c>
    </row>
    <row r="607" spans="1:1" x14ac:dyDescent="0.25">
      <c r="A607" t="s">
        <v>4722</v>
      </c>
    </row>
    <row r="608" spans="1:1" x14ac:dyDescent="0.25">
      <c r="A608" t="s">
        <v>4723</v>
      </c>
    </row>
    <row r="609" spans="1:1" x14ac:dyDescent="0.25">
      <c r="A609" t="s">
        <v>4724</v>
      </c>
    </row>
    <row r="610" spans="1:1" x14ac:dyDescent="0.25">
      <c r="A610" t="s">
        <v>4725</v>
      </c>
    </row>
    <row r="611" spans="1:1" x14ac:dyDescent="0.25">
      <c r="A611" t="s">
        <v>4726</v>
      </c>
    </row>
    <row r="612" spans="1:1" x14ac:dyDescent="0.25">
      <c r="A612" t="s">
        <v>4727</v>
      </c>
    </row>
    <row r="613" spans="1:1" x14ac:dyDescent="0.25">
      <c r="A613" t="s">
        <v>4728</v>
      </c>
    </row>
    <row r="614" spans="1:1" x14ac:dyDescent="0.25">
      <c r="A614" t="s">
        <v>4729</v>
      </c>
    </row>
    <row r="615" spans="1:1" x14ac:dyDescent="0.25">
      <c r="A615" t="s">
        <v>4730</v>
      </c>
    </row>
    <row r="616" spans="1:1" x14ac:dyDescent="0.25">
      <c r="A616" t="s">
        <v>4731</v>
      </c>
    </row>
    <row r="617" spans="1:1" x14ac:dyDescent="0.25">
      <c r="A617" t="s">
        <v>4732</v>
      </c>
    </row>
    <row r="618" spans="1:1" x14ac:dyDescent="0.25">
      <c r="A618" t="s">
        <v>4733</v>
      </c>
    </row>
    <row r="619" spans="1:1" x14ac:dyDescent="0.25">
      <c r="A619" t="s">
        <v>4734</v>
      </c>
    </row>
    <row r="620" spans="1:1" x14ac:dyDescent="0.25">
      <c r="A620" t="s">
        <v>4735</v>
      </c>
    </row>
    <row r="621" spans="1:1" x14ac:dyDescent="0.25">
      <c r="A621" t="s">
        <v>4736</v>
      </c>
    </row>
    <row r="622" spans="1:1" x14ac:dyDescent="0.25">
      <c r="A622" t="s">
        <v>4737</v>
      </c>
    </row>
    <row r="623" spans="1:1" x14ac:dyDescent="0.25">
      <c r="A623" t="s">
        <v>4738</v>
      </c>
    </row>
    <row r="624" spans="1:1" x14ac:dyDescent="0.25">
      <c r="A624" t="s">
        <v>4739</v>
      </c>
    </row>
    <row r="625" spans="1:1" x14ac:dyDescent="0.25">
      <c r="A625" t="s">
        <v>4740</v>
      </c>
    </row>
    <row r="626" spans="1:1" x14ac:dyDescent="0.25">
      <c r="A626" t="s">
        <v>4741</v>
      </c>
    </row>
    <row r="627" spans="1:1" x14ac:dyDescent="0.25">
      <c r="A627" t="s">
        <v>4742</v>
      </c>
    </row>
    <row r="628" spans="1:1" x14ac:dyDescent="0.25">
      <c r="A628" t="s">
        <v>4743</v>
      </c>
    </row>
    <row r="629" spans="1:1" x14ac:dyDescent="0.25">
      <c r="A629" t="s">
        <v>4744</v>
      </c>
    </row>
    <row r="630" spans="1:1" x14ac:dyDescent="0.25">
      <c r="A630" t="s">
        <v>4745</v>
      </c>
    </row>
    <row r="631" spans="1:1" x14ac:dyDescent="0.25">
      <c r="A631" t="s">
        <v>4746</v>
      </c>
    </row>
    <row r="632" spans="1:1" x14ac:dyDescent="0.25">
      <c r="A632" t="s">
        <v>4747</v>
      </c>
    </row>
    <row r="633" spans="1:1" x14ac:dyDescent="0.25">
      <c r="A633" t="s">
        <v>4748</v>
      </c>
    </row>
    <row r="634" spans="1:1" x14ac:dyDescent="0.25">
      <c r="A634" t="s">
        <v>4749</v>
      </c>
    </row>
    <row r="635" spans="1:1" x14ac:dyDescent="0.25">
      <c r="A635" t="s">
        <v>4750</v>
      </c>
    </row>
    <row r="636" spans="1:1" x14ac:dyDescent="0.25">
      <c r="A636" t="s">
        <v>4751</v>
      </c>
    </row>
    <row r="637" spans="1:1" x14ac:dyDescent="0.25">
      <c r="A637" t="s">
        <v>4752</v>
      </c>
    </row>
    <row r="638" spans="1:1" x14ac:dyDescent="0.25">
      <c r="A638" t="s">
        <v>4753</v>
      </c>
    </row>
    <row r="639" spans="1:1" x14ac:dyDescent="0.25">
      <c r="A639" t="s">
        <v>4754</v>
      </c>
    </row>
    <row r="640" spans="1:1" x14ac:dyDescent="0.25">
      <c r="A640" t="s">
        <v>4755</v>
      </c>
    </row>
    <row r="641" spans="1:1" x14ac:dyDescent="0.25">
      <c r="A641" t="s">
        <v>4756</v>
      </c>
    </row>
    <row r="642" spans="1:1" x14ac:dyDescent="0.25">
      <c r="A642" t="s">
        <v>4757</v>
      </c>
    </row>
    <row r="643" spans="1:1" x14ac:dyDescent="0.25">
      <c r="A643" t="s">
        <v>4758</v>
      </c>
    </row>
    <row r="644" spans="1:1" x14ac:dyDescent="0.25">
      <c r="A644" t="s">
        <v>4759</v>
      </c>
    </row>
    <row r="645" spans="1:1" x14ac:dyDescent="0.25">
      <c r="A645" t="s">
        <v>4760</v>
      </c>
    </row>
    <row r="646" spans="1:1" x14ac:dyDescent="0.25">
      <c r="A646" t="s">
        <v>4761</v>
      </c>
    </row>
    <row r="647" spans="1:1" x14ac:dyDescent="0.25">
      <c r="A647" t="s">
        <v>4762</v>
      </c>
    </row>
    <row r="648" spans="1:1" x14ac:dyDescent="0.25">
      <c r="A648" t="s">
        <v>4763</v>
      </c>
    </row>
    <row r="649" spans="1:1" x14ac:dyDescent="0.25">
      <c r="A649" t="s">
        <v>4764</v>
      </c>
    </row>
    <row r="650" spans="1:1" x14ac:dyDescent="0.25">
      <c r="A650" t="s">
        <v>4765</v>
      </c>
    </row>
    <row r="651" spans="1:1" x14ac:dyDescent="0.25">
      <c r="A651" t="s">
        <v>4766</v>
      </c>
    </row>
    <row r="652" spans="1:1" x14ac:dyDescent="0.25">
      <c r="A652" t="s">
        <v>4767</v>
      </c>
    </row>
    <row r="653" spans="1:1" x14ac:dyDescent="0.25">
      <c r="A653" t="s">
        <v>4768</v>
      </c>
    </row>
    <row r="654" spans="1:1" x14ac:dyDescent="0.25">
      <c r="A654" t="s">
        <v>4769</v>
      </c>
    </row>
    <row r="655" spans="1:1" x14ac:dyDescent="0.25">
      <c r="A655" t="s">
        <v>4770</v>
      </c>
    </row>
    <row r="656" spans="1:1" x14ac:dyDescent="0.25">
      <c r="A656" t="s">
        <v>4771</v>
      </c>
    </row>
    <row r="657" spans="1:1" x14ac:dyDescent="0.25">
      <c r="A657" t="s">
        <v>4772</v>
      </c>
    </row>
    <row r="658" spans="1:1" x14ac:dyDescent="0.25">
      <c r="A658" t="s">
        <v>4773</v>
      </c>
    </row>
    <row r="659" spans="1:1" x14ac:dyDescent="0.25">
      <c r="A659" t="s">
        <v>4774</v>
      </c>
    </row>
    <row r="660" spans="1:1" x14ac:dyDescent="0.25">
      <c r="A660" t="s">
        <v>4775</v>
      </c>
    </row>
    <row r="661" spans="1:1" x14ac:dyDescent="0.25">
      <c r="A661" t="s">
        <v>4776</v>
      </c>
    </row>
    <row r="662" spans="1:1" x14ac:dyDescent="0.25">
      <c r="A662" t="s">
        <v>4777</v>
      </c>
    </row>
    <row r="663" spans="1:1" x14ac:dyDescent="0.25">
      <c r="A663" t="s">
        <v>4778</v>
      </c>
    </row>
    <row r="664" spans="1:1" x14ac:dyDescent="0.25">
      <c r="A664" t="s">
        <v>4779</v>
      </c>
    </row>
    <row r="665" spans="1:1" x14ac:dyDescent="0.25">
      <c r="A665" t="s">
        <v>4780</v>
      </c>
    </row>
    <row r="666" spans="1:1" x14ac:dyDescent="0.25">
      <c r="A666" t="s">
        <v>4781</v>
      </c>
    </row>
    <row r="667" spans="1:1" x14ac:dyDescent="0.25">
      <c r="A667" t="s">
        <v>4782</v>
      </c>
    </row>
    <row r="668" spans="1:1" x14ac:dyDescent="0.25">
      <c r="A668" t="s">
        <v>4783</v>
      </c>
    </row>
    <row r="669" spans="1:1" x14ac:dyDescent="0.25">
      <c r="A669" t="s">
        <v>4784</v>
      </c>
    </row>
    <row r="670" spans="1:1" x14ac:dyDescent="0.25">
      <c r="A670" t="s">
        <v>4785</v>
      </c>
    </row>
    <row r="671" spans="1:1" x14ac:dyDescent="0.25">
      <c r="A671" t="s">
        <v>4786</v>
      </c>
    </row>
    <row r="672" spans="1:1" x14ac:dyDescent="0.25">
      <c r="A672" t="s">
        <v>4787</v>
      </c>
    </row>
    <row r="673" spans="1:1" x14ac:dyDescent="0.25">
      <c r="A673" t="s">
        <v>4788</v>
      </c>
    </row>
    <row r="674" spans="1:1" x14ac:dyDescent="0.25">
      <c r="A674" t="s">
        <v>4789</v>
      </c>
    </row>
    <row r="675" spans="1:1" x14ac:dyDescent="0.25">
      <c r="A675" t="s">
        <v>4790</v>
      </c>
    </row>
    <row r="676" spans="1:1" x14ac:dyDescent="0.25">
      <c r="A676" t="s">
        <v>4791</v>
      </c>
    </row>
    <row r="677" spans="1:1" x14ac:dyDescent="0.25">
      <c r="A677" t="s">
        <v>4792</v>
      </c>
    </row>
    <row r="678" spans="1:1" x14ac:dyDescent="0.25">
      <c r="A678" t="s">
        <v>4793</v>
      </c>
    </row>
    <row r="679" spans="1:1" x14ac:dyDescent="0.25">
      <c r="A679" t="s">
        <v>4794</v>
      </c>
    </row>
    <row r="680" spans="1:1" x14ac:dyDescent="0.25">
      <c r="A680" t="s">
        <v>4795</v>
      </c>
    </row>
    <row r="681" spans="1:1" x14ac:dyDescent="0.25">
      <c r="A681" t="s">
        <v>4796</v>
      </c>
    </row>
    <row r="682" spans="1:1" x14ac:dyDescent="0.25">
      <c r="A682" t="s">
        <v>4797</v>
      </c>
    </row>
    <row r="683" spans="1:1" x14ac:dyDescent="0.25">
      <c r="A683" t="s">
        <v>4798</v>
      </c>
    </row>
    <row r="684" spans="1:1" x14ac:dyDescent="0.25">
      <c r="A684" t="s">
        <v>4799</v>
      </c>
    </row>
    <row r="685" spans="1:1" x14ac:dyDescent="0.25">
      <c r="A685" t="s">
        <v>4800</v>
      </c>
    </row>
    <row r="686" spans="1:1" x14ac:dyDescent="0.25">
      <c r="A686" t="s">
        <v>4801</v>
      </c>
    </row>
    <row r="687" spans="1:1" x14ac:dyDescent="0.25">
      <c r="A687" t="s">
        <v>4802</v>
      </c>
    </row>
    <row r="688" spans="1:1" x14ac:dyDescent="0.25">
      <c r="A688" t="s">
        <v>4803</v>
      </c>
    </row>
    <row r="689" spans="1:1" x14ac:dyDescent="0.25">
      <c r="A689" t="s">
        <v>4804</v>
      </c>
    </row>
    <row r="690" spans="1:1" x14ac:dyDescent="0.25">
      <c r="A690" t="s">
        <v>4805</v>
      </c>
    </row>
    <row r="691" spans="1:1" x14ac:dyDescent="0.25">
      <c r="A691" t="s">
        <v>4806</v>
      </c>
    </row>
    <row r="692" spans="1:1" x14ac:dyDescent="0.25">
      <c r="A692" t="s">
        <v>4807</v>
      </c>
    </row>
    <row r="693" spans="1:1" x14ac:dyDescent="0.25">
      <c r="A693" t="s">
        <v>4808</v>
      </c>
    </row>
    <row r="694" spans="1:1" x14ac:dyDescent="0.25">
      <c r="A694" t="s">
        <v>4809</v>
      </c>
    </row>
    <row r="695" spans="1:1" x14ac:dyDescent="0.25">
      <c r="A695" t="s">
        <v>4810</v>
      </c>
    </row>
    <row r="696" spans="1:1" x14ac:dyDescent="0.25">
      <c r="A696" t="s">
        <v>4811</v>
      </c>
    </row>
    <row r="697" spans="1:1" x14ac:dyDescent="0.25">
      <c r="A697" t="s">
        <v>4812</v>
      </c>
    </row>
    <row r="698" spans="1:1" x14ac:dyDescent="0.25">
      <c r="A698" t="s">
        <v>4813</v>
      </c>
    </row>
    <row r="699" spans="1:1" x14ac:dyDescent="0.25">
      <c r="A699" t="s">
        <v>4814</v>
      </c>
    </row>
    <row r="700" spans="1:1" x14ac:dyDescent="0.25">
      <c r="A700" t="s">
        <v>4815</v>
      </c>
    </row>
    <row r="701" spans="1:1" x14ac:dyDescent="0.25">
      <c r="A701" t="s">
        <v>4816</v>
      </c>
    </row>
    <row r="702" spans="1:1" x14ac:dyDescent="0.25">
      <c r="A702" t="s">
        <v>4817</v>
      </c>
    </row>
    <row r="703" spans="1:1" x14ac:dyDescent="0.25">
      <c r="A703" t="s">
        <v>4818</v>
      </c>
    </row>
    <row r="704" spans="1:1" x14ac:dyDescent="0.25">
      <c r="A704" t="s">
        <v>4819</v>
      </c>
    </row>
    <row r="705" spans="1:1" x14ac:dyDescent="0.25">
      <c r="A705" t="s">
        <v>4820</v>
      </c>
    </row>
    <row r="706" spans="1:1" x14ac:dyDescent="0.25">
      <c r="A706" t="s">
        <v>4821</v>
      </c>
    </row>
    <row r="707" spans="1:1" x14ac:dyDescent="0.25">
      <c r="A707" t="s">
        <v>4822</v>
      </c>
    </row>
    <row r="708" spans="1:1" x14ac:dyDescent="0.25">
      <c r="A708" t="s">
        <v>4823</v>
      </c>
    </row>
    <row r="709" spans="1:1" x14ac:dyDescent="0.25">
      <c r="A709" t="s">
        <v>4824</v>
      </c>
    </row>
    <row r="710" spans="1:1" x14ac:dyDescent="0.25">
      <c r="A710" t="s">
        <v>4825</v>
      </c>
    </row>
    <row r="711" spans="1:1" x14ac:dyDescent="0.25">
      <c r="A711" t="s">
        <v>4826</v>
      </c>
    </row>
    <row r="712" spans="1:1" x14ac:dyDescent="0.25">
      <c r="A712" t="s">
        <v>4827</v>
      </c>
    </row>
    <row r="713" spans="1:1" x14ac:dyDescent="0.25">
      <c r="A713" t="s">
        <v>4828</v>
      </c>
    </row>
    <row r="714" spans="1:1" x14ac:dyDescent="0.25">
      <c r="A714" t="s">
        <v>4829</v>
      </c>
    </row>
    <row r="715" spans="1:1" x14ac:dyDescent="0.25">
      <c r="A715" t="s">
        <v>4830</v>
      </c>
    </row>
    <row r="716" spans="1:1" x14ac:dyDescent="0.25">
      <c r="A716" t="s">
        <v>4831</v>
      </c>
    </row>
    <row r="717" spans="1:1" x14ac:dyDescent="0.25">
      <c r="A717" t="s">
        <v>4832</v>
      </c>
    </row>
    <row r="718" spans="1:1" x14ac:dyDescent="0.25">
      <c r="A718" t="s">
        <v>4833</v>
      </c>
    </row>
    <row r="719" spans="1:1" x14ac:dyDescent="0.25">
      <c r="A719" t="s">
        <v>4834</v>
      </c>
    </row>
    <row r="720" spans="1:1" x14ac:dyDescent="0.25">
      <c r="A720" t="s">
        <v>4835</v>
      </c>
    </row>
    <row r="721" spans="1:1" x14ac:dyDescent="0.25">
      <c r="A721" t="s">
        <v>4836</v>
      </c>
    </row>
    <row r="722" spans="1:1" x14ac:dyDescent="0.25">
      <c r="A722" t="s">
        <v>4837</v>
      </c>
    </row>
    <row r="723" spans="1:1" x14ac:dyDescent="0.25">
      <c r="A723" t="s">
        <v>4838</v>
      </c>
    </row>
    <row r="724" spans="1:1" x14ac:dyDescent="0.25">
      <c r="A724" t="s">
        <v>4839</v>
      </c>
    </row>
    <row r="725" spans="1:1" x14ac:dyDescent="0.25">
      <c r="A725" t="s">
        <v>4840</v>
      </c>
    </row>
    <row r="726" spans="1:1" x14ac:dyDescent="0.25">
      <c r="A726" t="s">
        <v>4841</v>
      </c>
    </row>
    <row r="727" spans="1:1" x14ac:dyDescent="0.25">
      <c r="A727" t="s">
        <v>4842</v>
      </c>
    </row>
    <row r="728" spans="1:1" x14ac:dyDescent="0.25">
      <c r="A728" t="s">
        <v>4843</v>
      </c>
    </row>
    <row r="729" spans="1:1" x14ac:dyDescent="0.25">
      <c r="A729" t="s">
        <v>5998</v>
      </c>
    </row>
    <row r="730" spans="1:1" x14ac:dyDescent="0.25">
      <c r="A730" t="s">
        <v>4844</v>
      </c>
    </row>
    <row r="731" spans="1:1" x14ac:dyDescent="0.25">
      <c r="A731" t="s">
        <v>4845</v>
      </c>
    </row>
    <row r="732" spans="1:1" x14ac:dyDescent="0.25">
      <c r="A732" t="s">
        <v>4846</v>
      </c>
    </row>
    <row r="733" spans="1:1" x14ac:dyDescent="0.25">
      <c r="A733" t="s">
        <v>4847</v>
      </c>
    </row>
    <row r="734" spans="1:1" x14ac:dyDescent="0.25">
      <c r="A734" t="s">
        <v>4848</v>
      </c>
    </row>
    <row r="735" spans="1:1" x14ac:dyDescent="0.25">
      <c r="A735" t="s">
        <v>4849</v>
      </c>
    </row>
    <row r="736" spans="1:1" x14ac:dyDescent="0.25">
      <c r="A736" t="s">
        <v>4850</v>
      </c>
    </row>
    <row r="737" spans="1:1" x14ac:dyDescent="0.25">
      <c r="A737" t="s">
        <v>4851</v>
      </c>
    </row>
    <row r="738" spans="1:1" x14ac:dyDescent="0.25">
      <c r="A738" t="s">
        <v>4852</v>
      </c>
    </row>
    <row r="739" spans="1:1" x14ac:dyDescent="0.25">
      <c r="A739" t="s">
        <v>4853</v>
      </c>
    </row>
    <row r="740" spans="1:1" x14ac:dyDescent="0.25">
      <c r="A740" t="s">
        <v>4854</v>
      </c>
    </row>
    <row r="741" spans="1:1" x14ac:dyDescent="0.25">
      <c r="A741" t="s">
        <v>4855</v>
      </c>
    </row>
    <row r="742" spans="1:1" x14ac:dyDescent="0.25">
      <c r="A742" t="s">
        <v>4856</v>
      </c>
    </row>
    <row r="743" spans="1:1" x14ac:dyDescent="0.25">
      <c r="A743" t="s">
        <v>4857</v>
      </c>
    </row>
    <row r="744" spans="1:1" x14ac:dyDescent="0.25">
      <c r="A744" t="s">
        <v>4858</v>
      </c>
    </row>
    <row r="745" spans="1:1" x14ac:dyDescent="0.25">
      <c r="A745" t="s">
        <v>4859</v>
      </c>
    </row>
    <row r="746" spans="1:1" x14ac:dyDescent="0.25">
      <c r="A746" t="s">
        <v>4860</v>
      </c>
    </row>
    <row r="747" spans="1:1" x14ac:dyDescent="0.25">
      <c r="A747" t="s">
        <v>4861</v>
      </c>
    </row>
    <row r="748" spans="1:1" x14ac:dyDescent="0.25">
      <c r="A748" t="s">
        <v>4862</v>
      </c>
    </row>
    <row r="749" spans="1:1" x14ac:dyDescent="0.25">
      <c r="A749" t="s">
        <v>4863</v>
      </c>
    </row>
    <row r="750" spans="1:1" x14ac:dyDescent="0.25">
      <c r="A750" t="s">
        <v>4864</v>
      </c>
    </row>
    <row r="751" spans="1:1" x14ac:dyDescent="0.25">
      <c r="A751" t="s">
        <v>4865</v>
      </c>
    </row>
    <row r="752" spans="1:1" x14ac:dyDescent="0.25">
      <c r="A752" t="s">
        <v>4866</v>
      </c>
    </row>
    <row r="753" spans="1:1" x14ac:dyDescent="0.25">
      <c r="A753" t="s">
        <v>4867</v>
      </c>
    </row>
    <row r="754" spans="1:1" x14ac:dyDescent="0.25">
      <c r="A754" t="s">
        <v>4868</v>
      </c>
    </row>
    <row r="755" spans="1:1" x14ac:dyDescent="0.25">
      <c r="A755" t="s">
        <v>4869</v>
      </c>
    </row>
    <row r="756" spans="1:1" x14ac:dyDescent="0.25">
      <c r="A756" t="s">
        <v>4870</v>
      </c>
    </row>
    <row r="757" spans="1:1" x14ac:dyDescent="0.25">
      <c r="A757" t="s">
        <v>4871</v>
      </c>
    </row>
    <row r="758" spans="1:1" x14ac:dyDescent="0.25">
      <c r="A758" t="s">
        <v>4872</v>
      </c>
    </row>
    <row r="759" spans="1:1" x14ac:dyDescent="0.25">
      <c r="A759" t="s">
        <v>4873</v>
      </c>
    </row>
    <row r="760" spans="1:1" x14ac:dyDescent="0.25">
      <c r="A760" t="s">
        <v>4874</v>
      </c>
    </row>
    <row r="761" spans="1:1" x14ac:dyDescent="0.25">
      <c r="A761" t="s">
        <v>4875</v>
      </c>
    </row>
    <row r="762" spans="1:1" x14ac:dyDescent="0.25">
      <c r="A762" t="s">
        <v>4876</v>
      </c>
    </row>
    <row r="763" spans="1:1" x14ac:dyDescent="0.25">
      <c r="A763" t="s">
        <v>4877</v>
      </c>
    </row>
    <row r="764" spans="1:1" x14ac:dyDescent="0.25">
      <c r="A764" t="s">
        <v>4878</v>
      </c>
    </row>
    <row r="765" spans="1:1" x14ac:dyDescent="0.25">
      <c r="A765" t="s">
        <v>4879</v>
      </c>
    </row>
    <row r="766" spans="1:1" x14ac:dyDescent="0.25">
      <c r="A766" t="s">
        <v>4880</v>
      </c>
    </row>
    <row r="767" spans="1:1" x14ac:dyDescent="0.25">
      <c r="A767" t="s">
        <v>4881</v>
      </c>
    </row>
    <row r="768" spans="1:1" x14ac:dyDescent="0.25">
      <c r="A768" t="s">
        <v>4882</v>
      </c>
    </row>
    <row r="769" spans="1:1" x14ac:dyDescent="0.25">
      <c r="A769" t="s">
        <v>4883</v>
      </c>
    </row>
    <row r="770" spans="1:1" x14ac:dyDescent="0.25">
      <c r="A770" t="s">
        <v>4884</v>
      </c>
    </row>
    <row r="771" spans="1:1" x14ac:dyDescent="0.25">
      <c r="A771" t="s">
        <v>4885</v>
      </c>
    </row>
    <row r="772" spans="1:1" x14ac:dyDescent="0.25">
      <c r="A772" t="s">
        <v>4886</v>
      </c>
    </row>
    <row r="773" spans="1:1" x14ac:dyDescent="0.25">
      <c r="A773" t="s">
        <v>4887</v>
      </c>
    </row>
    <row r="774" spans="1:1" x14ac:dyDescent="0.25">
      <c r="A774" t="s">
        <v>4888</v>
      </c>
    </row>
    <row r="775" spans="1:1" x14ac:dyDescent="0.25">
      <c r="A775" t="s">
        <v>4889</v>
      </c>
    </row>
    <row r="776" spans="1:1" x14ac:dyDescent="0.25">
      <c r="A776" t="s">
        <v>4890</v>
      </c>
    </row>
    <row r="777" spans="1:1" x14ac:dyDescent="0.25">
      <c r="A777" t="s">
        <v>4891</v>
      </c>
    </row>
    <row r="778" spans="1:1" x14ac:dyDescent="0.25">
      <c r="A778" t="s">
        <v>4892</v>
      </c>
    </row>
    <row r="779" spans="1:1" x14ac:dyDescent="0.25">
      <c r="A779" t="s">
        <v>4893</v>
      </c>
    </row>
    <row r="780" spans="1:1" x14ac:dyDescent="0.25">
      <c r="A780" t="s">
        <v>4894</v>
      </c>
    </row>
    <row r="781" spans="1:1" x14ac:dyDescent="0.25">
      <c r="A781" t="s">
        <v>4895</v>
      </c>
    </row>
    <row r="782" spans="1:1" x14ac:dyDescent="0.25">
      <c r="A782" t="s">
        <v>4896</v>
      </c>
    </row>
    <row r="783" spans="1:1" x14ac:dyDescent="0.25">
      <c r="A783" t="s">
        <v>4897</v>
      </c>
    </row>
    <row r="784" spans="1:1" x14ac:dyDescent="0.25">
      <c r="A784" t="s">
        <v>4898</v>
      </c>
    </row>
    <row r="785" spans="1:1" x14ac:dyDescent="0.25">
      <c r="A785" t="s">
        <v>4899</v>
      </c>
    </row>
    <row r="786" spans="1:1" x14ac:dyDescent="0.25">
      <c r="A786" t="s">
        <v>4900</v>
      </c>
    </row>
    <row r="787" spans="1:1" x14ac:dyDescent="0.25">
      <c r="A787" t="s">
        <v>4901</v>
      </c>
    </row>
    <row r="788" spans="1:1" x14ac:dyDescent="0.25">
      <c r="A788" t="s">
        <v>4902</v>
      </c>
    </row>
    <row r="789" spans="1:1" x14ac:dyDescent="0.25">
      <c r="A789" t="s">
        <v>4903</v>
      </c>
    </row>
    <row r="790" spans="1:1" x14ac:dyDescent="0.25">
      <c r="A790" t="s">
        <v>4904</v>
      </c>
    </row>
    <row r="791" spans="1:1" x14ac:dyDescent="0.25">
      <c r="A791" t="s">
        <v>4905</v>
      </c>
    </row>
    <row r="792" spans="1:1" x14ac:dyDescent="0.25">
      <c r="A792" t="s">
        <v>4906</v>
      </c>
    </row>
    <row r="793" spans="1:1" x14ac:dyDescent="0.25">
      <c r="A793" t="s">
        <v>4907</v>
      </c>
    </row>
    <row r="794" spans="1:1" x14ac:dyDescent="0.25">
      <c r="A794" t="s">
        <v>4908</v>
      </c>
    </row>
    <row r="795" spans="1:1" x14ac:dyDescent="0.25">
      <c r="A795" t="s">
        <v>4909</v>
      </c>
    </row>
    <row r="796" spans="1:1" x14ac:dyDescent="0.25">
      <c r="A796" t="s">
        <v>4910</v>
      </c>
    </row>
    <row r="797" spans="1:1" x14ac:dyDescent="0.25">
      <c r="A797" t="s">
        <v>4911</v>
      </c>
    </row>
    <row r="798" spans="1:1" x14ac:dyDescent="0.25">
      <c r="A798" t="s">
        <v>4912</v>
      </c>
    </row>
    <row r="799" spans="1:1" x14ac:dyDescent="0.25">
      <c r="A799" t="s">
        <v>4913</v>
      </c>
    </row>
    <row r="800" spans="1:1" x14ac:dyDescent="0.25">
      <c r="A800" t="s">
        <v>4914</v>
      </c>
    </row>
    <row r="801" spans="1:1" x14ac:dyDescent="0.25">
      <c r="A801" t="s">
        <v>4915</v>
      </c>
    </row>
    <row r="802" spans="1:1" x14ac:dyDescent="0.25">
      <c r="A802" t="s">
        <v>4916</v>
      </c>
    </row>
    <row r="803" spans="1:1" x14ac:dyDescent="0.25">
      <c r="A803" t="s">
        <v>4917</v>
      </c>
    </row>
    <row r="804" spans="1:1" x14ac:dyDescent="0.25">
      <c r="A804" t="s">
        <v>5999</v>
      </c>
    </row>
    <row r="805" spans="1:1" x14ac:dyDescent="0.25">
      <c r="A805" t="s">
        <v>6000</v>
      </c>
    </row>
    <row r="806" spans="1:1" x14ac:dyDescent="0.25">
      <c r="A806" t="s">
        <v>6014</v>
      </c>
    </row>
    <row r="807" spans="1:1" x14ac:dyDescent="0.25">
      <c r="A807" t="s">
        <v>6030</v>
      </c>
    </row>
    <row r="808" spans="1:1" x14ac:dyDescent="0.25">
      <c r="A808" s="107" t="s">
        <v>7884</v>
      </c>
    </row>
    <row r="809" spans="1:1" x14ac:dyDescent="0.25">
      <c r="A809" s="107" t="s">
        <v>7885</v>
      </c>
    </row>
    <row r="810" spans="1:1" x14ac:dyDescent="0.25">
      <c r="A810" s="107" t="s">
        <v>7886</v>
      </c>
    </row>
    <row r="811" spans="1:1" x14ac:dyDescent="0.25">
      <c r="A811" s="107" t="s">
        <v>7887</v>
      </c>
    </row>
    <row r="812" spans="1:1" x14ac:dyDescent="0.25">
      <c r="A812" t="s">
        <v>4918</v>
      </c>
    </row>
    <row r="813" spans="1:1" x14ac:dyDescent="0.25">
      <c r="A813" t="s">
        <v>4919</v>
      </c>
    </row>
    <row r="814" spans="1:1" x14ac:dyDescent="0.25">
      <c r="A814" t="s">
        <v>4920</v>
      </c>
    </row>
    <row r="815" spans="1:1" x14ac:dyDescent="0.25">
      <c r="A815" t="s">
        <v>4921</v>
      </c>
    </row>
    <row r="816" spans="1:1" x14ac:dyDescent="0.25">
      <c r="A816" t="s">
        <v>4922</v>
      </c>
    </row>
    <row r="817" spans="1:1" x14ac:dyDescent="0.25">
      <c r="A817" t="s">
        <v>4923</v>
      </c>
    </row>
    <row r="818" spans="1:1" x14ac:dyDescent="0.25">
      <c r="A818" t="s">
        <v>4924</v>
      </c>
    </row>
    <row r="819" spans="1:1" x14ac:dyDescent="0.25">
      <c r="A819" t="s">
        <v>4925</v>
      </c>
    </row>
    <row r="820" spans="1:1" x14ac:dyDescent="0.25">
      <c r="A820" t="s">
        <v>4926</v>
      </c>
    </row>
    <row r="821" spans="1:1" x14ac:dyDescent="0.25">
      <c r="A821" t="s">
        <v>4927</v>
      </c>
    </row>
    <row r="822" spans="1:1" x14ac:dyDescent="0.25">
      <c r="A822" t="s">
        <v>4928</v>
      </c>
    </row>
    <row r="823" spans="1:1" x14ac:dyDescent="0.25">
      <c r="A823" t="s">
        <v>4929</v>
      </c>
    </row>
    <row r="824" spans="1:1" x14ac:dyDescent="0.25">
      <c r="A824" t="s">
        <v>4930</v>
      </c>
    </row>
    <row r="825" spans="1:1" x14ac:dyDescent="0.25">
      <c r="A825" t="s">
        <v>4931</v>
      </c>
    </row>
    <row r="826" spans="1:1" x14ac:dyDescent="0.25">
      <c r="A826" t="s">
        <v>4932</v>
      </c>
    </row>
    <row r="827" spans="1:1" x14ac:dyDescent="0.25">
      <c r="A827" t="s">
        <v>4933</v>
      </c>
    </row>
    <row r="828" spans="1:1" x14ac:dyDescent="0.25">
      <c r="A828" t="s">
        <v>4934</v>
      </c>
    </row>
    <row r="829" spans="1:1" x14ac:dyDescent="0.25">
      <c r="A829" t="s">
        <v>4935</v>
      </c>
    </row>
    <row r="830" spans="1:1" x14ac:dyDescent="0.25">
      <c r="A830" t="s">
        <v>4936</v>
      </c>
    </row>
    <row r="831" spans="1:1" x14ac:dyDescent="0.25">
      <c r="A831" t="s">
        <v>4937</v>
      </c>
    </row>
    <row r="832" spans="1:1" x14ac:dyDescent="0.25">
      <c r="A832" t="s">
        <v>4938</v>
      </c>
    </row>
    <row r="833" spans="1:1" x14ac:dyDescent="0.25">
      <c r="A833" t="s">
        <v>4939</v>
      </c>
    </row>
    <row r="834" spans="1:1" x14ac:dyDescent="0.25">
      <c r="A834" t="s">
        <v>4940</v>
      </c>
    </row>
    <row r="835" spans="1:1" x14ac:dyDescent="0.25">
      <c r="A835" t="s">
        <v>4941</v>
      </c>
    </row>
    <row r="836" spans="1:1" x14ac:dyDescent="0.25">
      <c r="A836" t="s">
        <v>4942</v>
      </c>
    </row>
    <row r="837" spans="1:1" x14ac:dyDescent="0.25">
      <c r="A837" t="s">
        <v>4943</v>
      </c>
    </row>
    <row r="838" spans="1:1" x14ac:dyDescent="0.25">
      <c r="A838" t="s">
        <v>4944</v>
      </c>
    </row>
    <row r="839" spans="1:1" x14ac:dyDescent="0.25">
      <c r="A839" t="s">
        <v>4945</v>
      </c>
    </row>
    <row r="840" spans="1:1" x14ac:dyDescent="0.25">
      <c r="A840" t="s">
        <v>4946</v>
      </c>
    </row>
    <row r="841" spans="1:1" x14ac:dyDescent="0.25">
      <c r="A841" t="s">
        <v>4947</v>
      </c>
    </row>
    <row r="842" spans="1:1" x14ac:dyDescent="0.25">
      <c r="A842" t="s">
        <v>4948</v>
      </c>
    </row>
    <row r="843" spans="1:1" x14ac:dyDescent="0.25">
      <c r="A843" t="s">
        <v>4949</v>
      </c>
    </row>
    <row r="844" spans="1:1" x14ac:dyDescent="0.25">
      <c r="A844" t="s">
        <v>4950</v>
      </c>
    </row>
    <row r="845" spans="1:1" x14ac:dyDescent="0.25">
      <c r="A845" t="s">
        <v>4951</v>
      </c>
    </row>
    <row r="846" spans="1:1" x14ac:dyDescent="0.25">
      <c r="A846" t="s">
        <v>4952</v>
      </c>
    </row>
    <row r="847" spans="1:1" x14ac:dyDescent="0.25">
      <c r="A847" t="s">
        <v>4953</v>
      </c>
    </row>
    <row r="848" spans="1:1" x14ac:dyDescent="0.25">
      <c r="A848" t="s">
        <v>4954</v>
      </c>
    </row>
    <row r="849" spans="1:1" x14ac:dyDescent="0.25">
      <c r="A849" t="s">
        <v>4955</v>
      </c>
    </row>
    <row r="850" spans="1:1" x14ac:dyDescent="0.25">
      <c r="A850" t="s">
        <v>4956</v>
      </c>
    </row>
    <row r="851" spans="1:1" x14ac:dyDescent="0.25">
      <c r="A851" t="s">
        <v>4957</v>
      </c>
    </row>
    <row r="852" spans="1:1" x14ac:dyDescent="0.25">
      <c r="A852" t="s">
        <v>4958</v>
      </c>
    </row>
    <row r="853" spans="1:1" x14ac:dyDescent="0.25">
      <c r="A853" t="s">
        <v>4959</v>
      </c>
    </row>
    <row r="854" spans="1:1" x14ac:dyDescent="0.25">
      <c r="A854" t="s">
        <v>4960</v>
      </c>
    </row>
    <row r="855" spans="1:1" x14ac:dyDescent="0.25">
      <c r="A855" t="s">
        <v>4961</v>
      </c>
    </row>
    <row r="856" spans="1:1" x14ac:dyDescent="0.25">
      <c r="A856" t="s">
        <v>4962</v>
      </c>
    </row>
    <row r="857" spans="1:1" x14ac:dyDescent="0.25">
      <c r="A857" t="s">
        <v>4963</v>
      </c>
    </row>
    <row r="858" spans="1:1" x14ac:dyDescent="0.25">
      <c r="A858" t="s">
        <v>4964</v>
      </c>
    </row>
    <row r="859" spans="1:1" x14ac:dyDescent="0.25">
      <c r="A859" t="s">
        <v>4965</v>
      </c>
    </row>
    <row r="860" spans="1:1" x14ac:dyDescent="0.25">
      <c r="A860" t="s">
        <v>4966</v>
      </c>
    </row>
    <row r="861" spans="1:1" x14ac:dyDescent="0.25">
      <c r="A861" t="s">
        <v>4967</v>
      </c>
    </row>
    <row r="862" spans="1:1" x14ac:dyDescent="0.25">
      <c r="A862" t="s">
        <v>4968</v>
      </c>
    </row>
    <row r="863" spans="1:1" x14ac:dyDescent="0.25">
      <c r="A863" t="s">
        <v>4969</v>
      </c>
    </row>
    <row r="864" spans="1:1" x14ac:dyDescent="0.25">
      <c r="A864" t="s">
        <v>4970</v>
      </c>
    </row>
    <row r="865" spans="1:1" x14ac:dyDescent="0.25">
      <c r="A865" t="s">
        <v>4971</v>
      </c>
    </row>
    <row r="866" spans="1:1" x14ac:dyDescent="0.25">
      <c r="A866" t="s">
        <v>4972</v>
      </c>
    </row>
    <row r="867" spans="1:1" x14ac:dyDescent="0.25">
      <c r="A867" t="s">
        <v>4973</v>
      </c>
    </row>
    <row r="868" spans="1:1" x14ac:dyDescent="0.25">
      <c r="A868" t="s">
        <v>4974</v>
      </c>
    </row>
    <row r="869" spans="1:1" x14ac:dyDescent="0.25">
      <c r="A869" t="s">
        <v>4975</v>
      </c>
    </row>
    <row r="870" spans="1:1" x14ac:dyDescent="0.25">
      <c r="A870" t="s">
        <v>4976</v>
      </c>
    </row>
    <row r="871" spans="1:1" x14ac:dyDescent="0.25">
      <c r="A871" t="s">
        <v>4977</v>
      </c>
    </row>
    <row r="872" spans="1:1" x14ac:dyDescent="0.25">
      <c r="A872" t="s">
        <v>4978</v>
      </c>
    </row>
    <row r="873" spans="1:1" x14ac:dyDescent="0.25">
      <c r="A873" t="s">
        <v>4979</v>
      </c>
    </row>
    <row r="874" spans="1:1" x14ac:dyDescent="0.25">
      <c r="A874" t="s">
        <v>4980</v>
      </c>
    </row>
    <row r="875" spans="1:1" x14ac:dyDescent="0.25">
      <c r="A875" t="s">
        <v>4981</v>
      </c>
    </row>
    <row r="876" spans="1:1" x14ac:dyDescent="0.25">
      <c r="A876" t="s">
        <v>4982</v>
      </c>
    </row>
    <row r="877" spans="1:1" x14ac:dyDescent="0.25">
      <c r="A877" t="s">
        <v>4983</v>
      </c>
    </row>
    <row r="878" spans="1:1" x14ac:dyDescent="0.25">
      <c r="A878" t="s">
        <v>4984</v>
      </c>
    </row>
    <row r="879" spans="1:1" x14ac:dyDescent="0.25">
      <c r="A879" t="s">
        <v>4985</v>
      </c>
    </row>
    <row r="880" spans="1:1" x14ac:dyDescent="0.25">
      <c r="A880" t="s">
        <v>4986</v>
      </c>
    </row>
    <row r="881" spans="1:1" x14ac:dyDescent="0.25">
      <c r="A881" t="s">
        <v>4987</v>
      </c>
    </row>
    <row r="882" spans="1:1" x14ac:dyDescent="0.25">
      <c r="A882" t="s">
        <v>4988</v>
      </c>
    </row>
    <row r="883" spans="1:1" x14ac:dyDescent="0.25">
      <c r="A883" t="s">
        <v>4989</v>
      </c>
    </row>
    <row r="884" spans="1:1" x14ac:dyDescent="0.25">
      <c r="A884" t="s">
        <v>4990</v>
      </c>
    </row>
    <row r="885" spans="1:1" x14ac:dyDescent="0.25">
      <c r="A885" t="s">
        <v>4991</v>
      </c>
    </row>
    <row r="886" spans="1:1" x14ac:dyDescent="0.25">
      <c r="A886" t="s">
        <v>4992</v>
      </c>
    </row>
    <row r="887" spans="1:1" x14ac:dyDescent="0.25">
      <c r="A887" t="s">
        <v>4993</v>
      </c>
    </row>
    <row r="888" spans="1:1" x14ac:dyDescent="0.25">
      <c r="A888" t="s">
        <v>4994</v>
      </c>
    </row>
    <row r="889" spans="1:1" x14ac:dyDescent="0.25">
      <c r="A889" t="s">
        <v>4995</v>
      </c>
    </row>
    <row r="890" spans="1:1" x14ac:dyDescent="0.25">
      <c r="A890" t="s">
        <v>4996</v>
      </c>
    </row>
    <row r="891" spans="1:1" x14ac:dyDescent="0.25">
      <c r="A891" t="s">
        <v>4997</v>
      </c>
    </row>
    <row r="892" spans="1:1" x14ac:dyDescent="0.25">
      <c r="A892" t="s">
        <v>4998</v>
      </c>
    </row>
    <row r="893" spans="1:1" x14ac:dyDescent="0.25">
      <c r="A893" t="s">
        <v>4999</v>
      </c>
    </row>
    <row r="894" spans="1:1" x14ac:dyDescent="0.25">
      <c r="A894" t="s">
        <v>5000</v>
      </c>
    </row>
    <row r="895" spans="1:1" x14ac:dyDescent="0.25">
      <c r="A895" t="s">
        <v>5001</v>
      </c>
    </row>
    <row r="896" spans="1:1" x14ac:dyDescent="0.25">
      <c r="A896" t="s">
        <v>5002</v>
      </c>
    </row>
    <row r="897" spans="1:1" x14ac:dyDescent="0.25">
      <c r="A897" t="s">
        <v>5003</v>
      </c>
    </row>
    <row r="898" spans="1:1" x14ac:dyDescent="0.25">
      <c r="A898" t="s">
        <v>5004</v>
      </c>
    </row>
    <row r="899" spans="1:1" x14ac:dyDescent="0.25">
      <c r="A899" t="s">
        <v>5005</v>
      </c>
    </row>
    <row r="900" spans="1:1" x14ac:dyDescent="0.25">
      <c r="A900" t="s">
        <v>5006</v>
      </c>
    </row>
    <row r="901" spans="1:1" x14ac:dyDescent="0.25">
      <c r="A901" t="s">
        <v>5007</v>
      </c>
    </row>
    <row r="902" spans="1:1" x14ac:dyDescent="0.25">
      <c r="A902" t="s">
        <v>5008</v>
      </c>
    </row>
    <row r="903" spans="1:1" x14ac:dyDescent="0.25">
      <c r="A903" t="s">
        <v>5009</v>
      </c>
    </row>
    <row r="904" spans="1:1" x14ac:dyDescent="0.25">
      <c r="A904" t="s">
        <v>5010</v>
      </c>
    </row>
    <row r="905" spans="1:1" x14ac:dyDescent="0.25">
      <c r="A905" t="s">
        <v>5011</v>
      </c>
    </row>
    <row r="906" spans="1:1" x14ac:dyDescent="0.25">
      <c r="A906" t="s">
        <v>5012</v>
      </c>
    </row>
    <row r="907" spans="1:1" x14ac:dyDescent="0.25">
      <c r="A907" t="s">
        <v>5013</v>
      </c>
    </row>
    <row r="908" spans="1:1" x14ac:dyDescent="0.25">
      <c r="A908" t="s">
        <v>6001</v>
      </c>
    </row>
    <row r="909" spans="1:1" x14ac:dyDescent="0.25">
      <c r="A909" t="s">
        <v>5014</v>
      </c>
    </row>
    <row r="910" spans="1:1" x14ac:dyDescent="0.25">
      <c r="A910" t="s">
        <v>5015</v>
      </c>
    </row>
    <row r="911" spans="1:1" x14ac:dyDescent="0.25">
      <c r="A911" t="s">
        <v>5016</v>
      </c>
    </row>
    <row r="912" spans="1:1" x14ac:dyDescent="0.25">
      <c r="A912" t="s">
        <v>5017</v>
      </c>
    </row>
    <row r="913" spans="1:1" x14ac:dyDescent="0.25">
      <c r="A913" t="s">
        <v>5018</v>
      </c>
    </row>
    <row r="914" spans="1:1" x14ac:dyDescent="0.25">
      <c r="A914" t="s">
        <v>5019</v>
      </c>
    </row>
    <row r="915" spans="1:1" x14ac:dyDescent="0.25">
      <c r="A915" t="s">
        <v>5020</v>
      </c>
    </row>
    <row r="916" spans="1:1" x14ac:dyDescent="0.25">
      <c r="A916" t="s">
        <v>5021</v>
      </c>
    </row>
    <row r="917" spans="1:1" x14ac:dyDescent="0.25">
      <c r="A917" t="s">
        <v>5022</v>
      </c>
    </row>
    <row r="918" spans="1:1" x14ac:dyDescent="0.25">
      <c r="A918" t="s">
        <v>5023</v>
      </c>
    </row>
    <row r="919" spans="1:1" x14ac:dyDescent="0.25">
      <c r="A919" t="s">
        <v>5024</v>
      </c>
    </row>
    <row r="920" spans="1:1" x14ac:dyDescent="0.25">
      <c r="A920" t="s">
        <v>5025</v>
      </c>
    </row>
    <row r="921" spans="1:1" x14ac:dyDescent="0.25">
      <c r="A921" t="s">
        <v>5026</v>
      </c>
    </row>
    <row r="922" spans="1:1" x14ac:dyDescent="0.25">
      <c r="A922" t="s">
        <v>5027</v>
      </c>
    </row>
    <row r="923" spans="1:1" x14ac:dyDescent="0.25">
      <c r="A923" t="s">
        <v>5028</v>
      </c>
    </row>
    <row r="924" spans="1:1" x14ac:dyDescent="0.25">
      <c r="A924" t="s">
        <v>5029</v>
      </c>
    </row>
    <row r="925" spans="1:1" x14ac:dyDescent="0.25">
      <c r="A925" t="s">
        <v>5030</v>
      </c>
    </row>
    <row r="926" spans="1:1" x14ac:dyDescent="0.25">
      <c r="A926" t="s">
        <v>5031</v>
      </c>
    </row>
    <row r="927" spans="1:1" x14ac:dyDescent="0.25">
      <c r="A927" t="s">
        <v>5032</v>
      </c>
    </row>
    <row r="928" spans="1:1" x14ac:dyDescent="0.25">
      <c r="A928" t="s">
        <v>5033</v>
      </c>
    </row>
    <row r="929" spans="1:1" x14ac:dyDescent="0.25">
      <c r="A929" t="s">
        <v>5034</v>
      </c>
    </row>
    <row r="930" spans="1:1" x14ac:dyDescent="0.25">
      <c r="A930" t="s">
        <v>5035</v>
      </c>
    </row>
    <row r="931" spans="1:1" x14ac:dyDescent="0.25">
      <c r="A931" t="s">
        <v>5036</v>
      </c>
    </row>
    <row r="932" spans="1:1" x14ac:dyDescent="0.25">
      <c r="A932" t="s">
        <v>5037</v>
      </c>
    </row>
    <row r="933" spans="1:1" x14ac:dyDescent="0.25">
      <c r="A933" t="s">
        <v>5038</v>
      </c>
    </row>
    <row r="934" spans="1:1" x14ac:dyDescent="0.25">
      <c r="A934" t="s">
        <v>5039</v>
      </c>
    </row>
    <row r="935" spans="1:1" x14ac:dyDescent="0.25">
      <c r="A935" t="s">
        <v>5040</v>
      </c>
    </row>
    <row r="936" spans="1:1" x14ac:dyDescent="0.25">
      <c r="A936" t="s">
        <v>5041</v>
      </c>
    </row>
    <row r="937" spans="1:1" x14ac:dyDescent="0.25">
      <c r="A937" t="s">
        <v>5042</v>
      </c>
    </row>
    <row r="938" spans="1:1" x14ac:dyDescent="0.25">
      <c r="A938" t="s">
        <v>5043</v>
      </c>
    </row>
    <row r="939" spans="1:1" x14ac:dyDescent="0.25">
      <c r="A939" t="s">
        <v>5044</v>
      </c>
    </row>
    <row r="940" spans="1:1" x14ac:dyDescent="0.25">
      <c r="A940" t="s">
        <v>5045</v>
      </c>
    </row>
    <row r="941" spans="1:1" x14ac:dyDescent="0.25">
      <c r="A941" t="s">
        <v>6007</v>
      </c>
    </row>
    <row r="942" spans="1:1" x14ac:dyDescent="0.25">
      <c r="A942" t="s">
        <v>6008</v>
      </c>
    </row>
    <row r="943" spans="1:1" x14ac:dyDescent="0.25">
      <c r="A943" t="s">
        <v>6022</v>
      </c>
    </row>
    <row r="944" spans="1:1" x14ac:dyDescent="0.25">
      <c r="A944" t="s">
        <v>6023</v>
      </c>
    </row>
    <row r="945" spans="1:1" x14ac:dyDescent="0.25">
      <c r="A945" t="s">
        <v>6027</v>
      </c>
    </row>
    <row r="946" spans="1:1" x14ac:dyDescent="0.25">
      <c r="A946" s="107" t="s">
        <v>7888</v>
      </c>
    </row>
    <row r="947" spans="1:1" x14ac:dyDescent="0.25">
      <c r="A947" s="107" t="s">
        <v>7889</v>
      </c>
    </row>
    <row r="948" spans="1:1" x14ac:dyDescent="0.25">
      <c r="A948" t="s">
        <v>5046</v>
      </c>
    </row>
    <row r="949" spans="1:1" x14ac:dyDescent="0.25">
      <c r="A949" t="s">
        <v>5047</v>
      </c>
    </row>
    <row r="950" spans="1:1" x14ac:dyDescent="0.25">
      <c r="A950" t="s">
        <v>5048</v>
      </c>
    </row>
    <row r="951" spans="1:1" x14ac:dyDescent="0.25">
      <c r="A951" t="s">
        <v>5049</v>
      </c>
    </row>
    <row r="952" spans="1:1" x14ac:dyDescent="0.25">
      <c r="A952" t="s">
        <v>5050</v>
      </c>
    </row>
    <row r="953" spans="1:1" x14ac:dyDescent="0.25">
      <c r="A953" t="s">
        <v>5051</v>
      </c>
    </row>
    <row r="954" spans="1:1" x14ac:dyDescent="0.25">
      <c r="A954" t="s">
        <v>5052</v>
      </c>
    </row>
    <row r="955" spans="1:1" x14ac:dyDescent="0.25">
      <c r="A955" t="s">
        <v>5053</v>
      </c>
    </row>
    <row r="956" spans="1:1" x14ac:dyDescent="0.25">
      <c r="A956" t="s">
        <v>5054</v>
      </c>
    </row>
    <row r="957" spans="1:1" x14ac:dyDescent="0.25">
      <c r="A957" t="s">
        <v>5055</v>
      </c>
    </row>
    <row r="958" spans="1:1" x14ac:dyDescent="0.25">
      <c r="A958" t="s">
        <v>5056</v>
      </c>
    </row>
    <row r="959" spans="1:1" x14ac:dyDescent="0.25">
      <c r="A959" t="s">
        <v>6002</v>
      </c>
    </row>
    <row r="960" spans="1:1" x14ac:dyDescent="0.25">
      <c r="A960" t="s">
        <v>6020</v>
      </c>
    </row>
    <row r="961" spans="1:1" x14ac:dyDescent="0.25">
      <c r="A961" t="s">
        <v>5057</v>
      </c>
    </row>
    <row r="962" spans="1:1" x14ac:dyDescent="0.25">
      <c r="A962" t="s">
        <v>5058</v>
      </c>
    </row>
    <row r="963" spans="1:1" x14ac:dyDescent="0.25">
      <c r="A963" t="s">
        <v>5059</v>
      </c>
    </row>
    <row r="964" spans="1:1" x14ac:dyDescent="0.25">
      <c r="A964" t="s">
        <v>5060</v>
      </c>
    </row>
    <row r="965" spans="1:1" x14ac:dyDescent="0.25">
      <c r="A965" t="s">
        <v>5061</v>
      </c>
    </row>
    <row r="966" spans="1:1" x14ac:dyDescent="0.25">
      <c r="A966" t="s">
        <v>5062</v>
      </c>
    </row>
    <row r="967" spans="1:1" x14ac:dyDescent="0.25">
      <c r="A967" t="s">
        <v>5063</v>
      </c>
    </row>
    <row r="968" spans="1:1" x14ac:dyDescent="0.25">
      <c r="A968" t="s">
        <v>5064</v>
      </c>
    </row>
    <row r="969" spans="1:1" x14ac:dyDescent="0.25">
      <c r="A969" t="s">
        <v>5065</v>
      </c>
    </row>
    <row r="970" spans="1:1" x14ac:dyDescent="0.25">
      <c r="A970" t="s">
        <v>5066</v>
      </c>
    </row>
    <row r="971" spans="1:1" x14ac:dyDescent="0.25">
      <c r="A971" t="s">
        <v>5067</v>
      </c>
    </row>
    <row r="972" spans="1:1" x14ac:dyDescent="0.25">
      <c r="A972" t="s">
        <v>5068</v>
      </c>
    </row>
    <row r="973" spans="1:1" x14ac:dyDescent="0.25">
      <c r="A973" t="s">
        <v>5069</v>
      </c>
    </row>
    <row r="974" spans="1:1" x14ac:dyDescent="0.25">
      <c r="A974" t="s">
        <v>5070</v>
      </c>
    </row>
    <row r="975" spans="1:1" x14ac:dyDescent="0.25">
      <c r="A975" t="s">
        <v>5071</v>
      </c>
    </row>
    <row r="976" spans="1:1" x14ac:dyDescent="0.25">
      <c r="A976" t="s">
        <v>5072</v>
      </c>
    </row>
    <row r="977" spans="1:1" x14ac:dyDescent="0.25">
      <c r="A977" t="s">
        <v>5073</v>
      </c>
    </row>
    <row r="978" spans="1:1" x14ac:dyDescent="0.25">
      <c r="A978" t="s">
        <v>5074</v>
      </c>
    </row>
    <row r="979" spans="1:1" x14ac:dyDescent="0.25">
      <c r="A979" t="s">
        <v>5075</v>
      </c>
    </row>
    <row r="980" spans="1:1" x14ac:dyDescent="0.25">
      <c r="A980" t="s">
        <v>5076</v>
      </c>
    </row>
    <row r="981" spans="1:1" x14ac:dyDescent="0.25">
      <c r="A981" t="s">
        <v>5077</v>
      </c>
    </row>
    <row r="982" spans="1:1" x14ac:dyDescent="0.25">
      <c r="A982" t="s">
        <v>5078</v>
      </c>
    </row>
    <row r="983" spans="1:1" x14ac:dyDescent="0.25">
      <c r="A983" t="s">
        <v>5079</v>
      </c>
    </row>
    <row r="984" spans="1:1" x14ac:dyDescent="0.25">
      <c r="A984" t="s">
        <v>5080</v>
      </c>
    </row>
    <row r="985" spans="1:1" x14ac:dyDescent="0.25">
      <c r="A985" t="s">
        <v>5081</v>
      </c>
    </row>
    <row r="986" spans="1:1" x14ac:dyDescent="0.25">
      <c r="A986" t="s">
        <v>5082</v>
      </c>
    </row>
    <row r="987" spans="1:1" x14ac:dyDescent="0.25">
      <c r="A987" t="s">
        <v>5083</v>
      </c>
    </row>
    <row r="988" spans="1:1" x14ac:dyDescent="0.25">
      <c r="A988" t="s">
        <v>5084</v>
      </c>
    </row>
    <row r="989" spans="1:1" x14ac:dyDescent="0.25">
      <c r="A989" t="s">
        <v>5085</v>
      </c>
    </row>
    <row r="990" spans="1:1" x14ac:dyDescent="0.25">
      <c r="A990" t="s">
        <v>5086</v>
      </c>
    </row>
    <row r="991" spans="1:1" x14ac:dyDescent="0.25">
      <c r="A991" t="s">
        <v>5087</v>
      </c>
    </row>
    <row r="992" spans="1:1" x14ac:dyDescent="0.25">
      <c r="A992" t="s">
        <v>5088</v>
      </c>
    </row>
    <row r="993" spans="1:1" x14ac:dyDescent="0.25">
      <c r="A993" t="s">
        <v>5089</v>
      </c>
    </row>
    <row r="994" spans="1:1" x14ac:dyDescent="0.25">
      <c r="A994" t="s">
        <v>5090</v>
      </c>
    </row>
    <row r="995" spans="1:1" x14ac:dyDescent="0.25">
      <c r="A995" t="s">
        <v>5091</v>
      </c>
    </row>
    <row r="996" spans="1:1" x14ac:dyDescent="0.25">
      <c r="A996" t="s">
        <v>5092</v>
      </c>
    </row>
    <row r="997" spans="1:1" x14ac:dyDescent="0.25">
      <c r="A997" t="s">
        <v>5093</v>
      </c>
    </row>
    <row r="998" spans="1:1" x14ac:dyDescent="0.25">
      <c r="A998" t="s">
        <v>5094</v>
      </c>
    </row>
    <row r="999" spans="1:1" x14ac:dyDescent="0.25">
      <c r="A999" t="s">
        <v>6018</v>
      </c>
    </row>
    <row r="1000" spans="1:1" x14ac:dyDescent="0.25">
      <c r="A1000" t="s">
        <v>6017</v>
      </c>
    </row>
    <row r="1001" spans="1:1" x14ac:dyDescent="0.25">
      <c r="A1001" t="s">
        <v>6026</v>
      </c>
    </row>
    <row r="1002" spans="1:1" x14ac:dyDescent="0.25">
      <c r="A1002" t="s">
        <v>6031</v>
      </c>
    </row>
    <row r="1003" spans="1:1" x14ac:dyDescent="0.25">
      <c r="A1003" t="s">
        <v>5095</v>
      </c>
    </row>
    <row r="1004" spans="1:1" x14ac:dyDescent="0.25">
      <c r="A1004" t="s">
        <v>5096</v>
      </c>
    </row>
    <row r="1005" spans="1:1" x14ac:dyDescent="0.25">
      <c r="A1005" t="s">
        <v>5097</v>
      </c>
    </row>
    <row r="1006" spans="1:1" x14ac:dyDescent="0.25">
      <c r="A1006" t="s">
        <v>6016</v>
      </c>
    </row>
    <row r="1007" spans="1:1" x14ac:dyDescent="0.25">
      <c r="A1007" t="s">
        <v>6019</v>
      </c>
    </row>
    <row r="1008" spans="1:1" x14ac:dyDescent="0.25">
      <c r="A1008" t="s">
        <v>5098</v>
      </c>
    </row>
    <row r="1009" spans="1:1" x14ac:dyDescent="0.25">
      <c r="A1009" t="s">
        <v>5099</v>
      </c>
    </row>
    <row r="1010" spans="1:1" x14ac:dyDescent="0.25">
      <c r="A1010" t="s">
        <v>5100</v>
      </c>
    </row>
    <row r="1011" spans="1:1" x14ac:dyDescent="0.25">
      <c r="A1011" t="s">
        <v>5101</v>
      </c>
    </row>
    <row r="1012" spans="1:1" x14ac:dyDescent="0.25">
      <c r="A1012" t="s">
        <v>5102</v>
      </c>
    </row>
    <row r="1013" spans="1:1" x14ac:dyDescent="0.25">
      <c r="A1013" t="s">
        <v>5103</v>
      </c>
    </row>
    <row r="1014" spans="1:1" x14ac:dyDescent="0.25">
      <c r="A1014" t="s">
        <v>5104</v>
      </c>
    </row>
    <row r="1015" spans="1:1" x14ac:dyDescent="0.25">
      <c r="A1015" t="s">
        <v>5105</v>
      </c>
    </row>
    <row r="1016" spans="1:1" x14ac:dyDescent="0.25">
      <c r="A1016" t="s">
        <v>5106</v>
      </c>
    </row>
    <row r="1017" spans="1:1" x14ac:dyDescent="0.25">
      <c r="A1017" t="s">
        <v>5107</v>
      </c>
    </row>
    <row r="1018" spans="1:1" x14ac:dyDescent="0.25">
      <c r="A1018" t="s">
        <v>5108</v>
      </c>
    </row>
    <row r="1019" spans="1:1" x14ac:dyDescent="0.25">
      <c r="A1019" t="s">
        <v>5109</v>
      </c>
    </row>
    <row r="1020" spans="1:1" x14ac:dyDescent="0.25">
      <c r="A1020" t="s">
        <v>5110</v>
      </c>
    </row>
    <row r="1021" spans="1:1" x14ac:dyDescent="0.25">
      <c r="A1021" t="s">
        <v>5111</v>
      </c>
    </row>
    <row r="1022" spans="1:1" x14ac:dyDescent="0.25">
      <c r="A1022" t="s">
        <v>5112</v>
      </c>
    </row>
    <row r="1023" spans="1:1" x14ac:dyDescent="0.25">
      <c r="A1023" t="s">
        <v>5113</v>
      </c>
    </row>
    <row r="1024" spans="1:1" x14ac:dyDescent="0.25">
      <c r="A1024" t="s">
        <v>5114</v>
      </c>
    </row>
    <row r="1025" spans="1:1" x14ac:dyDescent="0.25">
      <c r="A1025" t="s">
        <v>5115</v>
      </c>
    </row>
    <row r="1026" spans="1:1" x14ac:dyDescent="0.25">
      <c r="A1026" t="s">
        <v>5116</v>
      </c>
    </row>
    <row r="1027" spans="1:1" x14ac:dyDescent="0.25">
      <c r="A1027" t="s">
        <v>5117</v>
      </c>
    </row>
    <row r="1028" spans="1:1" x14ac:dyDescent="0.25">
      <c r="A1028" t="s">
        <v>5118</v>
      </c>
    </row>
    <row r="1029" spans="1:1" x14ac:dyDescent="0.25">
      <c r="A1029" t="s">
        <v>5119</v>
      </c>
    </row>
    <row r="1030" spans="1:1" x14ac:dyDescent="0.25">
      <c r="A1030" t="s">
        <v>5120</v>
      </c>
    </row>
    <row r="1031" spans="1:1" x14ac:dyDescent="0.25">
      <c r="A1031" t="s">
        <v>5121</v>
      </c>
    </row>
    <row r="1032" spans="1:1" x14ac:dyDescent="0.25">
      <c r="A1032" t="s">
        <v>5122</v>
      </c>
    </row>
    <row r="1033" spans="1:1" x14ac:dyDescent="0.25">
      <c r="A1033" t="s">
        <v>5123</v>
      </c>
    </row>
    <row r="1034" spans="1:1" x14ac:dyDescent="0.25">
      <c r="A1034" t="s">
        <v>5124</v>
      </c>
    </row>
    <row r="1035" spans="1:1" x14ac:dyDescent="0.25">
      <c r="A1035" t="s">
        <v>5125</v>
      </c>
    </row>
    <row r="1036" spans="1:1" x14ac:dyDescent="0.25">
      <c r="A1036" t="s">
        <v>5126</v>
      </c>
    </row>
    <row r="1037" spans="1:1" x14ac:dyDescent="0.25">
      <c r="A1037" t="s">
        <v>5127</v>
      </c>
    </row>
    <row r="1038" spans="1:1" x14ac:dyDescent="0.25">
      <c r="A1038" t="s">
        <v>5128</v>
      </c>
    </row>
    <row r="1039" spans="1:1" x14ac:dyDescent="0.25">
      <c r="A1039" t="s">
        <v>5129</v>
      </c>
    </row>
    <row r="1040" spans="1:1" x14ac:dyDescent="0.25">
      <c r="A1040" t="s">
        <v>5130</v>
      </c>
    </row>
    <row r="1041" spans="1:1" x14ac:dyDescent="0.25">
      <c r="A1041" t="s">
        <v>5131</v>
      </c>
    </row>
    <row r="1042" spans="1:1" x14ac:dyDescent="0.25">
      <c r="A1042" t="s">
        <v>5132</v>
      </c>
    </row>
    <row r="1043" spans="1:1" x14ac:dyDescent="0.25">
      <c r="A1043" t="s">
        <v>5133</v>
      </c>
    </row>
    <row r="1044" spans="1:1" x14ac:dyDescent="0.25">
      <c r="A1044" t="s">
        <v>5134</v>
      </c>
    </row>
    <row r="1045" spans="1:1" x14ac:dyDescent="0.25">
      <c r="A1045" t="s">
        <v>5135</v>
      </c>
    </row>
    <row r="1046" spans="1:1" x14ac:dyDescent="0.25">
      <c r="A1046" t="s">
        <v>5136</v>
      </c>
    </row>
    <row r="1047" spans="1:1" x14ac:dyDescent="0.25">
      <c r="A1047" t="s">
        <v>5137</v>
      </c>
    </row>
    <row r="1048" spans="1:1" x14ac:dyDescent="0.25">
      <c r="A1048" t="s">
        <v>5138</v>
      </c>
    </row>
    <row r="1049" spans="1:1" x14ac:dyDescent="0.25">
      <c r="A1049" t="s">
        <v>5139</v>
      </c>
    </row>
    <row r="1050" spans="1:1" x14ac:dyDescent="0.25">
      <c r="A1050" t="s">
        <v>5140</v>
      </c>
    </row>
    <row r="1051" spans="1:1" x14ac:dyDescent="0.25">
      <c r="A1051" t="s">
        <v>5141</v>
      </c>
    </row>
    <row r="1052" spans="1:1" x14ac:dyDescent="0.25">
      <c r="A1052" t="s">
        <v>5142</v>
      </c>
    </row>
    <row r="1053" spans="1:1" x14ac:dyDescent="0.25">
      <c r="A1053" t="s">
        <v>5143</v>
      </c>
    </row>
    <row r="1054" spans="1:1" x14ac:dyDescent="0.25">
      <c r="A1054" t="s">
        <v>5144</v>
      </c>
    </row>
    <row r="1055" spans="1:1" x14ac:dyDescent="0.25">
      <c r="A1055" t="s">
        <v>5145</v>
      </c>
    </row>
    <row r="1056" spans="1:1" x14ac:dyDescent="0.25">
      <c r="A1056" t="s">
        <v>5146</v>
      </c>
    </row>
    <row r="1057" spans="1:1" x14ac:dyDescent="0.25">
      <c r="A1057" t="s">
        <v>5147</v>
      </c>
    </row>
    <row r="1058" spans="1:1" x14ac:dyDescent="0.25">
      <c r="A1058" t="s">
        <v>5148</v>
      </c>
    </row>
    <row r="1059" spans="1:1" x14ac:dyDescent="0.25">
      <c r="A1059" t="s">
        <v>5149</v>
      </c>
    </row>
    <row r="1060" spans="1:1" x14ac:dyDescent="0.25">
      <c r="A1060" t="s">
        <v>5150</v>
      </c>
    </row>
    <row r="1061" spans="1:1" x14ac:dyDescent="0.25">
      <c r="A1061" t="s">
        <v>5151</v>
      </c>
    </row>
    <row r="1062" spans="1:1" x14ac:dyDescent="0.25">
      <c r="A1062" t="s">
        <v>5152</v>
      </c>
    </row>
    <row r="1063" spans="1:1" x14ac:dyDescent="0.25">
      <c r="A1063" t="s">
        <v>5153</v>
      </c>
    </row>
    <row r="1064" spans="1:1" x14ac:dyDescent="0.25">
      <c r="A1064" t="s">
        <v>5154</v>
      </c>
    </row>
    <row r="1065" spans="1:1" x14ac:dyDescent="0.25">
      <c r="A1065" t="s">
        <v>5155</v>
      </c>
    </row>
    <row r="1066" spans="1:1" x14ac:dyDescent="0.25">
      <c r="A1066" t="s">
        <v>5156</v>
      </c>
    </row>
    <row r="1067" spans="1:1" x14ac:dyDescent="0.25">
      <c r="A1067" t="s">
        <v>5157</v>
      </c>
    </row>
    <row r="1068" spans="1:1" x14ac:dyDescent="0.25">
      <c r="A1068" t="s">
        <v>5158</v>
      </c>
    </row>
    <row r="1069" spans="1:1" x14ac:dyDescent="0.25">
      <c r="A1069" t="s">
        <v>5159</v>
      </c>
    </row>
    <row r="1070" spans="1:1" x14ac:dyDescent="0.25">
      <c r="A1070" t="s">
        <v>5160</v>
      </c>
    </row>
    <row r="1071" spans="1:1" x14ac:dyDescent="0.25">
      <c r="A1071" t="s">
        <v>5161</v>
      </c>
    </row>
    <row r="1072" spans="1:1" x14ac:dyDescent="0.25">
      <c r="A1072" t="s">
        <v>5162</v>
      </c>
    </row>
    <row r="1073" spans="1:1" x14ac:dyDescent="0.25">
      <c r="A1073" t="s">
        <v>5163</v>
      </c>
    </row>
    <row r="1074" spans="1:1" x14ac:dyDescent="0.25">
      <c r="A1074" t="s">
        <v>5164</v>
      </c>
    </row>
    <row r="1075" spans="1:1" x14ac:dyDescent="0.25">
      <c r="A1075" t="s">
        <v>5165</v>
      </c>
    </row>
    <row r="1076" spans="1:1" x14ac:dyDescent="0.25">
      <c r="A1076" t="s">
        <v>5166</v>
      </c>
    </row>
    <row r="1077" spans="1:1" x14ac:dyDescent="0.25">
      <c r="A1077" t="s">
        <v>5167</v>
      </c>
    </row>
    <row r="1078" spans="1:1" x14ac:dyDescent="0.25">
      <c r="A1078" t="s">
        <v>5168</v>
      </c>
    </row>
    <row r="1079" spans="1:1" x14ac:dyDescent="0.25">
      <c r="A1079" t="s">
        <v>5169</v>
      </c>
    </row>
    <row r="1080" spans="1:1" x14ac:dyDescent="0.25">
      <c r="A1080" t="s">
        <v>5170</v>
      </c>
    </row>
    <row r="1081" spans="1:1" x14ac:dyDescent="0.25">
      <c r="A1081" t="s">
        <v>5171</v>
      </c>
    </row>
    <row r="1082" spans="1:1" x14ac:dyDescent="0.25">
      <c r="A1082" t="s">
        <v>5172</v>
      </c>
    </row>
    <row r="1083" spans="1:1" x14ac:dyDescent="0.25">
      <c r="A1083" t="s">
        <v>5173</v>
      </c>
    </row>
    <row r="1084" spans="1:1" x14ac:dyDescent="0.25">
      <c r="A1084" t="s">
        <v>5174</v>
      </c>
    </row>
    <row r="1085" spans="1:1" x14ac:dyDescent="0.25">
      <c r="A1085" t="s">
        <v>5175</v>
      </c>
    </row>
    <row r="1086" spans="1:1" x14ac:dyDescent="0.25">
      <c r="A1086" t="s">
        <v>5176</v>
      </c>
    </row>
    <row r="1087" spans="1:1" x14ac:dyDescent="0.25">
      <c r="A1087" t="s">
        <v>5177</v>
      </c>
    </row>
    <row r="1088" spans="1:1" x14ac:dyDescent="0.25">
      <c r="A1088" t="s">
        <v>5178</v>
      </c>
    </row>
    <row r="1089" spans="1:1" x14ac:dyDescent="0.25">
      <c r="A1089" t="s">
        <v>5179</v>
      </c>
    </row>
    <row r="1090" spans="1:1" x14ac:dyDescent="0.25">
      <c r="A1090" t="s">
        <v>5180</v>
      </c>
    </row>
    <row r="1091" spans="1:1" x14ac:dyDescent="0.25">
      <c r="A1091" t="s">
        <v>5181</v>
      </c>
    </row>
    <row r="1092" spans="1:1" x14ac:dyDescent="0.25">
      <c r="A1092" t="s">
        <v>5182</v>
      </c>
    </row>
    <row r="1093" spans="1:1" x14ac:dyDescent="0.25">
      <c r="A1093" t="s">
        <v>5183</v>
      </c>
    </row>
    <row r="1094" spans="1:1" x14ac:dyDescent="0.25">
      <c r="A1094" t="s">
        <v>5184</v>
      </c>
    </row>
    <row r="1095" spans="1:1" x14ac:dyDescent="0.25">
      <c r="A1095" t="s">
        <v>5185</v>
      </c>
    </row>
    <row r="1096" spans="1:1" x14ac:dyDescent="0.25">
      <c r="A1096" t="s">
        <v>5186</v>
      </c>
    </row>
    <row r="1097" spans="1:1" x14ac:dyDescent="0.25">
      <c r="A1097" t="s">
        <v>5187</v>
      </c>
    </row>
    <row r="1098" spans="1:1" x14ac:dyDescent="0.25">
      <c r="A1098" t="s">
        <v>5188</v>
      </c>
    </row>
    <row r="1099" spans="1:1" x14ac:dyDescent="0.25">
      <c r="A1099" t="s">
        <v>5189</v>
      </c>
    </row>
    <row r="1100" spans="1:1" x14ac:dyDescent="0.25">
      <c r="A1100" t="s">
        <v>5190</v>
      </c>
    </row>
    <row r="1101" spans="1:1" x14ac:dyDescent="0.25">
      <c r="A1101" t="s">
        <v>5191</v>
      </c>
    </row>
    <row r="1102" spans="1:1" x14ac:dyDescent="0.25">
      <c r="A1102" t="s">
        <v>5192</v>
      </c>
    </row>
    <row r="1103" spans="1:1" x14ac:dyDescent="0.25">
      <c r="A1103" t="s">
        <v>5193</v>
      </c>
    </row>
    <row r="1104" spans="1:1" x14ac:dyDescent="0.25">
      <c r="A1104" t="s">
        <v>5194</v>
      </c>
    </row>
    <row r="1105" spans="1:1" x14ac:dyDescent="0.25">
      <c r="A1105" t="s">
        <v>5195</v>
      </c>
    </row>
    <row r="1106" spans="1:1" x14ac:dyDescent="0.25">
      <c r="A1106" t="s">
        <v>5196</v>
      </c>
    </row>
    <row r="1107" spans="1:1" x14ac:dyDescent="0.25">
      <c r="A1107" t="s">
        <v>5197</v>
      </c>
    </row>
    <row r="1108" spans="1:1" x14ac:dyDescent="0.25">
      <c r="A1108" t="s">
        <v>5198</v>
      </c>
    </row>
    <row r="1109" spans="1:1" x14ac:dyDescent="0.25">
      <c r="A1109" t="s">
        <v>5199</v>
      </c>
    </row>
    <row r="1110" spans="1:1" x14ac:dyDescent="0.25">
      <c r="A1110" t="s">
        <v>5200</v>
      </c>
    </row>
    <row r="1111" spans="1:1" x14ac:dyDescent="0.25">
      <c r="A1111" t="s">
        <v>5201</v>
      </c>
    </row>
    <row r="1112" spans="1:1" x14ac:dyDescent="0.25">
      <c r="A1112" t="s">
        <v>5202</v>
      </c>
    </row>
    <row r="1113" spans="1:1" x14ac:dyDescent="0.25">
      <c r="A1113" t="s">
        <v>5203</v>
      </c>
    </row>
    <row r="1114" spans="1:1" x14ac:dyDescent="0.25">
      <c r="A1114" t="s">
        <v>5204</v>
      </c>
    </row>
    <row r="1115" spans="1:1" x14ac:dyDescent="0.25">
      <c r="A1115" t="s">
        <v>5205</v>
      </c>
    </row>
    <row r="1116" spans="1:1" x14ac:dyDescent="0.25">
      <c r="A1116" t="s">
        <v>5206</v>
      </c>
    </row>
    <row r="1117" spans="1:1" x14ac:dyDescent="0.25">
      <c r="A1117" t="s">
        <v>5207</v>
      </c>
    </row>
    <row r="1118" spans="1:1" x14ac:dyDescent="0.25">
      <c r="A1118" t="s">
        <v>5208</v>
      </c>
    </row>
    <row r="1119" spans="1:1" x14ac:dyDescent="0.25">
      <c r="A1119" t="s">
        <v>5209</v>
      </c>
    </row>
    <row r="1120" spans="1:1" x14ac:dyDescent="0.25">
      <c r="A1120" t="s">
        <v>5210</v>
      </c>
    </row>
    <row r="1121" spans="1:1" x14ac:dyDescent="0.25">
      <c r="A1121" t="s">
        <v>5211</v>
      </c>
    </row>
    <row r="1122" spans="1:1" x14ac:dyDescent="0.25">
      <c r="A1122" t="s">
        <v>5212</v>
      </c>
    </row>
    <row r="1123" spans="1:1" x14ac:dyDescent="0.25">
      <c r="A1123" t="s">
        <v>5213</v>
      </c>
    </row>
    <row r="1124" spans="1:1" x14ac:dyDescent="0.25">
      <c r="A1124" t="s">
        <v>5214</v>
      </c>
    </row>
    <row r="1125" spans="1:1" x14ac:dyDescent="0.25">
      <c r="A1125" t="s">
        <v>5215</v>
      </c>
    </row>
    <row r="1126" spans="1:1" x14ac:dyDescent="0.25">
      <c r="A1126" t="s">
        <v>5216</v>
      </c>
    </row>
    <row r="1127" spans="1:1" x14ac:dyDescent="0.25">
      <c r="A1127" t="s">
        <v>5217</v>
      </c>
    </row>
    <row r="1128" spans="1:1" x14ac:dyDescent="0.25">
      <c r="A1128" t="s">
        <v>5218</v>
      </c>
    </row>
    <row r="1129" spans="1:1" x14ac:dyDescent="0.25">
      <c r="A1129" t="s">
        <v>5219</v>
      </c>
    </row>
    <row r="1130" spans="1:1" x14ac:dyDescent="0.25">
      <c r="A1130" t="s">
        <v>5220</v>
      </c>
    </row>
    <row r="1131" spans="1:1" x14ac:dyDescent="0.25">
      <c r="A1131" t="s">
        <v>5221</v>
      </c>
    </row>
    <row r="1132" spans="1:1" x14ac:dyDescent="0.25">
      <c r="A1132" t="s">
        <v>5222</v>
      </c>
    </row>
    <row r="1133" spans="1:1" x14ac:dyDescent="0.25">
      <c r="A1133" t="s">
        <v>5223</v>
      </c>
    </row>
    <row r="1134" spans="1:1" x14ac:dyDescent="0.25">
      <c r="A1134" t="s">
        <v>5224</v>
      </c>
    </row>
    <row r="1135" spans="1:1" x14ac:dyDescent="0.25">
      <c r="A1135" t="s">
        <v>5225</v>
      </c>
    </row>
    <row r="1136" spans="1:1" x14ac:dyDescent="0.25">
      <c r="A1136" t="s">
        <v>5226</v>
      </c>
    </row>
    <row r="1137" spans="1:1" x14ac:dyDescent="0.25">
      <c r="A1137" t="s">
        <v>5227</v>
      </c>
    </row>
    <row r="1138" spans="1:1" x14ac:dyDescent="0.25">
      <c r="A1138" t="s">
        <v>5228</v>
      </c>
    </row>
    <row r="1139" spans="1:1" x14ac:dyDescent="0.25">
      <c r="A1139" t="s">
        <v>5229</v>
      </c>
    </row>
    <row r="1140" spans="1:1" x14ac:dyDescent="0.25">
      <c r="A1140" t="s">
        <v>5230</v>
      </c>
    </row>
    <row r="1141" spans="1:1" x14ac:dyDescent="0.25">
      <c r="A1141" t="s">
        <v>5231</v>
      </c>
    </row>
    <row r="1142" spans="1:1" x14ac:dyDescent="0.25">
      <c r="A1142" t="s">
        <v>5232</v>
      </c>
    </row>
    <row r="1143" spans="1:1" x14ac:dyDescent="0.25">
      <c r="A1143" t="s">
        <v>5233</v>
      </c>
    </row>
    <row r="1144" spans="1:1" x14ac:dyDescent="0.25">
      <c r="A1144" t="s">
        <v>5234</v>
      </c>
    </row>
    <row r="1145" spans="1:1" x14ac:dyDescent="0.25">
      <c r="A1145" t="s">
        <v>5235</v>
      </c>
    </row>
    <row r="1146" spans="1:1" x14ac:dyDescent="0.25">
      <c r="A1146" t="s">
        <v>5236</v>
      </c>
    </row>
    <row r="1147" spans="1:1" x14ac:dyDescent="0.25">
      <c r="A1147" t="s">
        <v>5237</v>
      </c>
    </row>
    <row r="1148" spans="1:1" x14ac:dyDescent="0.25">
      <c r="A1148" t="s">
        <v>5238</v>
      </c>
    </row>
    <row r="1149" spans="1:1" x14ac:dyDescent="0.25">
      <c r="A1149" t="s">
        <v>5239</v>
      </c>
    </row>
    <row r="1150" spans="1:1" x14ac:dyDescent="0.25">
      <c r="A1150" t="s">
        <v>5240</v>
      </c>
    </row>
    <row r="1151" spans="1:1" x14ac:dyDescent="0.25">
      <c r="A1151" t="s">
        <v>5241</v>
      </c>
    </row>
    <row r="1152" spans="1:1" x14ac:dyDescent="0.25">
      <c r="A1152" t="s">
        <v>5242</v>
      </c>
    </row>
    <row r="1153" spans="1:1" x14ac:dyDescent="0.25">
      <c r="A1153" t="s">
        <v>5243</v>
      </c>
    </row>
    <row r="1154" spans="1:1" x14ac:dyDescent="0.25">
      <c r="A1154" t="s">
        <v>5244</v>
      </c>
    </row>
    <row r="1155" spans="1:1" x14ac:dyDescent="0.25">
      <c r="A1155" t="s">
        <v>5245</v>
      </c>
    </row>
    <row r="1156" spans="1:1" x14ac:dyDescent="0.25">
      <c r="A1156" t="s">
        <v>5246</v>
      </c>
    </row>
    <row r="1157" spans="1:1" x14ac:dyDescent="0.25">
      <c r="A1157" t="s">
        <v>5247</v>
      </c>
    </row>
    <row r="1158" spans="1:1" x14ac:dyDescent="0.25">
      <c r="A1158" t="s">
        <v>5248</v>
      </c>
    </row>
    <row r="1159" spans="1:1" x14ac:dyDescent="0.25">
      <c r="A1159" t="s">
        <v>5249</v>
      </c>
    </row>
    <row r="1160" spans="1:1" x14ac:dyDescent="0.25">
      <c r="A1160" t="s">
        <v>5250</v>
      </c>
    </row>
    <row r="1161" spans="1:1" x14ac:dyDescent="0.25">
      <c r="A1161" t="s">
        <v>5251</v>
      </c>
    </row>
    <row r="1162" spans="1:1" x14ac:dyDescent="0.25">
      <c r="A1162" t="s">
        <v>5252</v>
      </c>
    </row>
    <row r="1163" spans="1:1" x14ac:dyDescent="0.25">
      <c r="A1163" t="s">
        <v>5253</v>
      </c>
    </row>
    <row r="1164" spans="1:1" x14ac:dyDescent="0.25">
      <c r="A1164" t="s">
        <v>5254</v>
      </c>
    </row>
    <row r="1165" spans="1:1" x14ac:dyDescent="0.25">
      <c r="A1165" t="s">
        <v>5255</v>
      </c>
    </row>
    <row r="1166" spans="1:1" x14ac:dyDescent="0.25">
      <c r="A1166" t="s">
        <v>5256</v>
      </c>
    </row>
    <row r="1167" spans="1:1" x14ac:dyDescent="0.25">
      <c r="A1167" t="s">
        <v>5257</v>
      </c>
    </row>
    <row r="1168" spans="1:1" x14ac:dyDescent="0.25">
      <c r="A1168" t="s">
        <v>5258</v>
      </c>
    </row>
    <row r="1169" spans="1:1" x14ac:dyDescent="0.25">
      <c r="A1169" t="s">
        <v>5259</v>
      </c>
    </row>
    <row r="1170" spans="1:1" x14ac:dyDescent="0.25">
      <c r="A1170" t="s">
        <v>6013</v>
      </c>
    </row>
    <row r="1171" spans="1:1" x14ac:dyDescent="0.25">
      <c r="A1171" t="s">
        <v>5260</v>
      </c>
    </row>
    <row r="1172" spans="1:1" x14ac:dyDescent="0.25">
      <c r="A1172" t="s">
        <v>5261</v>
      </c>
    </row>
    <row r="1173" spans="1:1" x14ac:dyDescent="0.25">
      <c r="A1173" t="s">
        <v>5262</v>
      </c>
    </row>
    <row r="1174" spans="1:1" x14ac:dyDescent="0.25">
      <c r="A1174" t="s">
        <v>5263</v>
      </c>
    </row>
    <row r="1175" spans="1:1" x14ac:dyDescent="0.25">
      <c r="A1175" t="s">
        <v>5264</v>
      </c>
    </row>
    <row r="1176" spans="1:1" x14ac:dyDescent="0.25">
      <c r="A1176" t="s">
        <v>5265</v>
      </c>
    </row>
    <row r="1177" spans="1:1" x14ac:dyDescent="0.25">
      <c r="A1177" t="s">
        <v>5266</v>
      </c>
    </row>
    <row r="1178" spans="1:1" x14ac:dyDescent="0.25">
      <c r="A1178" t="s">
        <v>5267</v>
      </c>
    </row>
    <row r="1179" spans="1:1" x14ac:dyDescent="0.25">
      <c r="A1179" t="s">
        <v>5268</v>
      </c>
    </row>
    <row r="1180" spans="1:1" x14ac:dyDescent="0.25">
      <c r="A1180" t="s">
        <v>5269</v>
      </c>
    </row>
    <row r="1181" spans="1:1" x14ac:dyDescent="0.25">
      <c r="A1181" t="s">
        <v>5270</v>
      </c>
    </row>
    <row r="1182" spans="1:1" x14ac:dyDescent="0.25">
      <c r="A1182" t="s">
        <v>5271</v>
      </c>
    </row>
    <row r="1183" spans="1:1" x14ac:dyDescent="0.25">
      <c r="A1183" t="s">
        <v>5272</v>
      </c>
    </row>
    <row r="1184" spans="1:1" x14ac:dyDescent="0.25">
      <c r="A1184" t="s">
        <v>5273</v>
      </c>
    </row>
    <row r="1185" spans="1:1" x14ac:dyDescent="0.25">
      <c r="A1185" t="s">
        <v>5274</v>
      </c>
    </row>
    <row r="1186" spans="1:1" x14ac:dyDescent="0.25">
      <c r="A1186" t="s">
        <v>5275</v>
      </c>
    </row>
    <row r="1187" spans="1:1" x14ac:dyDescent="0.25">
      <c r="A1187" t="s">
        <v>5276</v>
      </c>
    </row>
    <row r="1188" spans="1:1" x14ac:dyDescent="0.25">
      <c r="A1188" t="s">
        <v>5277</v>
      </c>
    </row>
    <row r="1189" spans="1:1" x14ac:dyDescent="0.25">
      <c r="A1189" t="s">
        <v>5278</v>
      </c>
    </row>
    <row r="1190" spans="1:1" x14ac:dyDescent="0.25">
      <c r="A1190" t="s">
        <v>5279</v>
      </c>
    </row>
    <row r="1191" spans="1:1" x14ac:dyDescent="0.25">
      <c r="A1191" t="s">
        <v>5280</v>
      </c>
    </row>
    <row r="1192" spans="1:1" x14ac:dyDescent="0.25">
      <c r="A1192" t="s">
        <v>5281</v>
      </c>
    </row>
    <row r="1193" spans="1:1" x14ac:dyDescent="0.25">
      <c r="A1193" t="s">
        <v>5282</v>
      </c>
    </row>
    <row r="1194" spans="1:1" x14ac:dyDescent="0.25">
      <c r="A1194" t="s">
        <v>5283</v>
      </c>
    </row>
    <row r="1195" spans="1:1" x14ac:dyDescent="0.25">
      <c r="A1195" t="s">
        <v>5284</v>
      </c>
    </row>
    <row r="1196" spans="1:1" x14ac:dyDescent="0.25">
      <c r="A1196" t="s">
        <v>5285</v>
      </c>
    </row>
    <row r="1197" spans="1:1" x14ac:dyDescent="0.25">
      <c r="A1197" t="s">
        <v>5286</v>
      </c>
    </row>
    <row r="1198" spans="1:1" x14ac:dyDescent="0.25">
      <c r="A1198" t="s">
        <v>5287</v>
      </c>
    </row>
    <row r="1199" spans="1:1" x14ac:dyDescent="0.25">
      <c r="A1199" t="s">
        <v>5288</v>
      </c>
    </row>
    <row r="1200" spans="1:1" x14ac:dyDescent="0.25">
      <c r="A1200" t="s">
        <v>5289</v>
      </c>
    </row>
    <row r="1201" spans="1:1" x14ac:dyDescent="0.25">
      <c r="A1201" t="s">
        <v>5290</v>
      </c>
    </row>
    <row r="1202" spans="1:1" x14ac:dyDescent="0.25">
      <c r="A1202" t="s">
        <v>5291</v>
      </c>
    </row>
    <row r="1203" spans="1:1" x14ac:dyDescent="0.25">
      <c r="A1203" t="s">
        <v>5292</v>
      </c>
    </row>
    <row r="1204" spans="1:1" x14ac:dyDescent="0.25">
      <c r="A1204" t="s">
        <v>5293</v>
      </c>
    </row>
    <row r="1205" spans="1:1" x14ac:dyDescent="0.25">
      <c r="A1205" t="s">
        <v>5294</v>
      </c>
    </row>
    <row r="1206" spans="1:1" x14ac:dyDescent="0.25">
      <c r="A1206" t="s">
        <v>5295</v>
      </c>
    </row>
    <row r="1207" spans="1:1" x14ac:dyDescent="0.25">
      <c r="A1207" t="s">
        <v>5296</v>
      </c>
    </row>
    <row r="1208" spans="1:1" x14ac:dyDescent="0.25">
      <c r="A1208" t="s">
        <v>5297</v>
      </c>
    </row>
    <row r="1209" spans="1:1" x14ac:dyDescent="0.25">
      <c r="A1209" t="s">
        <v>5298</v>
      </c>
    </row>
    <row r="1210" spans="1:1" x14ac:dyDescent="0.25">
      <c r="A1210" t="s">
        <v>7919</v>
      </c>
    </row>
    <row r="1211" spans="1:1" x14ac:dyDescent="0.25">
      <c r="A1211" t="s">
        <v>5299</v>
      </c>
    </row>
    <row r="1212" spans="1:1" x14ac:dyDescent="0.25">
      <c r="A1212" t="s">
        <v>5300</v>
      </c>
    </row>
    <row r="1213" spans="1:1" x14ac:dyDescent="0.25">
      <c r="A1213" t="s">
        <v>5301</v>
      </c>
    </row>
    <row r="1214" spans="1:1" x14ac:dyDescent="0.25">
      <c r="A1214" t="s">
        <v>5302</v>
      </c>
    </row>
    <row r="1215" spans="1:1" x14ac:dyDescent="0.25">
      <c r="A1215" t="s">
        <v>5303</v>
      </c>
    </row>
    <row r="1216" spans="1:1" x14ac:dyDescent="0.25">
      <c r="A1216" t="s">
        <v>5304</v>
      </c>
    </row>
    <row r="1217" spans="1:1" x14ac:dyDescent="0.25">
      <c r="A1217" t="s">
        <v>5305</v>
      </c>
    </row>
    <row r="1218" spans="1:1" x14ac:dyDescent="0.25">
      <c r="A1218" t="s">
        <v>5306</v>
      </c>
    </row>
    <row r="1219" spans="1:1" x14ac:dyDescent="0.25">
      <c r="A1219" t="s">
        <v>5307</v>
      </c>
    </row>
    <row r="1220" spans="1:1" x14ac:dyDescent="0.25">
      <c r="A1220" t="s">
        <v>5308</v>
      </c>
    </row>
    <row r="1221" spans="1:1" x14ac:dyDescent="0.25">
      <c r="A1221" t="s">
        <v>5309</v>
      </c>
    </row>
    <row r="1222" spans="1:1" x14ac:dyDescent="0.25">
      <c r="A1222" t="s">
        <v>5310</v>
      </c>
    </row>
    <row r="1223" spans="1:1" x14ac:dyDescent="0.25">
      <c r="A1223" t="s">
        <v>5311</v>
      </c>
    </row>
    <row r="1224" spans="1:1" x14ac:dyDescent="0.25">
      <c r="A1224" t="s">
        <v>5312</v>
      </c>
    </row>
    <row r="1225" spans="1:1" x14ac:dyDescent="0.25">
      <c r="A1225" t="s">
        <v>5313</v>
      </c>
    </row>
    <row r="1226" spans="1:1" x14ac:dyDescent="0.25">
      <c r="A1226" t="s">
        <v>5314</v>
      </c>
    </row>
    <row r="1227" spans="1:1" x14ac:dyDescent="0.25">
      <c r="A1227" t="s">
        <v>5315</v>
      </c>
    </row>
    <row r="1228" spans="1:1" x14ac:dyDescent="0.25">
      <c r="A1228" t="s">
        <v>5316</v>
      </c>
    </row>
    <row r="1229" spans="1:1" x14ac:dyDescent="0.25">
      <c r="A1229" t="s">
        <v>5317</v>
      </c>
    </row>
    <row r="1230" spans="1:1" x14ac:dyDescent="0.25">
      <c r="A1230" t="s">
        <v>5318</v>
      </c>
    </row>
    <row r="1231" spans="1:1" x14ac:dyDescent="0.25">
      <c r="A1231" t="s">
        <v>5319</v>
      </c>
    </row>
    <row r="1232" spans="1:1" x14ac:dyDescent="0.25">
      <c r="A1232" t="s">
        <v>5320</v>
      </c>
    </row>
    <row r="1233" spans="1:1" x14ac:dyDescent="0.25">
      <c r="A1233" t="s">
        <v>5321</v>
      </c>
    </row>
    <row r="1234" spans="1:1" x14ac:dyDescent="0.25">
      <c r="A1234" t="s">
        <v>5322</v>
      </c>
    </row>
    <row r="1235" spans="1:1" x14ac:dyDescent="0.25">
      <c r="A1235" t="s">
        <v>5323</v>
      </c>
    </row>
    <row r="1236" spans="1:1" x14ac:dyDescent="0.25">
      <c r="A1236" t="s">
        <v>5324</v>
      </c>
    </row>
    <row r="1237" spans="1:1" x14ac:dyDescent="0.25">
      <c r="A1237" t="s">
        <v>5325</v>
      </c>
    </row>
    <row r="1238" spans="1:1" x14ac:dyDescent="0.25">
      <c r="A1238" t="s">
        <v>5326</v>
      </c>
    </row>
    <row r="1239" spans="1:1" x14ac:dyDescent="0.25">
      <c r="A1239" t="s">
        <v>5327</v>
      </c>
    </row>
    <row r="1240" spans="1:1" x14ac:dyDescent="0.25">
      <c r="A1240" t="s">
        <v>5328</v>
      </c>
    </row>
    <row r="1241" spans="1:1" x14ac:dyDescent="0.25">
      <c r="A1241" t="s">
        <v>5329</v>
      </c>
    </row>
    <row r="1242" spans="1:1" x14ac:dyDescent="0.25">
      <c r="A1242" t="s">
        <v>5330</v>
      </c>
    </row>
    <row r="1243" spans="1:1" x14ac:dyDescent="0.25">
      <c r="A1243" t="s">
        <v>5331</v>
      </c>
    </row>
    <row r="1244" spans="1:1" x14ac:dyDescent="0.25">
      <c r="A1244" t="s">
        <v>5332</v>
      </c>
    </row>
    <row r="1245" spans="1:1" x14ac:dyDescent="0.25">
      <c r="A1245" t="s">
        <v>5333</v>
      </c>
    </row>
    <row r="1246" spans="1:1" x14ac:dyDescent="0.25">
      <c r="A1246" t="s">
        <v>5334</v>
      </c>
    </row>
    <row r="1247" spans="1:1" x14ac:dyDescent="0.25">
      <c r="A1247" t="s">
        <v>5335</v>
      </c>
    </row>
    <row r="1248" spans="1:1" x14ac:dyDescent="0.25">
      <c r="A1248" t="s">
        <v>5336</v>
      </c>
    </row>
    <row r="1249" spans="1:1" x14ac:dyDescent="0.25">
      <c r="A1249" t="s">
        <v>5337</v>
      </c>
    </row>
    <row r="1250" spans="1:1" x14ac:dyDescent="0.25">
      <c r="A1250" t="s">
        <v>5338</v>
      </c>
    </row>
    <row r="1251" spans="1:1" x14ac:dyDescent="0.25">
      <c r="A1251" t="s">
        <v>5339</v>
      </c>
    </row>
    <row r="1252" spans="1:1" x14ac:dyDescent="0.25">
      <c r="A1252" t="s">
        <v>5340</v>
      </c>
    </row>
    <row r="1253" spans="1:1" x14ac:dyDescent="0.25">
      <c r="A1253" t="s">
        <v>5341</v>
      </c>
    </row>
    <row r="1254" spans="1:1" x14ac:dyDescent="0.25">
      <c r="A1254" t="s">
        <v>5342</v>
      </c>
    </row>
    <row r="1255" spans="1:1" x14ac:dyDescent="0.25">
      <c r="A1255" t="s">
        <v>5343</v>
      </c>
    </row>
    <row r="1256" spans="1:1" x14ac:dyDescent="0.25">
      <c r="A1256" t="s">
        <v>5344</v>
      </c>
    </row>
    <row r="1257" spans="1:1" x14ac:dyDescent="0.25">
      <c r="A1257" t="s">
        <v>5345</v>
      </c>
    </row>
    <row r="1258" spans="1:1" x14ac:dyDescent="0.25">
      <c r="A1258" t="s">
        <v>5346</v>
      </c>
    </row>
    <row r="1259" spans="1:1" x14ac:dyDescent="0.25">
      <c r="A1259" t="s">
        <v>5347</v>
      </c>
    </row>
    <row r="1260" spans="1:1" x14ac:dyDescent="0.25">
      <c r="A1260" t="s">
        <v>5348</v>
      </c>
    </row>
    <row r="1261" spans="1:1" x14ac:dyDescent="0.25">
      <c r="A1261" t="s">
        <v>5349</v>
      </c>
    </row>
    <row r="1262" spans="1:1" x14ac:dyDescent="0.25">
      <c r="A1262" t="s">
        <v>5350</v>
      </c>
    </row>
    <row r="1263" spans="1:1" x14ac:dyDescent="0.25">
      <c r="A1263" t="s">
        <v>5351</v>
      </c>
    </row>
    <row r="1264" spans="1:1" x14ac:dyDescent="0.25">
      <c r="A1264" t="s">
        <v>5352</v>
      </c>
    </row>
    <row r="1265" spans="1:1" x14ac:dyDescent="0.25">
      <c r="A1265" t="s">
        <v>5353</v>
      </c>
    </row>
    <row r="1266" spans="1:1" x14ac:dyDescent="0.25">
      <c r="A1266" t="s">
        <v>5354</v>
      </c>
    </row>
    <row r="1267" spans="1:1" x14ac:dyDescent="0.25">
      <c r="A1267" t="s">
        <v>5355</v>
      </c>
    </row>
    <row r="1268" spans="1:1" x14ac:dyDescent="0.25">
      <c r="A1268" t="s">
        <v>5356</v>
      </c>
    </row>
    <row r="1269" spans="1:1" x14ac:dyDescent="0.25">
      <c r="A1269" t="s">
        <v>5357</v>
      </c>
    </row>
    <row r="1270" spans="1:1" x14ac:dyDescent="0.25">
      <c r="A1270" t="s">
        <v>5358</v>
      </c>
    </row>
    <row r="1271" spans="1:1" x14ac:dyDescent="0.25">
      <c r="A1271" t="s">
        <v>5359</v>
      </c>
    </row>
    <row r="1272" spans="1:1" x14ac:dyDescent="0.25">
      <c r="A1272" t="s">
        <v>5360</v>
      </c>
    </row>
    <row r="1273" spans="1:1" x14ac:dyDescent="0.25">
      <c r="A1273" t="s">
        <v>5361</v>
      </c>
    </row>
    <row r="1274" spans="1:1" x14ac:dyDescent="0.25">
      <c r="A1274" t="s">
        <v>5362</v>
      </c>
    </row>
    <row r="1275" spans="1:1" x14ac:dyDescent="0.25">
      <c r="A1275" t="s">
        <v>5363</v>
      </c>
    </row>
    <row r="1276" spans="1:1" x14ac:dyDescent="0.25">
      <c r="A1276" t="s">
        <v>5364</v>
      </c>
    </row>
    <row r="1277" spans="1:1" x14ac:dyDescent="0.25">
      <c r="A1277" t="s">
        <v>5365</v>
      </c>
    </row>
    <row r="1278" spans="1:1" x14ac:dyDescent="0.25">
      <c r="A1278" t="s">
        <v>5366</v>
      </c>
    </row>
    <row r="1279" spans="1:1" x14ac:dyDescent="0.25">
      <c r="A1279" t="s">
        <v>5367</v>
      </c>
    </row>
    <row r="1280" spans="1:1" x14ac:dyDescent="0.25">
      <c r="A1280" t="s">
        <v>5368</v>
      </c>
    </row>
    <row r="1281" spans="1:1" x14ac:dyDescent="0.25">
      <c r="A1281" t="s">
        <v>5369</v>
      </c>
    </row>
    <row r="1282" spans="1:1" x14ac:dyDescent="0.25">
      <c r="A1282" t="s">
        <v>5370</v>
      </c>
    </row>
    <row r="1283" spans="1:1" x14ac:dyDescent="0.25">
      <c r="A1283" t="s">
        <v>5371</v>
      </c>
    </row>
    <row r="1284" spans="1:1" x14ac:dyDescent="0.25">
      <c r="A1284" t="s">
        <v>5372</v>
      </c>
    </row>
    <row r="1285" spans="1:1" x14ac:dyDescent="0.25">
      <c r="A1285" t="s">
        <v>5373</v>
      </c>
    </row>
    <row r="1286" spans="1:1" x14ac:dyDescent="0.25">
      <c r="A1286" t="s">
        <v>5374</v>
      </c>
    </row>
    <row r="1287" spans="1:1" x14ac:dyDescent="0.25">
      <c r="A1287" t="s">
        <v>5375</v>
      </c>
    </row>
    <row r="1288" spans="1:1" x14ac:dyDescent="0.25">
      <c r="A1288" t="s">
        <v>5376</v>
      </c>
    </row>
    <row r="1289" spans="1:1" x14ac:dyDescent="0.25">
      <c r="A1289" t="s">
        <v>5377</v>
      </c>
    </row>
    <row r="1290" spans="1:1" x14ac:dyDescent="0.25">
      <c r="A1290" t="s">
        <v>5378</v>
      </c>
    </row>
    <row r="1291" spans="1:1" x14ac:dyDescent="0.25">
      <c r="A1291" t="s">
        <v>5379</v>
      </c>
    </row>
    <row r="1292" spans="1:1" x14ac:dyDescent="0.25">
      <c r="A1292" t="s">
        <v>5380</v>
      </c>
    </row>
    <row r="1293" spans="1:1" x14ac:dyDescent="0.25">
      <c r="A1293" t="s">
        <v>5381</v>
      </c>
    </row>
    <row r="1294" spans="1:1" x14ac:dyDescent="0.25">
      <c r="A1294" t="s">
        <v>5382</v>
      </c>
    </row>
    <row r="1295" spans="1:1" x14ac:dyDescent="0.25">
      <c r="A1295" t="s">
        <v>5383</v>
      </c>
    </row>
    <row r="1296" spans="1:1" x14ac:dyDescent="0.25">
      <c r="A1296" t="s">
        <v>5384</v>
      </c>
    </row>
    <row r="1297" spans="1:1" x14ac:dyDescent="0.25">
      <c r="A1297" t="s">
        <v>5385</v>
      </c>
    </row>
    <row r="1298" spans="1:1" x14ac:dyDescent="0.25">
      <c r="A1298" t="s">
        <v>5386</v>
      </c>
    </row>
    <row r="1299" spans="1:1" x14ac:dyDescent="0.25">
      <c r="A1299" t="s">
        <v>5387</v>
      </c>
    </row>
    <row r="1300" spans="1:1" x14ac:dyDescent="0.25">
      <c r="A1300" t="s">
        <v>5388</v>
      </c>
    </row>
    <row r="1301" spans="1:1" x14ac:dyDescent="0.25">
      <c r="A1301" t="s">
        <v>5389</v>
      </c>
    </row>
    <row r="1302" spans="1:1" x14ac:dyDescent="0.25">
      <c r="A1302" t="s">
        <v>5390</v>
      </c>
    </row>
    <row r="1303" spans="1:1" x14ac:dyDescent="0.25">
      <c r="A1303" t="s">
        <v>5391</v>
      </c>
    </row>
    <row r="1304" spans="1:1" x14ac:dyDescent="0.25">
      <c r="A1304" t="s">
        <v>5392</v>
      </c>
    </row>
    <row r="1305" spans="1:1" x14ac:dyDescent="0.25">
      <c r="A1305" t="s">
        <v>5393</v>
      </c>
    </row>
    <row r="1306" spans="1:1" x14ac:dyDescent="0.25">
      <c r="A1306" t="s">
        <v>5394</v>
      </c>
    </row>
    <row r="1307" spans="1:1" x14ac:dyDescent="0.25">
      <c r="A1307" t="s">
        <v>5395</v>
      </c>
    </row>
    <row r="1308" spans="1:1" x14ac:dyDescent="0.25">
      <c r="A1308" t="s">
        <v>5396</v>
      </c>
    </row>
    <row r="1309" spans="1:1" x14ac:dyDescent="0.25">
      <c r="A1309" t="s">
        <v>5397</v>
      </c>
    </row>
    <row r="1310" spans="1:1" x14ac:dyDescent="0.25">
      <c r="A1310" t="s">
        <v>5398</v>
      </c>
    </row>
    <row r="1311" spans="1:1" x14ac:dyDescent="0.25">
      <c r="A1311" t="s">
        <v>5399</v>
      </c>
    </row>
    <row r="1312" spans="1:1" x14ac:dyDescent="0.25">
      <c r="A1312" t="s">
        <v>5400</v>
      </c>
    </row>
    <row r="1313" spans="1:1" x14ac:dyDescent="0.25">
      <c r="A1313" t="s">
        <v>5401</v>
      </c>
    </row>
    <row r="1314" spans="1:1" x14ac:dyDescent="0.25">
      <c r="A1314" t="s">
        <v>5402</v>
      </c>
    </row>
    <row r="1315" spans="1:1" x14ac:dyDescent="0.25">
      <c r="A1315" t="s">
        <v>5403</v>
      </c>
    </row>
    <row r="1316" spans="1:1" x14ac:dyDescent="0.25">
      <c r="A1316" t="s">
        <v>5404</v>
      </c>
    </row>
    <row r="1317" spans="1:1" x14ac:dyDescent="0.25">
      <c r="A1317" t="s">
        <v>5405</v>
      </c>
    </row>
    <row r="1318" spans="1:1" x14ac:dyDescent="0.25">
      <c r="A1318" t="s">
        <v>5406</v>
      </c>
    </row>
    <row r="1319" spans="1:1" x14ac:dyDescent="0.25">
      <c r="A1319" t="s">
        <v>5407</v>
      </c>
    </row>
    <row r="1320" spans="1:1" x14ac:dyDescent="0.25">
      <c r="A1320" t="s">
        <v>5408</v>
      </c>
    </row>
    <row r="1321" spans="1:1" x14ac:dyDescent="0.25">
      <c r="A1321" t="s">
        <v>7837</v>
      </c>
    </row>
    <row r="1322" spans="1:1" x14ac:dyDescent="0.25">
      <c r="A1322" t="s">
        <v>5409</v>
      </c>
    </row>
    <row r="1323" spans="1:1" x14ac:dyDescent="0.25">
      <c r="A1323" t="s">
        <v>5410</v>
      </c>
    </row>
    <row r="1324" spans="1:1" x14ac:dyDescent="0.25">
      <c r="A1324" t="s">
        <v>5411</v>
      </c>
    </row>
    <row r="1325" spans="1:1" x14ac:dyDescent="0.25">
      <c r="A1325" t="s">
        <v>5412</v>
      </c>
    </row>
    <row r="1326" spans="1:1" x14ac:dyDescent="0.25">
      <c r="A1326" t="s">
        <v>5413</v>
      </c>
    </row>
    <row r="1327" spans="1:1" x14ac:dyDescent="0.25">
      <c r="A1327" t="s">
        <v>5414</v>
      </c>
    </row>
    <row r="1328" spans="1:1" x14ac:dyDescent="0.25">
      <c r="A1328" t="s">
        <v>5415</v>
      </c>
    </row>
    <row r="1329" spans="1:1" x14ac:dyDescent="0.25">
      <c r="A1329" t="s">
        <v>5416</v>
      </c>
    </row>
    <row r="1330" spans="1:1" x14ac:dyDescent="0.25">
      <c r="A1330" t="s">
        <v>5417</v>
      </c>
    </row>
    <row r="1331" spans="1:1" x14ac:dyDescent="0.25">
      <c r="A1331" t="s">
        <v>5418</v>
      </c>
    </row>
    <row r="1332" spans="1:1" x14ac:dyDescent="0.25">
      <c r="A1332" t="s">
        <v>5419</v>
      </c>
    </row>
    <row r="1333" spans="1:1" x14ac:dyDescent="0.25">
      <c r="A1333" t="s">
        <v>5420</v>
      </c>
    </row>
    <row r="1334" spans="1:1" x14ac:dyDescent="0.25">
      <c r="A1334" t="s">
        <v>5421</v>
      </c>
    </row>
    <row r="1335" spans="1:1" x14ac:dyDescent="0.25">
      <c r="A1335" t="s">
        <v>5422</v>
      </c>
    </row>
    <row r="1336" spans="1:1" x14ac:dyDescent="0.25">
      <c r="A1336" t="s">
        <v>5423</v>
      </c>
    </row>
    <row r="1337" spans="1:1" x14ac:dyDescent="0.25">
      <c r="A1337" t="s">
        <v>5424</v>
      </c>
    </row>
    <row r="1338" spans="1:1" x14ac:dyDescent="0.25">
      <c r="A1338" t="s">
        <v>5425</v>
      </c>
    </row>
    <row r="1339" spans="1:1" x14ac:dyDescent="0.25">
      <c r="A1339" t="s">
        <v>5426</v>
      </c>
    </row>
    <row r="1340" spans="1:1" x14ac:dyDescent="0.25">
      <c r="A1340" t="s">
        <v>5427</v>
      </c>
    </row>
    <row r="1341" spans="1:1" x14ac:dyDescent="0.25">
      <c r="A1341" t="s">
        <v>5428</v>
      </c>
    </row>
    <row r="1342" spans="1:1" x14ac:dyDescent="0.25">
      <c r="A1342" t="s">
        <v>5429</v>
      </c>
    </row>
    <row r="1343" spans="1:1" x14ac:dyDescent="0.25">
      <c r="A1343" t="s">
        <v>5430</v>
      </c>
    </row>
    <row r="1344" spans="1:1" x14ac:dyDescent="0.25">
      <c r="A1344" t="s">
        <v>5431</v>
      </c>
    </row>
    <row r="1345" spans="1:1" x14ac:dyDescent="0.25">
      <c r="A1345" t="s">
        <v>5432</v>
      </c>
    </row>
    <row r="1346" spans="1:1" x14ac:dyDescent="0.25">
      <c r="A1346" t="s">
        <v>5433</v>
      </c>
    </row>
    <row r="1347" spans="1:1" x14ac:dyDescent="0.25">
      <c r="A1347" t="s">
        <v>5434</v>
      </c>
    </row>
    <row r="1348" spans="1:1" x14ac:dyDescent="0.25">
      <c r="A1348" t="s">
        <v>6078</v>
      </c>
    </row>
    <row r="1349" spans="1:1" x14ac:dyDescent="0.25">
      <c r="A1349" t="s">
        <v>5435</v>
      </c>
    </row>
    <row r="1350" spans="1:1" x14ac:dyDescent="0.25">
      <c r="A1350" t="s">
        <v>5436</v>
      </c>
    </row>
    <row r="1351" spans="1:1" x14ac:dyDescent="0.25">
      <c r="A1351" t="s">
        <v>5437</v>
      </c>
    </row>
    <row r="1352" spans="1:1" x14ac:dyDescent="0.25">
      <c r="A1352" t="s">
        <v>5438</v>
      </c>
    </row>
    <row r="1353" spans="1:1" x14ac:dyDescent="0.25">
      <c r="A1353" t="s">
        <v>5439</v>
      </c>
    </row>
    <row r="1354" spans="1:1" x14ac:dyDescent="0.25">
      <c r="A1354" t="s">
        <v>5440</v>
      </c>
    </row>
    <row r="1355" spans="1:1" x14ac:dyDescent="0.25">
      <c r="A1355" t="s">
        <v>5441</v>
      </c>
    </row>
    <row r="1356" spans="1:1" x14ac:dyDescent="0.25">
      <c r="A1356" t="s">
        <v>5442</v>
      </c>
    </row>
    <row r="1357" spans="1:1" x14ac:dyDescent="0.25">
      <c r="A1357" t="s">
        <v>5443</v>
      </c>
    </row>
    <row r="1358" spans="1:1" x14ac:dyDescent="0.25">
      <c r="A1358" t="s">
        <v>5444</v>
      </c>
    </row>
    <row r="1359" spans="1:1" x14ac:dyDescent="0.25">
      <c r="A1359" t="s">
        <v>5445</v>
      </c>
    </row>
    <row r="1360" spans="1:1" x14ac:dyDescent="0.25">
      <c r="A1360" t="s">
        <v>5446</v>
      </c>
    </row>
    <row r="1361" spans="1:1" x14ac:dyDescent="0.25">
      <c r="A1361" t="s">
        <v>5447</v>
      </c>
    </row>
    <row r="1362" spans="1:1" x14ac:dyDescent="0.25">
      <c r="A1362" t="s">
        <v>5448</v>
      </c>
    </row>
    <row r="1363" spans="1:1" x14ac:dyDescent="0.25">
      <c r="A1363" t="s">
        <v>5449</v>
      </c>
    </row>
    <row r="1364" spans="1:1" x14ac:dyDescent="0.25">
      <c r="A1364" t="s">
        <v>5450</v>
      </c>
    </row>
    <row r="1365" spans="1:1" x14ac:dyDescent="0.25">
      <c r="A1365" t="s">
        <v>5451</v>
      </c>
    </row>
    <row r="1366" spans="1:1" x14ac:dyDescent="0.25">
      <c r="A1366" t="s">
        <v>5452</v>
      </c>
    </row>
    <row r="1367" spans="1:1" x14ac:dyDescent="0.25">
      <c r="A1367" t="s">
        <v>5453</v>
      </c>
    </row>
    <row r="1368" spans="1:1" x14ac:dyDescent="0.25">
      <c r="A1368" t="s">
        <v>5454</v>
      </c>
    </row>
    <row r="1369" spans="1:1" x14ac:dyDescent="0.25">
      <c r="A1369" t="s">
        <v>5455</v>
      </c>
    </row>
    <row r="1370" spans="1:1" x14ac:dyDescent="0.25">
      <c r="A1370" t="s">
        <v>5456</v>
      </c>
    </row>
    <row r="1371" spans="1:1" x14ac:dyDescent="0.25">
      <c r="A1371" t="s">
        <v>5457</v>
      </c>
    </row>
    <row r="1372" spans="1:1" x14ac:dyDescent="0.25">
      <c r="A1372" t="s">
        <v>5458</v>
      </c>
    </row>
    <row r="1373" spans="1:1" x14ac:dyDescent="0.25">
      <c r="A1373" t="s">
        <v>5459</v>
      </c>
    </row>
    <row r="1374" spans="1:1" x14ac:dyDescent="0.25">
      <c r="A1374" t="s">
        <v>5460</v>
      </c>
    </row>
    <row r="1375" spans="1:1" x14ac:dyDescent="0.25">
      <c r="A1375" t="s">
        <v>5461</v>
      </c>
    </row>
    <row r="1376" spans="1:1" x14ac:dyDescent="0.25">
      <c r="A1376" t="s">
        <v>5462</v>
      </c>
    </row>
    <row r="1377" spans="1:1" x14ac:dyDescent="0.25">
      <c r="A1377" t="s">
        <v>5463</v>
      </c>
    </row>
    <row r="1378" spans="1:1" x14ac:dyDescent="0.25">
      <c r="A1378" t="s">
        <v>5464</v>
      </c>
    </row>
    <row r="1379" spans="1:1" x14ac:dyDescent="0.25">
      <c r="A1379" t="s">
        <v>5465</v>
      </c>
    </row>
    <row r="1380" spans="1:1" x14ac:dyDescent="0.25">
      <c r="A1380" t="s">
        <v>5466</v>
      </c>
    </row>
    <row r="1381" spans="1:1" x14ac:dyDescent="0.25">
      <c r="A1381" t="s">
        <v>5467</v>
      </c>
    </row>
    <row r="1382" spans="1:1" x14ac:dyDescent="0.25">
      <c r="A1382" t="s">
        <v>5468</v>
      </c>
    </row>
    <row r="1383" spans="1:1" x14ac:dyDescent="0.25">
      <c r="A1383" t="s">
        <v>5469</v>
      </c>
    </row>
    <row r="1384" spans="1:1" x14ac:dyDescent="0.25">
      <c r="A1384" t="s">
        <v>5470</v>
      </c>
    </row>
    <row r="1385" spans="1:1" x14ac:dyDescent="0.25">
      <c r="A1385" t="s">
        <v>5471</v>
      </c>
    </row>
    <row r="1386" spans="1:1" x14ac:dyDescent="0.25">
      <c r="A1386" t="s">
        <v>5472</v>
      </c>
    </row>
    <row r="1387" spans="1:1" x14ac:dyDescent="0.25">
      <c r="A1387" t="s">
        <v>5473</v>
      </c>
    </row>
    <row r="1388" spans="1:1" x14ac:dyDescent="0.25">
      <c r="A1388" t="s">
        <v>5474</v>
      </c>
    </row>
    <row r="1389" spans="1:1" x14ac:dyDescent="0.25">
      <c r="A1389" t="s">
        <v>5475</v>
      </c>
    </row>
    <row r="1390" spans="1:1" x14ac:dyDescent="0.25">
      <c r="A1390" t="s">
        <v>5476</v>
      </c>
    </row>
    <row r="1391" spans="1:1" x14ac:dyDescent="0.25">
      <c r="A1391" t="s">
        <v>5477</v>
      </c>
    </row>
    <row r="1392" spans="1:1" x14ac:dyDescent="0.25">
      <c r="A1392" t="s">
        <v>5478</v>
      </c>
    </row>
    <row r="1393" spans="1:1" x14ac:dyDescent="0.25">
      <c r="A1393" t="s">
        <v>5479</v>
      </c>
    </row>
    <row r="1394" spans="1:1" x14ac:dyDescent="0.25">
      <c r="A1394" t="s">
        <v>5480</v>
      </c>
    </row>
    <row r="1395" spans="1:1" x14ac:dyDescent="0.25">
      <c r="A1395" t="s">
        <v>5481</v>
      </c>
    </row>
    <row r="1396" spans="1:1" x14ac:dyDescent="0.25">
      <c r="A1396" t="s">
        <v>5482</v>
      </c>
    </row>
    <row r="1397" spans="1:1" x14ac:dyDescent="0.25">
      <c r="A1397" t="s">
        <v>5483</v>
      </c>
    </row>
    <row r="1398" spans="1:1" x14ac:dyDescent="0.25">
      <c r="A1398" t="s">
        <v>5484</v>
      </c>
    </row>
    <row r="1399" spans="1:1" x14ac:dyDescent="0.25">
      <c r="A1399" t="s">
        <v>5485</v>
      </c>
    </row>
    <row r="1400" spans="1:1" x14ac:dyDescent="0.25">
      <c r="A1400" t="s">
        <v>5486</v>
      </c>
    </row>
    <row r="1401" spans="1:1" x14ac:dyDescent="0.25">
      <c r="A1401" t="s">
        <v>5487</v>
      </c>
    </row>
    <row r="1402" spans="1:1" x14ac:dyDescent="0.25">
      <c r="A1402" t="s">
        <v>5488</v>
      </c>
    </row>
    <row r="1403" spans="1:1" x14ac:dyDescent="0.25">
      <c r="A1403" t="s">
        <v>5489</v>
      </c>
    </row>
    <row r="1404" spans="1:1" x14ac:dyDescent="0.25">
      <c r="A1404" t="s">
        <v>5490</v>
      </c>
    </row>
    <row r="1405" spans="1:1" x14ac:dyDescent="0.25">
      <c r="A1405" t="s">
        <v>5491</v>
      </c>
    </row>
    <row r="1406" spans="1:1" x14ac:dyDescent="0.25">
      <c r="A1406" t="s">
        <v>5492</v>
      </c>
    </row>
    <row r="1407" spans="1:1" x14ac:dyDescent="0.25">
      <c r="A1407" t="s">
        <v>5493</v>
      </c>
    </row>
    <row r="1408" spans="1:1" x14ac:dyDescent="0.25">
      <c r="A1408" t="s">
        <v>5494</v>
      </c>
    </row>
    <row r="1409" spans="1:1" x14ac:dyDescent="0.25">
      <c r="A1409" t="s">
        <v>5495</v>
      </c>
    </row>
    <row r="1410" spans="1:1" x14ac:dyDescent="0.25">
      <c r="A1410" t="s">
        <v>5496</v>
      </c>
    </row>
    <row r="1411" spans="1:1" x14ac:dyDescent="0.25">
      <c r="A1411" t="s">
        <v>5497</v>
      </c>
    </row>
    <row r="1412" spans="1:1" x14ac:dyDescent="0.25">
      <c r="A1412" t="s">
        <v>5498</v>
      </c>
    </row>
    <row r="1413" spans="1:1" x14ac:dyDescent="0.25">
      <c r="A1413" t="s">
        <v>5499</v>
      </c>
    </row>
    <row r="1414" spans="1:1" x14ac:dyDescent="0.25">
      <c r="A1414" t="s">
        <v>5500</v>
      </c>
    </row>
    <row r="1415" spans="1:1" x14ac:dyDescent="0.25">
      <c r="A1415" t="s">
        <v>5501</v>
      </c>
    </row>
    <row r="1416" spans="1:1" x14ac:dyDescent="0.25">
      <c r="A1416" t="s">
        <v>5502</v>
      </c>
    </row>
    <row r="1417" spans="1:1" x14ac:dyDescent="0.25">
      <c r="A1417" t="s">
        <v>5503</v>
      </c>
    </row>
    <row r="1418" spans="1:1" x14ac:dyDescent="0.25">
      <c r="A1418" t="s">
        <v>5504</v>
      </c>
    </row>
    <row r="1419" spans="1:1" x14ac:dyDescent="0.25">
      <c r="A1419" t="s">
        <v>5505</v>
      </c>
    </row>
    <row r="1420" spans="1:1" x14ac:dyDescent="0.25">
      <c r="A1420" t="s">
        <v>5506</v>
      </c>
    </row>
    <row r="1421" spans="1:1" x14ac:dyDescent="0.25">
      <c r="A1421" t="s">
        <v>5507</v>
      </c>
    </row>
    <row r="1422" spans="1:1" x14ac:dyDescent="0.25">
      <c r="A1422" t="s">
        <v>5508</v>
      </c>
    </row>
    <row r="1423" spans="1:1" x14ac:dyDescent="0.25">
      <c r="A1423" t="s">
        <v>5509</v>
      </c>
    </row>
    <row r="1424" spans="1:1" x14ac:dyDescent="0.25">
      <c r="A1424" t="s">
        <v>5510</v>
      </c>
    </row>
    <row r="1425" spans="1:1" x14ac:dyDescent="0.25">
      <c r="A1425" t="s">
        <v>5511</v>
      </c>
    </row>
    <row r="1426" spans="1:1" x14ac:dyDescent="0.25">
      <c r="A1426" t="s">
        <v>5512</v>
      </c>
    </row>
    <row r="1427" spans="1:1" x14ac:dyDescent="0.25">
      <c r="A1427" t="s">
        <v>5513</v>
      </c>
    </row>
    <row r="1428" spans="1:1" x14ac:dyDescent="0.25">
      <c r="A1428" t="s">
        <v>5514</v>
      </c>
    </row>
    <row r="1429" spans="1:1" x14ac:dyDescent="0.25">
      <c r="A1429" t="s">
        <v>5515</v>
      </c>
    </row>
    <row r="1430" spans="1:1" x14ac:dyDescent="0.25">
      <c r="A1430" t="s">
        <v>5516</v>
      </c>
    </row>
    <row r="1431" spans="1:1" x14ac:dyDescent="0.25">
      <c r="A1431" t="s">
        <v>5517</v>
      </c>
    </row>
    <row r="1432" spans="1:1" x14ac:dyDescent="0.25">
      <c r="A1432" t="s">
        <v>5518</v>
      </c>
    </row>
    <row r="1433" spans="1:1" x14ac:dyDescent="0.25">
      <c r="A1433" t="s">
        <v>5519</v>
      </c>
    </row>
    <row r="1434" spans="1:1" x14ac:dyDescent="0.25">
      <c r="A1434" t="s">
        <v>5520</v>
      </c>
    </row>
    <row r="1435" spans="1:1" x14ac:dyDescent="0.25">
      <c r="A1435" t="s">
        <v>5521</v>
      </c>
    </row>
    <row r="1436" spans="1:1" x14ac:dyDescent="0.25">
      <c r="A1436" t="s">
        <v>5522</v>
      </c>
    </row>
    <row r="1437" spans="1:1" x14ac:dyDescent="0.25">
      <c r="A1437" t="s">
        <v>5523</v>
      </c>
    </row>
    <row r="1438" spans="1:1" x14ac:dyDescent="0.25">
      <c r="A1438" t="s">
        <v>5524</v>
      </c>
    </row>
    <row r="1439" spans="1:1" x14ac:dyDescent="0.25">
      <c r="A1439" t="s">
        <v>5525</v>
      </c>
    </row>
    <row r="1440" spans="1:1" x14ac:dyDescent="0.25">
      <c r="A1440" t="s">
        <v>5526</v>
      </c>
    </row>
    <row r="1441" spans="1:1" x14ac:dyDescent="0.25">
      <c r="A1441" t="s">
        <v>5527</v>
      </c>
    </row>
    <row r="1442" spans="1:1" x14ac:dyDescent="0.25">
      <c r="A1442" t="s">
        <v>5528</v>
      </c>
    </row>
    <row r="1443" spans="1:1" x14ac:dyDescent="0.25">
      <c r="A1443" t="s">
        <v>5529</v>
      </c>
    </row>
    <row r="1444" spans="1:1" x14ac:dyDescent="0.25">
      <c r="A1444" t="s">
        <v>5530</v>
      </c>
    </row>
    <row r="1445" spans="1:1" x14ac:dyDescent="0.25">
      <c r="A1445" t="s">
        <v>5531</v>
      </c>
    </row>
    <row r="1446" spans="1:1" x14ac:dyDescent="0.25">
      <c r="A1446" t="s">
        <v>5532</v>
      </c>
    </row>
    <row r="1447" spans="1:1" x14ac:dyDescent="0.25">
      <c r="A1447" t="s">
        <v>5533</v>
      </c>
    </row>
    <row r="1448" spans="1:1" x14ac:dyDescent="0.25">
      <c r="A1448" t="s">
        <v>5534</v>
      </c>
    </row>
    <row r="1449" spans="1:1" x14ac:dyDescent="0.25">
      <c r="A1449" t="s">
        <v>5535</v>
      </c>
    </row>
    <row r="1450" spans="1:1" x14ac:dyDescent="0.25">
      <c r="A1450" t="s">
        <v>5536</v>
      </c>
    </row>
    <row r="1451" spans="1:1" x14ac:dyDescent="0.25">
      <c r="A1451" t="s">
        <v>5537</v>
      </c>
    </row>
    <row r="1452" spans="1:1" x14ac:dyDescent="0.25">
      <c r="A1452" t="s">
        <v>5538</v>
      </c>
    </row>
    <row r="1453" spans="1:1" x14ac:dyDescent="0.25">
      <c r="A1453" t="s">
        <v>5539</v>
      </c>
    </row>
    <row r="1454" spans="1:1" x14ac:dyDescent="0.25">
      <c r="A1454" t="s">
        <v>5540</v>
      </c>
    </row>
    <row r="1455" spans="1:1" x14ac:dyDescent="0.25">
      <c r="A1455" t="s">
        <v>5541</v>
      </c>
    </row>
    <row r="1456" spans="1:1" x14ac:dyDescent="0.25">
      <c r="A1456" t="s">
        <v>5542</v>
      </c>
    </row>
    <row r="1457" spans="1:1" x14ac:dyDescent="0.25">
      <c r="A1457" t="s">
        <v>5543</v>
      </c>
    </row>
    <row r="1458" spans="1:1" x14ac:dyDescent="0.25">
      <c r="A1458" t="s">
        <v>5544</v>
      </c>
    </row>
    <row r="1459" spans="1:1" x14ac:dyDescent="0.25">
      <c r="A1459" t="s">
        <v>5545</v>
      </c>
    </row>
    <row r="1460" spans="1:1" x14ac:dyDescent="0.25">
      <c r="A1460" t="s">
        <v>5546</v>
      </c>
    </row>
    <row r="1461" spans="1:1" x14ac:dyDescent="0.25">
      <c r="A1461" t="s">
        <v>5547</v>
      </c>
    </row>
    <row r="1462" spans="1:1" x14ac:dyDescent="0.25">
      <c r="A1462" t="s">
        <v>5548</v>
      </c>
    </row>
    <row r="1463" spans="1:1" x14ac:dyDescent="0.25">
      <c r="A1463" t="s">
        <v>5549</v>
      </c>
    </row>
    <row r="1464" spans="1:1" x14ac:dyDescent="0.25">
      <c r="A1464" t="s">
        <v>5550</v>
      </c>
    </row>
    <row r="1465" spans="1:1" x14ac:dyDescent="0.25">
      <c r="A1465" t="s">
        <v>5551</v>
      </c>
    </row>
    <row r="1466" spans="1:1" x14ac:dyDescent="0.25">
      <c r="A1466" t="s">
        <v>5552</v>
      </c>
    </row>
    <row r="1467" spans="1:1" x14ac:dyDescent="0.25">
      <c r="A1467" t="s">
        <v>5553</v>
      </c>
    </row>
    <row r="1468" spans="1:1" x14ac:dyDescent="0.25">
      <c r="A1468" t="s">
        <v>5554</v>
      </c>
    </row>
    <row r="1469" spans="1:1" x14ac:dyDescent="0.25">
      <c r="A1469" t="s">
        <v>5555</v>
      </c>
    </row>
    <row r="1470" spans="1:1" x14ac:dyDescent="0.25">
      <c r="A1470" t="s">
        <v>5556</v>
      </c>
    </row>
    <row r="1471" spans="1:1" x14ac:dyDescent="0.25">
      <c r="A1471" t="s">
        <v>5557</v>
      </c>
    </row>
    <row r="1472" spans="1:1" x14ac:dyDescent="0.25">
      <c r="A1472" t="s">
        <v>5558</v>
      </c>
    </row>
    <row r="1473" spans="1:1" x14ac:dyDescent="0.25">
      <c r="A1473" t="s">
        <v>5559</v>
      </c>
    </row>
    <row r="1474" spans="1:1" x14ac:dyDescent="0.25">
      <c r="A1474" t="s">
        <v>5560</v>
      </c>
    </row>
    <row r="1475" spans="1:1" x14ac:dyDescent="0.25">
      <c r="A1475" t="s">
        <v>5561</v>
      </c>
    </row>
    <row r="1476" spans="1:1" x14ac:dyDescent="0.25">
      <c r="A1476" t="s">
        <v>5562</v>
      </c>
    </row>
    <row r="1477" spans="1:1" x14ac:dyDescent="0.25">
      <c r="A1477" t="s">
        <v>5563</v>
      </c>
    </row>
    <row r="1478" spans="1:1" x14ac:dyDescent="0.25">
      <c r="A1478" t="s">
        <v>5564</v>
      </c>
    </row>
    <row r="1479" spans="1:1" x14ac:dyDescent="0.25">
      <c r="A1479" t="s">
        <v>5565</v>
      </c>
    </row>
    <row r="1480" spans="1:1" x14ac:dyDescent="0.25">
      <c r="A1480" t="s">
        <v>5566</v>
      </c>
    </row>
    <row r="1481" spans="1:1" x14ac:dyDescent="0.25">
      <c r="A1481" t="s">
        <v>5567</v>
      </c>
    </row>
    <row r="1482" spans="1:1" x14ac:dyDescent="0.25">
      <c r="A1482" t="s">
        <v>5568</v>
      </c>
    </row>
    <row r="1483" spans="1:1" x14ac:dyDescent="0.25">
      <c r="A1483" t="s">
        <v>5569</v>
      </c>
    </row>
    <row r="1484" spans="1:1" x14ac:dyDescent="0.25">
      <c r="A1484" t="s">
        <v>5570</v>
      </c>
    </row>
    <row r="1485" spans="1:1" x14ac:dyDescent="0.25">
      <c r="A1485" t="s">
        <v>5571</v>
      </c>
    </row>
    <row r="1486" spans="1:1" x14ac:dyDescent="0.25">
      <c r="A1486" t="s">
        <v>5572</v>
      </c>
    </row>
    <row r="1487" spans="1:1" x14ac:dyDescent="0.25">
      <c r="A1487" t="s">
        <v>5573</v>
      </c>
    </row>
    <row r="1488" spans="1:1" x14ac:dyDescent="0.25">
      <c r="A1488" t="s">
        <v>5574</v>
      </c>
    </row>
    <row r="1489" spans="1:1" x14ac:dyDescent="0.25">
      <c r="A1489" t="s">
        <v>5575</v>
      </c>
    </row>
    <row r="1490" spans="1:1" x14ac:dyDescent="0.25">
      <c r="A1490" t="s">
        <v>5576</v>
      </c>
    </row>
    <row r="1491" spans="1:1" x14ac:dyDescent="0.25">
      <c r="A1491" t="s">
        <v>5577</v>
      </c>
    </row>
    <row r="1492" spans="1:1" x14ac:dyDescent="0.25">
      <c r="A1492" t="s">
        <v>5578</v>
      </c>
    </row>
    <row r="1493" spans="1:1" x14ac:dyDescent="0.25">
      <c r="A1493" t="s">
        <v>5579</v>
      </c>
    </row>
    <row r="1494" spans="1:1" x14ac:dyDescent="0.25">
      <c r="A1494" t="s">
        <v>5580</v>
      </c>
    </row>
    <row r="1495" spans="1:1" x14ac:dyDescent="0.25">
      <c r="A1495" t="s">
        <v>5581</v>
      </c>
    </row>
    <row r="1496" spans="1:1" x14ac:dyDescent="0.25">
      <c r="A1496" t="s">
        <v>5582</v>
      </c>
    </row>
    <row r="1497" spans="1:1" x14ac:dyDescent="0.25">
      <c r="A1497" t="s">
        <v>5583</v>
      </c>
    </row>
    <row r="1498" spans="1:1" x14ac:dyDescent="0.25">
      <c r="A1498" t="s">
        <v>5584</v>
      </c>
    </row>
    <row r="1499" spans="1:1" x14ac:dyDescent="0.25">
      <c r="A1499" t="s">
        <v>5585</v>
      </c>
    </row>
    <row r="1500" spans="1:1" x14ac:dyDescent="0.25">
      <c r="A1500" t="s">
        <v>5586</v>
      </c>
    </row>
    <row r="1501" spans="1:1" x14ac:dyDescent="0.25">
      <c r="A1501" t="s">
        <v>5587</v>
      </c>
    </row>
    <row r="1502" spans="1:1" x14ac:dyDescent="0.25">
      <c r="A1502" t="s">
        <v>5588</v>
      </c>
    </row>
    <row r="1503" spans="1:1" x14ac:dyDescent="0.25">
      <c r="A1503" t="s">
        <v>5589</v>
      </c>
    </row>
    <row r="1504" spans="1:1" x14ac:dyDescent="0.25">
      <c r="A1504" t="s">
        <v>5590</v>
      </c>
    </row>
    <row r="1505" spans="1:1" x14ac:dyDescent="0.25">
      <c r="A1505" t="s">
        <v>5591</v>
      </c>
    </row>
    <row r="1506" spans="1:1" x14ac:dyDescent="0.25">
      <c r="A1506" t="s">
        <v>5592</v>
      </c>
    </row>
    <row r="1507" spans="1:1" x14ac:dyDescent="0.25">
      <c r="A1507" t="s">
        <v>5593</v>
      </c>
    </row>
    <row r="1508" spans="1:1" x14ac:dyDescent="0.25">
      <c r="A1508" t="s">
        <v>5594</v>
      </c>
    </row>
    <row r="1509" spans="1:1" x14ac:dyDescent="0.25">
      <c r="A1509" t="s">
        <v>5595</v>
      </c>
    </row>
    <row r="1510" spans="1:1" x14ac:dyDescent="0.25">
      <c r="A1510" t="s">
        <v>5596</v>
      </c>
    </row>
    <row r="1511" spans="1:1" x14ac:dyDescent="0.25">
      <c r="A1511" t="s">
        <v>5597</v>
      </c>
    </row>
    <row r="1512" spans="1:1" x14ac:dyDescent="0.25">
      <c r="A1512" t="s">
        <v>5598</v>
      </c>
    </row>
    <row r="1513" spans="1:1" x14ac:dyDescent="0.25">
      <c r="A1513" t="s">
        <v>5599</v>
      </c>
    </row>
    <row r="1514" spans="1:1" x14ac:dyDescent="0.25">
      <c r="A1514" t="s">
        <v>5600</v>
      </c>
    </row>
    <row r="1515" spans="1:1" x14ac:dyDescent="0.25">
      <c r="A1515" t="s">
        <v>5601</v>
      </c>
    </row>
    <row r="1516" spans="1:1" x14ac:dyDescent="0.25">
      <c r="A1516" t="s">
        <v>5602</v>
      </c>
    </row>
    <row r="1517" spans="1:1" x14ac:dyDescent="0.25">
      <c r="A1517" t="s">
        <v>5603</v>
      </c>
    </row>
    <row r="1518" spans="1:1" x14ac:dyDescent="0.25">
      <c r="A1518" t="s">
        <v>5604</v>
      </c>
    </row>
    <row r="1519" spans="1:1" x14ac:dyDescent="0.25">
      <c r="A1519" t="s">
        <v>5605</v>
      </c>
    </row>
    <row r="1520" spans="1:1" x14ac:dyDescent="0.25">
      <c r="A1520" t="s">
        <v>5606</v>
      </c>
    </row>
    <row r="1521" spans="1:1" x14ac:dyDescent="0.25">
      <c r="A1521" t="s">
        <v>5607</v>
      </c>
    </row>
    <row r="1522" spans="1:1" x14ac:dyDescent="0.25">
      <c r="A1522" t="s">
        <v>5608</v>
      </c>
    </row>
    <row r="1523" spans="1:1" x14ac:dyDescent="0.25">
      <c r="A1523" t="s">
        <v>5609</v>
      </c>
    </row>
    <row r="1524" spans="1:1" x14ac:dyDescent="0.25">
      <c r="A1524" t="s">
        <v>5610</v>
      </c>
    </row>
    <row r="1525" spans="1:1" x14ac:dyDescent="0.25">
      <c r="A1525" t="s">
        <v>5611</v>
      </c>
    </row>
    <row r="1526" spans="1:1" x14ac:dyDescent="0.25">
      <c r="A1526" t="s">
        <v>5612</v>
      </c>
    </row>
    <row r="1527" spans="1:1" x14ac:dyDescent="0.25">
      <c r="A1527" t="s">
        <v>5613</v>
      </c>
    </row>
    <row r="1528" spans="1:1" x14ac:dyDescent="0.25">
      <c r="A1528" t="s">
        <v>5614</v>
      </c>
    </row>
    <row r="1529" spans="1:1" x14ac:dyDescent="0.25">
      <c r="A1529" t="s">
        <v>5615</v>
      </c>
    </row>
    <row r="1530" spans="1:1" x14ac:dyDescent="0.25">
      <c r="A1530" t="s">
        <v>5616</v>
      </c>
    </row>
    <row r="1531" spans="1:1" x14ac:dyDescent="0.25">
      <c r="A1531" t="s">
        <v>5617</v>
      </c>
    </row>
    <row r="1532" spans="1:1" x14ac:dyDescent="0.25">
      <c r="A1532" t="s">
        <v>5618</v>
      </c>
    </row>
    <row r="1533" spans="1:1" x14ac:dyDescent="0.25">
      <c r="A1533" t="s">
        <v>5619</v>
      </c>
    </row>
    <row r="1534" spans="1:1" x14ac:dyDescent="0.25">
      <c r="A1534" t="s">
        <v>5620</v>
      </c>
    </row>
    <row r="1535" spans="1:1" x14ac:dyDescent="0.25">
      <c r="A1535" t="s">
        <v>5621</v>
      </c>
    </row>
    <row r="1536" spans="1:1" x14ac:dyDescent="0.25">
      <c r="A1536" t="s">
        <v>5622</v>
      </c>
    </row>
    <row r="1537" spans="1:1" x14ac:dyDescent="0.25">
      <c r="A1537" t="s">
        <v>5623</v>
      </c>
    </row>
    <row r="1538" spans="1:1" x14ac:dyDescent="0.25">
      <c r="A1538" t="s">
        <v>5624</v>
      </c>
    </row>
    <row r="1539" spans="1:1" x14ac:dyDescent="0.25">
      <c r="A1539" t="s">
        <v>5625</v>
      </c>
    </row>
    <row r="1540" spans="1:1" x14ac:dyDescent="0.25">
      <c r="A1540" t="s">
        <v>5626</v>
      </c>
    </row>
    <row r="1541" spans="1:1" x14ac:dyDescent="0.25">
      <c r="A1541" t="s">
        <v>5627</v>
      </c>
    </row>
    <row r="1542" spans="1:1" x14ac:dyDescent="0.25">
      <c r="A1542" t="s">
        <v>6003</v>
      </c>
    </row>
    <row r="1543" spans="1:1" x14ac:dyDescent="0.25">
      <c r="A1543" t="s">
        <v>5628</v>
      </c>
    </row>
    <row r="1544" spans="1:1" x14ac:dyDescent="0.25">
      <c r="A1544" t="s">
        <v>6004</v>
      </c>
    </row>
    <row r="1545" spans="1:1" x14ac:dyDescent="0.25">
      <c r="A1545" t="s">
        <v>5629</v>
      </c>
    </row>
    <row r="1546" spans="1:1" x14ac:dyDescent="0.25">
      <c r="A1546" t="s">
        <v>5630</v>
      </c>
    </row>
    <row r="1547" spans="1:1" x14ac:dyDescent="0.25">
      <c r="A1547" t="s">
        <v>5631</v>
      </c>
    </row>
    <row r="1548" spans="1:1" x14ac:dyDescent="0.25">
      <c r="A1548" t="s">
        <v>5632</v>
      </c>
    </row>
    <row r="1549" spans="1:1" x14ac:dyDescent="0.25">
      <c r="A1549" t="s">
        <v>5633</v>
      </c>
    </row>
    <row r="1550" spans="1:1" x14ac:dyDescent="0.25">
      <c r="A1550" t="s">
        <v>5634</v>
      </c>
    </row>
    <row r="1551" spans="1:1" x14ac:dyDescent="0.25">
      <c r="A1551" t="s">
        <v>5635</v>
      </c>
    </row>
    <row r="1552" spans="1:1" x14ac:dyDescent="0.25">
      <c r="A1552" t="s">
        <v>5636</v>
      </c>
    </row>
    <row r="1553" spans="1:1" x14ac:dyDescent="0.25">
      <c r="A1553" t="s">
        <v>5637</v>
      </c>
    </row>
    <row r="1554" spans="1:1" x14ac:dyDescent="0.25">
      <c r="A1554" t="s">
        <v>5638</v>
      </c>
    </row>
    <row r="1555" spans="1:1" x14ac:dyDescent="0.25">
      <c r="A1555" t="s">
        <v>5639</v>
      </c>
    </row>
    <row r="1556" spans="1:1" x14ac:dyDescent="0.25">
      <c r="A1556" t="s">
        <v>5640</v>
      </c>
    </row>
    <row r="1557" spans="1:1" x14ac:dyDescent="0.25">
      <c r="A1557" t="s">
        <v>5641</v>
      </c>
    </row>
    <row r="1558" spans="1:1" x14ac:dyDescent="0.25">
      <c r="A1558" t="s">
        <v>5642</v>
      </c>
    </row>
    <row r="1559" spans="1:1" x14ac:dyDescent="0.25">
      <c r="A1559" t="s">
        <v>5643</v>
      </c>
    </row>
    <row r="1560" spans="1:1" x14ac:dyDescent="0.25">
      <c r="A1560" t="s">
        <v>5644</v>
      </c>
    </row>
    <row r="1561" spans="1:1" x14ac:dyDescent="0.25">
      <c r="A1561" t="s">
        <v>5645</v>
      </c>
    </row>
    <row r="1562" spans="1:1" x14ac:dyDescent="0.25">
      <c r="A1562" s="107" t="s">
        <v>7890</v>
      </c>
    </row>
    <row r="1563" spans="1:1" x14ac:dyDescent="0.25">
      <c r="A1563" t="s">
        <v>5646</v>
      </c>
    </row>
    <row r="1564" spans="1:1" x14ac:dyDescent="0.25">
      <c r="A1564" t="s">
        <v>5647</v>
      </c>
    </row>
    <row r="1565" spans="1:1" x14ac:dyDescent="0.25">
      <c r="A1565" t="s">
        <v>5648</v>
      </c>
    </row>
    <row r="1566" spans="1:1" x14ac:dyDescent="0.25">
      <c r="A1566" t="s">
        <v>5649</v>
      </c>
    </row>
    <row r="1567" spans="1:1" x14ac:dyDescent="0.25">
      <c r="A1567" t="s">
        <v>5650</v>
      </c>
    </row>
    <row r="1568" spans="1:1" x14ac:dyDescent="0.25">
      <c r="A1568" t="s">
        <v>5651</v>
      </c>
    </row>
    <row r="1569" spans="1:1" x14ac:dyDescent="0.25">
      <c r="A1569" t="s">
        <v>5652</v>
      </c>
    </row>
    <row r="1570" spans="1:1" x14ac:dyDescent="0.25">
      <c r="A1570" t="s">
        <v>5653</v>
      </c>
    </row>
    <row r="1571" spans="1:1" x14ac:dyDescent="0.25">
      <c r="A1571" t="s">
        <v>5654</v>
      </c>
    </row>
    <row r="1572" spans="1:1" x14ac:dyDescent="0.25">
      <c r="A1572" t="s">
        <v>5655</v>
      </c>
    </row>
    <row r="1573" spans="1:1" x14ac:dyDescent="0.25">
      <c r="A1573" t="s">
        <v>5656</v>
      </c>
    </row>
    <row r="1574" spans="1:1" x14ac:dyDescent="0.25">
      <c r="A1574" t="s">
        <v>5657</v>
      </c>
    </row>
    <row r="1575" spans="1:1" x14ac:dyDescent="0.25">
      <c r="A1575" t="s">
        <v>5658</v>
      </c>
    </row>
    <row r="1576" spans="1:1" x14ac:dyDescent="0.25">
      <c r="A1576" t="s">
        <v>5659</v>
      </c>
    </row>
    <row r="1577" spans="1:1" x14ac:dyDescent="0.25">
      <c r="A1577" t="s">
        <v>5660</v>
      </c>
    </row>
    <row r="1578" spans="1:1" x14ac:dyDescent="0.25">
      <c r="A1578" t="s">
        <v>5661</v>
      </c>
    </row>
    <row r="1579" spans="1:1" x14ac:dyDescent="0.25">
      <c r="A1579" t="s">
        <v>5662</v>
      </c>
    </row>
    <row r="1580" spans="1:1" x14ac:dyDescent="0.25">
      <c r="A1580" t="s">
        <v>5663</v>
      </c>
    </row>
    <row r="1581" spans="1:1" x14ac:dyDescent="0.25">
      <c r="A1581" t="s">
        <v>5664</v>
      </c>
    </row>
    <row r="1582" spans="1:1" x14ac:dyDescent="0.25">
      <c r="A1582" t="s">
        <v>5665</v>
      </c>
    </row>
    <row r="1583" spans="1:1" x14ac:dyDescent="0.25">
      <c r="A1583" t="s">
        <v>5666</v>
      </c>
    </row>
    <row r="1584" spans="1:1" x14ac:dyDescent="0.25">
      <c r="A1584" t="s">
        <v>5667</v>
      </c>
    </row>
    <row r="1585" spans="1:1" x14ac:dyDescent="0.25">
      <c r="A1585" t="s">
        <v>5668</v>
      </c>
    </row>
    <row r="1586" spans="1:1" x14ac:dyDescent="0.25">
      <c r="A1586" t="s">
        <v>5669</v>
      </c>
    </row>
    <row r="1587" spans="1:1" x14ac:dyDescent="0.25">
      <c r="A1587" t="s">
        <v>5670</v>
      </c>
    </row>
    <row r="1588" spans="1:1" x14ac:dyDescent="0.25">
      <c r="A1588" t="s">
        <v>5671</v>
      </c>
    </row>
    <row r="1589" spans="1:1" x14ac:dyDescent="0.25">
      <c r="A1589" t="s">
        <v>5672</v>
      </c>
    </row>
    <row r="1590" spans="1:1" x14ac:dyDescent="0.25">
      <c r="A1590" t="s">
        <v>5673</v>
      </c>
    </row>
    <row r="1591" spans="1:1" x14ac:dyDescent="0.25">
      <c r="A1591" t="s">
        <v>5674</v>
      </c>
    </row>
    <row r="1592" spans="1:1" x14ac:dyDescent="0.25">
      <c r="A1592" t="s">
        <v>5675</v>
      </c>
    </row>
    <row r="1593" spans="1:1" x14ac:dyDescent="0.25">
      <c r="A1593" t="s">
        <v>5676</v>
      </c>
    </row>
    <row r="1594" spans="1:1" x14ac:dyDescent="0.25">
      <c r="A1594" t="s">
        <v>5677</v>
      </c>
    </row>
    <row r="1595" spans="1:1" x14ac:dyDescent="0.25">
      <c r="A1595" t="s">
        <v>5678</v>
      </c>
    </row>
    <row r="1596" spans="1:1" x14ac:dyDescent="0.25">
      <c r="A1596" t="s">
        <v>5679</v>
      </c>
    </row>
    <row r="1597" spans="1:1" x14ac:dyDescent="0.25">
      <c r="A1597" t="s">
        <v>5680</v>
      </c>
    </row>
    <row r="1598" spans="1:1" x14ac:dyDescent="0.25">
      <c r="A1598" t="s">
        <v>5681</v>
      </c>
    </row>
    <row r="1599" spans="1:1" x14ac:dyDescent="0.25">
      <c r="A1599" t="s">
        <v>5682</v>
      </c>
    </row>
    <row r="1600" spans="1:1" x14ac:dyDescent="0.25">
      <c r="A1600" t="s">
        <v>5683</v>
      </c>
    </row>
    <row r="1601" spans="1:1" x14ac:dyDescent="0.25">
      <c r="A1601" t="s">
        <v>5684</v>
      </c>
    </row>
    <row r="1602" spans="1:1" x14ac:dyDescent="0.25">
      <c r="A1602" t="s">
        <v>5685</v>
      </c>
    </row>
    <row r="1603" spans="1:1" x14ac:dyDescent="0.25">
      <c r="A1603" t="s">
        <v>5686</v>
      </c>
    </row>
    <row r="1604" spans="1:1" x14ac:dyDescent="0.25">
      <c r="A1604" t="s">
        <v>5687</v>
      </c>
    </row>
    <row r="1605" spans="1:1" x14ac:dyDescent="0.25">
      <c r="A1605" t="s">
        <v>6005</v>
      </c>
    </row>
    <row r="1606" spans="1:1" x14ac:dyDescent="0.25">
      <c r="A1606" t="s">
        <v>5688</v>
      </c>
    </row>
    <row r="1607" spans="1:1" x14ac:dyDescent="0.25">
      <c r="A1607" t="s">
        <v>5689</v>
      </c>
    </row>
    <row r="1608" spans="1:1" x14ac:dyDescent="0.25">
      <c r="A1608" t="s">
        <v>5690</v>
      </c>
    </row>
    <row r="1609" spans="1:1" x14ac:dyDescent="0.25">
      <c r="A1609" t="s">
        <v>5691</v>
      </c>
    </row>
    <row r="1610" spans="1:1" x14ac:dyDescent="0.25">
      <c r="A1610" t="s">
        <v>5692</v>
      </c>
    </row>
    <row r="1611" spans="1:1" x14ac:dyDescent="0.25">
      <c r="A1611" t="s">
        <v>5693</v>
      </c>
    </row>
    <row r="1612" spans="1:1" x14ac:dyDescent="0.25">
      <c r="A1612" t="s">
        <v>5694</v>
      </c>
    </row>
    <row r="1613" spans="1:1" x14ac:dyDescent="0.25">
      <c r="A1613" t="s">
        <v>5695</v>
      </c>
    </row>
    <row r="1614" spans="1:1" x14ac:dyDescent="0.25">
      <c r="A1614" t="s">
        <v>5696</v>
      </c>
    </row>
    <row r="1615" spans="1:1" x14ac:dyDescent="0.25">
      <c r="A1615" t="s">
        <v>6006</v>
      </c>
    </row>
    <row r="1616" spans="1:1" x14ac:dyDescent="0.25">
      <c r="A1616" t="s">
        <v>5697</v>
      </c>
    </row>
    <row r="1617" spans="1:1" x14ac:dyDescent="0.25">
      <c r="A1617" t="s">
        <v>5698</v>
      </c>
    </row>
    <row r="1618" spans="1:1" x14ac:dyDescent="0.25">
      <c r="A1618" t="s">
        <v>5699</v>
      </c>
    </row>
    <row r="1619" spans="1:1" x14ac:dyDescent="0.25">
      <c r="A1619" t="s">
        <v>5700</v>
      </c>
    </row>
    <row r="1620" spans="1:1" x14ac:dyDescent="0.25">
      <c r="A1620" t="s">
        <v>5701</v>
      </c>
    </row>
    <row r="1621" spans="1:1" x14ac:dyDescent="0.25">
      <c r="A1621" t="s">
        <v>5702</v>
      </c>
    </row>
    <row r="1622" spans="1:1" x14ac:dyDescent="0.25">
      <c r="A1622" t="s">
        <v>5703</v>
      </c>
    </row>
    <row r="1623" spans="1:1" x14ac:dyDescent="0.25">
      <c r="A1623" t="s">
        <v>5704</v>
      </c>
    </row>
    <row r="1624" spans="1:1" x14ac:dyDescent="0.25">
      <c r="A1624" t="s">
        <v>5705</v>
      </c>
    </row>
    <row r="1625" spans="1:1" x14ac:dyDescent="0.25">
      <c r="A1625" t="s">
        <v>5706</v>
      </c>
    </row>
    <row r="1626" spans="1:1" x14ac:dyDescent="0.25">
      <c r="A1626" t="s">
        <v>5707</v>
      </c>
    </row>
    <row r="1627" spans="1:1" x14ac:dyDescent="0.25">
      <c r="A1627" t="s">
        <v>5708</v>
      </c>
    </row>
    <row r="1628" spans="1:1" x14ac:dyDescent="0.25">
      <c r="A1628" t="s">
        <v>5709</v>
      </c>
    </row>
    <row r="1629" spans="1:1" x14ac:dyDescent="0.25">
      <c r="A1629" t="s">
        <v>5710</v>
      </c>
    </row>
    <row r="1630" spans="1:1" x14ac:dyDescent="0.25">
      <c r="A1630" t="s">
        <v>5711</v>
      </c>
    </row>
    <row r="1631" spans="1:1" x14ac:dyDescent="0.25">
      <c r="A1631" t="s">
        <v>5712</v>
      </c>
    </row>
    <row r="1632" spans="1:1" x14ac:dyDescent="0.25">
      <c r="A1632" t="s">
        <v>5713</v>
      </c>
    </row>
    <row r="1633" spans="1:1" x14ac:dyDescent="0.25">
      <c r="A1633" t="s">
        <v>5714</v>
      </c>
    </row>
    <row r="1634" spans="1:1" x14ac:dyDescent="0.25">
      <c r="A1634" t="s">
        <v>5715</v>
      </c>
    </row>
    <row r="1635" spans="1:1" x14ac:dyDescent="0.25">
      <c r="A1635" t="s">
        <v>5716</v>
      </c>
    </row>
    <row r="1636" spans="1:1" x14ac:dyDescent="0.25">
      <c r="A1636" t="s">
        <v>5717</v>
      </c>
    </row>
    <row r="1637" spans="1:1" x14ac:dyDescent="0.25">
      <c r="A1637" t="s">
        <v>5718</v>
      </c>
    </row>
    <row r="1638" spans="1:1" x14ac:dyDescent="0.25">
      <c r="A1638" t="s">
        <v>5719</v>
      </c>
    </row>
    <row r="1639" spans="1:1" x14ac:dyDescent="0.25">
      <c r="A1639" t="s">
        <v>5720</v>
      </c>
    </row>
    <row r="1640" spans="1:1" x14ac:dyDescent="0.25">
      <c r="A1640" t="s">
        <v>5721</v>
      </c>
    </row>
    <row r="1641" spans="1:1" x14ac:dyDescent="0.25">
      <c r="A1641" t="s">
        <v>5722</v>
      </c>
    </row>
    <row r="1642" spans="1:1" x14ac:dyDescent="0.25">
      <c r="A1642" t="s">
        <v>5723</v>
      </c>
    </row>
    <row r="1643" spans="1:1" x14ac:dyDescent="0.25">
      <c r="A1643" t="s">
        <v>5724</v>
      </c>
    </row>
    <row r="1644" spans="1:1" x14ac:dyDescent="0.25">
      <c r="A1644" t="s">
        <v>5725</v>
      </c>
    </row>
    <row r="1645" spans="1:1" x14ac:dyDescent="0.25">
      <c r="A1645" t="s">
        <v>5726</v>
      </c>
    </row>
    <row r="1646" spans="1:1" x14ac:dyDescent="0.25">
      <c r="A1646" t="s">
        <v>5727</v>
      </c>
    </row>
    <row r="1647" spans="1:1" x14ac:dyDescent="0.25">
      <c r="A1647" t="s">
        <v>5728</v>
      </c>
    </row>
    <row r="1648" spans="1:1" x14ac:dyDescent="0.25">
      <c r="A1648" t="s">
        <v>5729</v>
      </c>
    </row>
    <row r="1649" spans="1:1" x14ac:dyDescent="0.25">
      <c r="A1649" t="s">
        <v>5730</v>
      </c>
    </row>
    <row r="1650" spans="1:1" x14ac:dyDescent="0.25">
      <c r="A1650" t="s">
        <v>5731</v>
      </c>
    </row>
    <row r="1651" spans="1:1" x14ac:dyDescent="0.25">
      <c r="A1651" t="s">
        <v>5732</v>
      </c>
    </row>
    <row r="1652" spans="1:1" x14ac:dyDescent="0.25">
      <c r="A1652" t="s">
        <v>5733</v>
      </c>
    </row>
    <row r="1653" spans="1:1" x14ac:dyDescent="0.25">
      <c r="A1653" t="s">
        <v>5734</v>
      </c>
    </row>
    <row r="1654" spans="1:1" x14ac:dyDescent="0.25">
      <c r="A1654" t="s">
        <v>5735</v>
      </c>
    </row>
    <row r="1655" spans="1:1" x14ac:dyDescent="0.25">
      <c r="A1655" t="s">
        <v>5736</v>
      </c>
    </row>
    <row r="1656" spans="1:1" x14ac:dyDescent="0.25">
      <c r="A1656" t="s">
        <v>5737</v>
      </c>
    </row>
    <row r="1657" spans="1:1" x14ac:dyDescent="0.25">
      <c r="A1657" t="s">
        <v>5738</v>
      </c>
    </row>
    <row r="1658" spans="1:1" x14ac:dyDescent="0.25">
      <c r="A1658" t="s">
        <v>5739</v>
      </c>
    </row>
    <row r="1659" spans="1:1" x14ac:dyDescent="0.25">
      <c r="A1659" t="s">
        <v>5740</v>
      </c>
    </row>
    <row r="1660" spans="1:1" x14ac:dyDescent="0.25">
      <c r="A1660" t="s">
        <v>5741</v>
      </c>
    </row>
    <row r="1661" spans="1:1" x14ac:dyDescent="0.25">
      <c r="A1661" t="s">
        <v>5742</v>
      </c>
    </row>
    <row r="1662" spans="1:1" x14ac:dyDescent="0.25">
      <c r="A1662" t="s">
        <v>5743</v>
      </c>
    </row>
    <row r="1663" spans="1:1" x14ac:dyDescent="0.25">
      <c r="A1663" t="s">
        <v>5744</v>
      </c>
    </row>
    <row r="1664" spans="1:1" x14ac:dyDescent="0.25">
      <c r="A1664" t="s">
        <v>5745</v>
      </c>
    </row>
    <row r="1665" spans="1:1" x14ac:dyDescent="0.25">
      <c r="A1665" t="s">
        <v>5746</v>
      </c>
    </row>
    <row r="1666" spans="1:1" x14ac:dyDescent="0.25">
      <c r="A1666" t="s">
        <v>5747</v>
      </c>
    </row>
    <row r="1667" spans="1:1" x14ac:dyDescent="0.25">
      <c r="A1667" t="s">
        <v>5748</v>
      </c>
    </row>
    <row r="1668" spans="1:1" x14ac:dyDescent="0.25">
      <c r="A1668" t="s">
        <v>5749</v>
      </c>
    </row>
    <row r="1669" spans="1:1" x14ac:dyDescent="0.25">
      <c r="A1669" t="s">
        <v>5750</v>
      </c>
    </row>
    <row r="1670" spans="1:1" x14ac:dyDescent="0.25">
      <c r="A1670" t="s">
        <v>5751</v>
      </c>
    </row>
    <row r="1671" spans="1:1" x14ac:dyDescent="0.25">
      <c r="A1671" t="s">
        <v>5752</v>
      </c>
    </row>
    <row r="1672" spans="1:1" x14ac:dyDescent="0.25">
      <c r="A1672" t="s">
        <v>5753</v>
      </c>
    </row>
    <row r="1673" spans="1:1" x14ac:dyDescent="0.25">
      <c r="A1673" t="s">
        <v>5754</v>
      </c>
    </row>
    <row r="1674" spans="1:1" x14ac:dyDescent="0.25">
      <c r="A1674" t="s">
        <v>5755</v>
      </c>
    </row>
    <row r="1675" spans="1:1" x14ac:dyDescent="0.25">
      <c r="A1675" t="s">
        <v>5756</v>
      </c>
    </row>
    <row r="1676" spans="1:1" x14ac:dyDescent="0.25">
      <c r="A1676" t="s">
        <v>5757</v>
      </c>
    </row>
    <row r="1677" spans="1:1" x14ac:dyDescent="0.25">
      <c r="A1677" t="s">
        <v>5758</v>
      </c>
    </row>
    <row r="1678" spans="1:1" x14ac:dyDescent="0.25">
      <c r="A1678" t="s">
        <v>5759</v>
      </c>
    </row>
    <row r="1679" spans="1:1" x14ac:dyDescent="0.25">
      <c r="A1679" t="s">
        <v>5760</v>
      </c>
    </row>
    <row r="1680" spans="1:1" x14ac:dyDescent="0.25">
      <c r="A1680" t="s">
        <v>5761</v>
      </c>
    </row>
    <row r="1681" spans="1:1" x14ac:dyDescent="0.25">
      <c r="A1681" t="s">
        <v>5762</v>
      </c>
    </row>
    <row r="1682" spans="1:1" x14ac:dyDescent="0.25">
      <c r="A1682" t="s">
        <v>5763</v>
      </c>
    </row>
    <row r="1683" spans="1:1" x14ac:dyDescent="0.25">
      <c r="A1683" t="s">
        <v>5764</v>
      </c>
    </row>
    <row r="1684" spans="1:1" x14ac:dyDescent="0.25">
      <c r="A1684" t="s">
        <v>5765</v>
      </c>
    </row>
    <row r="1685" spans="1:1" x14ac:dyDescent="0.25">
      <c r="A1685" t="s">
        <v>5766</v>
      </c>
    </row>
    <row r="1686" spans="1:1" x14ac:dyDescent="0.25">
      <c r="A1686" t="s">
        <v>5767</v>
      </c>
    </row>
    <row r="1687" spans="1:1" x14ac:dyDescent="0.25">
      <c r="A1687" t="s">
        <v>5768</v>
      </c>
    </row>
    <row r="1688" spans="1:1" x14ac:dyDescent="0.25">
      <c r="A1688" t="s">
        <v>5769</v>
      </c>
    </row>
    <row r="1689" spans="1:1" x14ac:dyDescent="0.25">
      <c r="A1689" t="s">
        <v>5770</v>
      </c>
    </row>
    <row r="1690" spans="1:1" x14ac:dyDescent="0.25">
      <c r="A1690" t="s">
        <v>5771</v>
      </c>
    </row>
    <row r="1691" spans="1:1" x14ac:dyDescent="0.25">
      <c r="A1691" t="s">
        <v>5772</v>
      </c>
    </row>
    <row r="1692" spans="1:1" x14ac:dyDescent="0.25">
      <c r="A1692" t="s">
        <v>5773</v>
      </c>
    </row>
    <row r="1693" spans="1:1" x14ac:dyDescent="0.25">
      <c r="A1693" t="s">
        <v>5774</v>
      </c>
    </row>
    <row r="1694" spans="1:1" x14ac:dyDescent="0.25">
      <c r="A1694" t="s">
        <v>5775</v>
      </c>
    </row>
    <row r="1695" spans="1:1" x14ac:dyDescent="0.25">
      <c r="A1695" t="s">
        <v>5776</v>
      </c>
    </row>
    <row r="1696" spans="1:1" x14ac:dyDescent="0.25">
      <c r="A1696" t="s">
        <v>5777</v>
      </c>
    </row>
    <row r="1697" spans="1:1" x14ac:dyDescent="0.25">
      <c r="A1697" t="s">
        <v>5778</v>
      </c>
    </row>
    <row r="1698" spans="1:1" x14ac:dyDescent="0.25">
      <c r="A1698" t="s">
        <v>5779</v>
      </c>
    </row>
    <row r="1699" spans="1:1" x14ac:dyDescent="0.25">
      <c r="A1699" t="s">
        <v>5780</v>
      </c>
    </row>
    <row r="1700" spans="1:1" x14ac:dyDescent="0.25">
      <c r="A1700" t="s">
        <v>5781</v>
      </c>
    </row>
    <row r="1701" spans="1:1" x14ac:dyDescent="0.25">
      <c r="A1701" t="s">
        <v>5782</v>
      </c>
    </row>
    <row r="1702" spans="1:1" x14ac:dyDescent="0.25">
      <c r="A1702" t="s">
        <v>5783</v>
      </c>
    </row>
    <row r="1703" spans="1:1" x14ac:dyDescent="0.25">
      <c r="A1703" t="s">
        <v>5784</v>
      </c>
    </row>
    <row r="1704" spans="1:1" x14ac:dyDescent="0.25">
      <c r="A1704" t="s">
        <v>5785</v>
      </c>
    </row>
    <row r="1705" spans="1:1" x14ac:dyDescent="0.25">
      <c r="A1705" t="s">
        <v>5786</v>
      </c>
    </row>
    <row r="1706" spans="1:1" x14ac:dyDescent="0.25">
      <c r="A1706" t="s">
        <v>5787</v>
      </c>
    </row>
    <row r="1707" spans="1:1" x14ac:dyDescent="0.25">
      <c r="A1707" t="s">
        <v>5788</v>
      </c>
    </row>
    <row r="1708" spans="1:1" x14ac:dyDescent="0.25">
      <c r="A1708" t="s">
        <v>5789</v>
      </c>
    </row>
    <row r="1709" spans="1:1" x14ac:dyDescent="0.25">
      <c r="A1709" t="s">
        <v>5790</v>
      </c>
    </row>
    <row r="1710" spans="1:1" x14ac:dyDescent="0.25">
      <c r="A1710" t="s">
        <v>5791</v>
      </c>
    </row>
    <row r="1711" spans="1:1" x14ac:dyDescent="0.25">
      <c r="A1711" t="s">
        <v>5792</v>
      </c>
    </row>
    <row r="1712" spans="1:1" x14ac:dyDescent="0.25">
      <c r="A1712" t="s">
        <v>5793</v>
      </c>
    </row>
    <row r="1713" spans="1:1" x14ac:dyDescent="0.25">
      <c r="A1713" t="s">
        <v>5794</v>
      </c>
    </row>
    <row r="1714" spans="1:1" x14ac:dyDescent="0.25">
      <c r="A1714" t="s">
        <v>5795</v>
      </c>
    </row>
    <row r="1715" spans="1:1" x14ac:dyDescent="0.25">
      <c r="A1715" t="s">
        <v>5796</v>
      </c>
    </row>
    <row r="1716" spans="1:1" x14ac:dyDescent="0.25">
      <c r="A1716" t="s">
        <v>5797</v>
      </c>
    </row>
    <row r="1717" spans="1:1" x14ac:dyDescent="0.25">
      <c r="A1717" t="s">
        <v>5798</v>
      </c>
    </row>
    <row r="1718" spans="1:1" x14ac:dyDescent="0.25">
      <c r="A1718" t="s">
        <v>5799</v>
      </c>
    </row>
    <row r="1719" spans="1:1" x14ac:dyDescent="0.25">
      <c r="A1719" t="s">
        <v>5800</v>
      </c>
    </row>
    <row r="1720" spans="1:1" x14ac:dyDescent="0.25">
      <c r="A1720" t="s">
        <v>5801</v>
      </c>
    </row>
    <row r="1721" spans="1:1" x14ac:dyDescent="0.25">
      <c r="A1721" t="s">
        <v>5802</v>
      </c>
    </row>
    <row r="1722" spans="1:1" x14ac:dyDescent="0.25">
      <c r="A1722" t="s">
        <v>5803</v>
      </c>
    </row>
    <row r="1723" spans="1:1" x14ac:dyDescent="0.25">
      <c r="A1723" t="s">
        <v>5804</v>
      </c>
    </row>
    <row r="1724" spans="1:1" x14ac:dyDescent="0.25">
      <c r="A1724" t="s">
        <v>5805</v>
      </c>
    </row>
    <row r="1725" spans="1:1" x14ac:dyDescent="0.25">
      <c r="A1725" t="s">
        <v>5806</v>
      </c>
    </row>
    <row r="1726" spans="1:1" x14ac:dyDescent="0.25">
      <c r="A1726" t="s">
        <v>5807</v>
      </c>
    </row>
    <row r="1727" spans="1:1" x14ac:dyDescent="0.25">
      <c r="A1727" t="s">
        <v>5808</v>
      </c>
    </row>
    <row r="1728" spans="1:1" x14ac:dyDescent="0.25">
      <c r="A1728" t="s">
        <v>5809</v>
      </c>
    </row>
    <row r="1729" spans="1:1" x14ac:dyDescent="0.25">
      <c r="A1729" t="s">
        <v>5810</v>
      </c>
    </row>
    <row r="1730" spans="1:1" x14ac:dyDescent="0.25">
      <c r="A1730" t="s">
        <v>5811</v>
      </c>
    </row>
    <row r="1731" spans="1:1" x14ac:dyDescent="0.25">
      <c r="A1731" t="s">
        <v>5812</v>
      </c>
    </row>
    <row r="1732" spans="1:1" x14ac:dyDescent="0.25">
      <c r="A1732" t="s">
        <v>5813</v>
      </c>
    </row>
    <row r="1733" spans="1:1" x14ac:dyDescent="0.25">
      <c r="A1733" t="s">
        <v>5814</v>
      </c>
    </row>
    <row r="1734" spans="1:1" x14ac:dyDescent="0.25">
      <c r="A1734" t="s">
        <v>5815</v>
      </c>
    </row>
    <row r="1735" spans="1:1" x14ac:dyDescent="0.25">
      <c r="A1735" t="s">
        <v>5816</v>
      </c>
    </row>
    <row r="1736" spans="1:1" x14ac:dyDescent="0.25">
      <c r="A1736" t="s">
        <v>5817</v>
      </c>
    </row>
    <row r="1737" spans="1:1" x14ac:dyDescent="0.25">
      <c r="A1737" t="s">
        <v>5818</v>
      </c>
    </row>
    <row r="1738" spans="1:1" x14ac:dyDescent="0.25">
      <c r="A1738" t="s">
        <v>5819</v>
      </c>
    </row>
    <row r="1739" spans="1:1" x14ac:dyDescent="0.25">
      <c r="A1739" t="s">
        <v>5820</v>
      </c>
    </row>
    <row r="1740" spans="1:1" x14ac:dyDescent="0.25">
      <c r="A1740" t="s">
        <v>5821</v>
      </c>
    </row>
    <row r="1741" spans="1:1" x14ac:dyDescent="0.25">
      <c r="A1741" t="s">
        <v>5822</v>
      </c>
    </row>
    <row r="1742" spans="1:1" x14ac:dyDescent="0.25">
      <c r="A1742" t="s">
        <v>5823</v>
      </c>
    </row>
    <row r="1743" spans="1:1" x14ac:dyDescent="0.25">
      <c r="A1743" t="s">
        <v>5824</v>
      </c>
    </row>
    <row r="1744" spans="1:1" x14ac:dyDescent="0.25">
      <c r="A1744" t="s">
        <v>5825</v>
      </c>
    </row>
    <row r="1745" spans="1:1" x14ac:dyDescent="0.25">
      <c r="A1745" t="s">
        <v>5826</v>
      </c>
    </row>
    <row r="1746" spans="1:1" x14ac:dyDescent="0.25">
      <c r="A1746" t="s">
        <v>5827</v>
      </c>
    </row>
    <row r="1747" spans="1:1" x14ac:dyDescent="0.25">
      <c r="A1747" t="s">
        <v>5828</v>
      </c>
    </row>
    <row r="1748" spans="1:1" x14ac:dyDescent="0.25">
      <c r="A1748" t="s">
        <v>5829</v>
      </c>
    </row>
    <row r="1749" spans="1:1" x14ac:dyDescent="0.25">
      <c r="A1749" t="s">
        <v>5830</v>
      </c>
    </row>
    <row r="1750" spans="1:1" x14ac:dyDescent="0.25">
      <c r="A1750" t="s">
        <v>5831</v>
      </c>
    </row>
    <row r="1751" spans="1:1" x14ac:dyDescent="0.25">
      <c r="A1751" t="s">
        <v>5832</v>
      </c>
    </row>
    <row r="1752" spans="1:1" x14ac:dyDescent="0.25">
      <c r="A1752" t="s">
        <v>5833</v>
      </c>
    </row>
    <row r="1753" spans="1:1" x14ac:dyDescent="0.25">
      <c r="A1753" t="s">
        <v>5834</v>
      </c>
    </row>
    <row r="1754" spans="1:1" x14ac:dyDescent="0.25">
      <c r="A1754" t="s">
        <v>5835</v>
      </c>
    </row>
    <row r="1755" spans="1:1" x14ac:dyDescent="0.25">
      <c r="A1755" t="s">
        <v>5836</v>
      </c>
    </row>
    <row r="1756" spans="1:1" x14ac:dyDescent="0.25">
      <c r="A1756" t="s">
        <v>5837</v>
      </c>
    </row>
    <row r="1757" spans="1:1" x14ac:dyDescent="0.25">
      <c r="A1757" t="s">
        <v>5838</v>
      </c>
    </row>
    <row r="1758" spans="1:1" x14ac:dyDescent="0.25">
      <c r="A1758" t="s">
        <v>5839</v>
      </c>
    </row>
    <row r="1759" spans="1:1" x14ac:dyDescent="0.25">
      <c r="A1759" t="s">
        <v>5840</v>
      </c>
    </row>
    <row r="1760" spans="1:1" x14ac:dyDescent="0.25">
      <c r="A1760" t="s">
        <v>5841</v>
      </c>
    </row>
    <row r="1761" spans="1:1" x14ac:dyDescent="0.25">
      <c r="A1761" t="s">
        <v>5842</v>
      </c>
    </row>
    <row r="1762" spans="1:1" x14ac:dyDescent="0.25">
      <c r="A1762" t="s">
        <v>5843</v>
      </c>
    </row>
    <row r="1763" spans="1:1" x14ac:dyDescent="0.25">
      <c r="A1763" t="s">
        <v>6032</v>
      </c>
    </row>
    <row r="1764" spans="1:1" x14ac:dyDescent="0.25">
      <c r="A1764" t="s">
        <v>5844</v>
      </c>
    </row>
    <row r="1765" spans="1:1" x14ac:dyDescent="0.25">
      <c r="A1765" t="s">
        <v>5845</v>
      </c>
    </row>
    <row r="1766" spans="1:1" x14ac:dyDescent="0.25">
      <c r="A1766" t="s">
        <v>5846</v>
      </c>
    </row>
    <row r="1767" spans="1:1" x14ac:dyDescent="0.25">
      <c r="A1767" t="s">
        <v>5847</v>
      </c>
    </row>
    <row r="1768" spans="1:1" x14ac:dyDescent="0.25">
      <c r="A1768" t="s">
        <v>5848</v>
      </c>
    </row>
    <row r="1769" spans="1:1" x14ac:dyDescent="0.25">
      <c r="A1769" t="s">
        <v>5849</v>
      </c>
    </row>
    <row r="1770" spans="1:1" x14ac:dyDescent="0.25">
      <c r="A1770" t="s">
        <v>5850</v>
      </c>
    </row>
    <row r="1771" spans="1:1" x14ac:dyDescent="0.25">
      <c r="A1771" t="s">
        <v>5851</v>
      </c>
    </row>
    <row r="1772" spans="1:1" x14ac:dyDescent="0.25">
      <c r="A1772" t="s">
        <v>5852</v>
      </c>
    </row>
    <row r="1773" spans="1:1" x14ac:dyDescent="0.25">
      <c r="A1773" t="s">
        <v>5853</v>
      </c>
    </row>
    <row r="1774" spans="1:1" x14ac:dyDescent="0.25">
      <c r="A1774" t="s">
        <v>5854</v>
      </c>
    </row>
    <row r="1775" spans="1:1" x14ac:dyDescent="0.25">
      <c r="A1775" t="s">
        <v>5855</v>
      </c>
    </row>
    <row r="1776" spans="1:1" x14ac:dyDescent="0.25">
      <c r="A1776" t="s">
        <v>5856</v>
      </c>
    </row>
    <row r="1777" spans="1:1" x14ac:dyDescent="0.25">
      <c r="A1777" t="s">
        <v>5857</v>
      </c>
    </row>
    <row r="1778" spans="1:1" x14ac:dyDescent="0.25">
      <c r="A1778" t="s">
        <v>5858</v>
      </c>
    </row>
    <row r="1779" spans="1:1" x14ac:dyDescent="0.25">
      <c r="A1779" t="s">
        <v>5859</v>
      </c>
    </row>
    <row r="1780" spans="1:1" x14ac:dyDescent="0.25">
      <c r="A1780" t="s">
        <v>5860</v>
      </c>
    </row>
    <row r="1781" spans="1:1" x14ac:dyDescent="0.25">
      <c r="A1781" t="s">
        <v>5861</v>
      </c>
    </row>
    <row r="1782" spans="1:1" x14ac:dyDescent="0.25">
      <c r="A1782" t="s">
        <v>5862</v>
      </c>
    </row>
    <row r="1783" spans="1:1" x14ac:dyDescent="0.25">
      <c r="A1783" t="s">
        <v>5863</v>
      </c>
    </row>
    <row r="1784" spans="1:1" x14ac:dyDescent="0.25">
      <c r="A1784" t="s">
        <v>5864</v>
      </c>
    </row>
    <row r="1785" spans="1:1" x14ac:dyDescent="0.25">
      <c r="A1785" t="s">
        <v>5865</v>
      </c>
    </row>
    <row r="1786" spans="1:1" x14ac:dyDescent="0.25">
      <c r="A1786" t="s">
        <v>5866</v>
      </c>
    </row>
    <row r="1787" spans="1:1" x14ac:dyDescent="0.25">
      <c r="A1787" t="s">
        <v>5867</v>
      </c>
    </row>
    <row r="1788" spans="1:1" x14ac:dyDescent="0.25">
      <c r="A1788" t="s">
        <v>5868</v>
      </c>
    </row>
    <row r="1789" spans="1:1" x14ac:dyDescent="0.25">
      <c r="A1789" t="s">
        <v>5869</v>
      </c>
    </row>
    <row r="1790" spans="1:1" x14ac:dyDescent="0.25">
      <c r="A1790" t="s">
        <v>5870</v>
      </c>
    </row>
    <row r="1791" spans="1:1" x14ac:dyDescent="0.25">
      <c r="A1791" t="s">
        <v>5871</v>
      </c>
    </row>
    <row r="1792" spans="1:1" x14ac:dyDescent="0.25">
      <c r="A1792" t="s">
        <v>5872</v>
      </c>
    </row>
    <row r="1793" spans="1:1" x14ac:dyDescent="0.25">
      <c r="A1793" t="s">
        <v>5873</v>
      </c>
    </row>
    <row r="1794" spans="1:1" x14ac:dyDescent="0.25">
      <c r="A1794" t="s">
        <v>5874</v>
      </c>
    </row>
    <row r="1795" spans="1:1" x14ac:dyDescent="0.25">
      <c r="A1795" t="s">
        <v>5875</v>
      </c>
    </row>
    <row r="1796" spans="1:1" x14ac:dyDescent="0.25">
      <c r="A1796" t="s">
        <v>5876</v>
      </c>
    </row>
    <row r="1797" spans="1:1" x14ac:dyDescent="0.25">
      <c r="A1797" t="s">
        <v>5877</v>
      </c>
    </row>
    <row r="1798" spans="1:1" x14ac:dyDescent="0.25">
      <c r="A1798" t="s">
        <v>5878</v>
      </c>
    </row>
    <row r="1799" spans="1:1" x14ac:dyDescent="0.25">
      <c r="A1799" t="s">
        <v>5879</v>
      </c>
    </row>
    <row r="1800" spans="1:1" x14ac:dyDescent="0.25">
      <c r="A1800" t="s">
        <v>5880</v>
      </c>
    </row>
    <row r="1801" spans="1:1" x14ac:dyDescent="0.25">
      <c r="A1801" t="s">
        <v>5881</v>
      </c>
    </row>
    <row r="1802" spans="1:1" x14ac:dyDescent="0.25">
      <c r="A1802" t="s">
        <v>5882</v>
      </c>
    </row>
    <row r="1803" spans="1:1" x14ac:dyDescent="0.25">
      <c r="A1803" t="s">
        <v>5883</v>
      </c>
    </row>
    <row r="1804" spans="1:1" x14ac:dyDescent="0.25">
      <c r="A1804" t="s">
        <v>5884</v>
      </c>
    </row>
    <row r="1805" spans="1:1" x14ac:dyDescent="0.25">
      <c r="A1805" t="s">
        <v>5885</v>
      </c>
    </row>
    <row r="1806" spans="1:1" x14ac:dyDescent="0.25">
      <c r="A1806" t="s">
        <v>5886</v>
      </c>
    </row>
    <row r="1807" spans="1:1" x14ac:dyDescent="0.25">
      <c r="A1807" t="s">
        <v>5887</v>
      </c>
    </row>
    <row r="1808" spans="1:1" x14ac:dyDescent="0.25">
      <c r="A1808" t="s">
        <v>5888</v>
      </c>
    </row>
    <row r="1809" spans="1:1" x14ac:dyDescent="0.25">
      <c r="A1809" t="s">
        <v>5889</v>
      </c>
    </row>
    <row r="1810" spans="1:1" x14ac:dyDescent="0.25">
      <c r="A1810" t="s">
        <v>5890</v>
      </c>
    </row>
    <row r="1811" spans="1:1" x14ac:dyDescent="0.25">
      <c r="A1811" t="s">
        <v>5891</v>
      </c>
    </row>
    <row r="1812" spans="1:1" x14ac:dyDescent="0.25">
      <c r="A1812" t="s">
        <v>5892</v>
      </c>
    </row>
    <row r="1813" spans="1:1" x14ac:dyDescent="0.25">
      <c r="A1813" t="s">
        <v>5893</v>
      </c>
    </row>
    <row r="1814" spans="1:1" x14ac:dyDescent="0.25">
      <c r="A1814" t="s">
        <v>5894</v>
      </c>
    </row>
    <row r="1815" spans="1:1" x14ac:dyDescent="0.25">
      <c r="A1815" t="s">
        <v>5895</v>
      </c>
    </row>
    <row r="1816" spans="1:1" x14ac:dyDescent="0.25">
      <c r="A1816" t="s">
        <v>5896</v>
      </c>
    </row>
    <row r="1817" spans="1:1" x14ac:dyDescent="0.25">
      <c r="A1817" t="s">
        <v>5897</v>
      </c>
    </row>
    <row r="1818" spans="1:1" x14ac:dyDescent="0.25">
      <c r="A1818" t="s">
        <v>5898</v>
      </c>
    </row>
    <row r="1819" spans="1:1" x14ac:dyDescent="0.25">
      <c r="A1819" t="s">
        <v>5899</v>
      </c>
    </row>
    <row r="1820" spans="1:1" x14ac:dyDescent="0.25">
      <c r="A1820" t="s">
        <v>5900</v>
      </c>
    </row>
    <row r="1821" spans="1:1" x14ac:dyDescent="0.25">
      <c r="A1821" t="s">
        <v>5901</v>
      </c>
    </row>
    <row r="1822" spans="1:1" x14ac:dyDescent="0.25">
      <c r="A1822" t="s">
        <v>5902</v>
      </c>
    </row>
    <row r="1823" spans="1:1" x14ac:dyDescent="0.25">
      <c r="A1823" t="s">
        <v>5903</v>
      </c>
    </row>
    <row r="1824" spans="1:1" x14ac:dyDescent="0.25">
      <c r="A1824" t="s">
        <v>5904</v>
      </c>
    </row>
    <row r="1825" spans="1:1" x14ac:dyDescent="0.25">
      <c r="A1825" t="s">
        <v>5905</v>
      </c>
    </row>
    <row r="1826" spans="1:1" x14ac:dyDescent="0.25">
      <c r="A1826" t="s">
        <v>5906</v>
      </c>
    </row>
    <row r="1827" spans="1:1" x14ac:dyDescent="0.25">
      <c r="A1827" t="s">
        <v>5907</v>
      </c>
    </row>
    <row r="1828" spans="1:1" x14ac:dyDescent="0.25">
      <c r="A1828" t="s">
        <v>5908</v>
      </c>
    </row>
    <row r="1829" spans="1:1" x14ac:dyDescent="0.25">
      <c r="A1829" t="s">
        <v>5909</v>
      </c>
    </row>
    <row r="1830" spans="1:1" x14ac:dyDescent="0.25">
      <c r="A1830" t="s">
        <v>5910</v>
      </c>
    </row>
    <row r="1831" spans="1:1" x14ac:dyDescent="0.25">
      <c r="A1831" t="s">
        <v>5911</v>
      </c>
    </row>
    <row r="1832" spans="1:1" x14ac:dyDescent="0.25">
      <c r="A1832" t="s">
        <v>5912</v>
      </c>
    </row>
    <row r="1833" spans="1:1" x14ac:dyDescent="0.25">
      <c r="A1833" t="s">
        <v>5913</v>
      </c>
    </row>
    <row r="1834" spans="1:1" x14ac:dyDescent="0.25">
      <c r="A1834" t="s">
        <v>5914</v>
      </c>
    </row>
    <row r="1835" spans="1:1" x14ac:dyDescent="0.25">
      <c r="A1835" t="s">
        <v>5915</v>
      </c>
    </row>
    <row r="1836" spans="1:1" x14ac:dyDescent="0.25">
      <c r="A1836" t="s">
        <v>5916</v>
      </c>
    </row>
    <row r="1837" spans="1:1" x14ac:dyDescent="0.25">
      <c r="A1837" t="s">
        <v>5917</v>
      </c>
    </row>
    <row r="1838" spans="1:1" x14ac:dyDescent="0.25">
      <c r="A1838" t="s">
        <v>5918</v>
      </c>
    </row>
    <row r="1839" spans="1:1" x14ac:dyDescent="0.25">
      <c r="A1839" t="s">
        <v>5919</v>
      </c>
    </row>
    <row r="1840" spans="1:1" x14ac:dyDescent="0.25">
      <c r="A1840" t="s">
        <v>5920</v>
      </c>
    </row>
    <row r="1841" spans="1:1" x14ac:dyDescent="0.25">
      <c r="A1841" t="s">
        <v>5921</v>
      </c>
    </row>
    <row r="1842" spans="1:1" x14ac:dyDescent="0.25">
      <c r="A1842" t="s">
        <v>5922</v>
      </c>
    </row>
    <row r="1843" spans="1:1" x14ac:dyDescent="0.25">
      <c r="A1843" t="s">
        <v>5923</v>
      </c>
    </row>
    <row r="1844" spans="1:1" x14ac:dyDescent="0.25">
      <c r="A1844" t="s">
        <v>5924</v>
      </c>
    </row>
    <row r="1845" spans="1:1" x14ac:dyDescent="0.25">
      <c r="A1845" t="s">
        <v>5925</v>
      </c>
    </row>
    <row r="1846" spans="1:1" x14ac:dyDescent="0.25">
      <c r="A1846" t="s">
        <v>5926</v>
      </c>
    </row>
    <row r="1847" spans="1:1" x14ac:dyDescent="0.25">
      <c r="A1847" t="s">
        <v>5927</v>
      </c>
    </row>
    <row r="1848" spans="1:1" x14ac:dyDescent="0.25">
      <c r="A1848" t="s">
        <v>5928</v>
      </c>
    </row>
    <row r="1849" spans="1:1" x14ac:dyDescent="0.25">
      <c r="A1849" t="s">
        <v>5929</v>
      </c>
    </row>
    <row r="1850" spans="1:1" x14ac:dyDescent="0.25">
      <c r="A1850" t="s">
        <v>5930</v>
      </c>
    </row>
    <row r="1851" spans="1:1" x14ac:dyDescent="0.25">
      <c r="A1851" t="s">
        <v>5931</v>
      </c>
    </row>
    <row r="1852" spans="1:1" x14ac:dyDescent="0.25">
      <c r="A1852" t="s">
        <v>5932</v>
      </c>
    </row>
    <row r="1853" spans="1:1" x14ac:dyDescent="0.25">
      <c r="A1853" t="s">
        <v>5933</v>
      </c>
    </row>
    <row r="1854" spans="1:1" x14ac:dyDescent="0.25">
      <c r="A1854" t="s">
        <v>5934</v>
      </c>
    </row>
    <row r="1855" spans="1:1" x14ac:dyDescent="0.25">
      <c r="A1855" t="s">
        <v>5935</v>
      </c>
    </row>
    <row r="1856" spans="1:1" x14ac:dyDescent="0.25">
      <c r="A1856" t="s">
        <v>5936</v>
      </c>
    </row>
    <row r="1857" spans="1:1" x14ac:dyDescent="0.25">
      <c r="A1857" t="s">
        <v>5937</v>
      </c>
    </row>
    <row r="1858" spans="1:1" x14ac:dyDescent="0.25">
      <c r="A1858" s="107" t="s">
        <v>7891</v>
      </c>
    </row>
    <row r="1859" spans="1:1" x14ac:dyDescent="0.25">
      <c r="A1859" t="s">
        <v>5938</v>
      </c>
    </row>
    <row r="1860" spans="1:1" x14ac:dyDescent="0.25">
      <c r="A1860" t="s">
        <v>5939</v>
      </c>
    </row>
    <row r="1861" spans="1:1" x14ac:dyDescent="0.25">
      <c r="A1861" t="s">
        <v>5940</v>
      </c>
    </row>
    <row r="1862" spans="1:1" x14ac:dyDescent="0.25">
      <c r="A1862" t="s">
        <v>5941</v>
      </c>
    </row>
    <row r="1863" spans="1:1" x14ac:dyDescent="0.25">
      <c r="A1863" t="s">
        <v>5942</v>
      </c>
    </row>
    <row r="1864" spans="1:1" x14ac:dyDescent="0.25">
      <c r="A1864" t="s">
        <v>5943</v>
      </c>
    </row>
    <row r="1865" spans="1:1" x14ac:dyDescent="0.25">
      <c r="A1865" t="s">
        <v>5944</v>
      </c>
    </row>
    <row r="1866" spans="1:1" x14ac:dyDescent="0.25">
      <c r="A1866" t="s">
        <v>5945</v>
      </c>
    </row>
    <row r="1867" spans="1:1" x14ac:dyDescent="0.25">
      <c r="A1867" t="s">
        <v>5946</v>
      </c>
    </row>
    <row r="1868" spans="1:1" x14ac:dyDescent="0.25">
      <c r="A1868" t="s">
        <v>5947</v>
      </c>
    </row>
    <row r="1869" spans="1:1" x14ac:dyDescent="0.25">
      <c r="A1869" t="s">
        <v>6015</v>
      </c>
    </row>
    <row r="1870" spans="1:1" x14ac:dyDescent="0.25">
      <c r="A1870" t="s">
        <v>5948</v>
      </c>
    </row>
    <row r="1871" spans="1:1" x14ac:dyDescent="0.25">
      <c r="A1871" t="s">
        <v>5949</v>
      </c>
    </row>
    <row r="1872" spans="1:1" x14ac:dyDescent="0.25">
      <c r="A1872" t="s">
        <v>5950</v>
      </c>
    </row>
    <row r="1873" spans="1:1" x14ac:dyDescent="0.25">
      <c r="A1873" t="s">
        <v>5951</v>
      </c>
    </row>
    <row r="1874" spans="1:1" x14ac:dyDescent="0.25">
      <c r="A1874" t="s">
        <v>5952</v>
      </c>
    </row>
    <row r="1875" spans="1:1" x14ac:dyDescent="0.25">
      <c r="A1875" t="s">
        <v>5953</v>
      </c>
    </row>
    <row r="1876" spans="1:1" x14ac:dyDescent="0.25">
      <c r="A1876" t="s">
        <v>5954</v>
      </c>
    </row>
    <row r="1877" spans="1:1" x14ac:dyDescent="0.25">
      <c r="A1877" t="s">
        <v>5955</v>
      </c>
    </row>
    <row r="1878" spans="1:1" x14ac:dyDescent="0.25">
      <c r="A1878" t="s">
        <v>5956</v>
      </c>
    </row>
    <row r="1879" spans="1:1" x14ac:dyDescent="0.25">
      <c r="A1879" t="s">
        <v>5957</v>
      </c>
    </row>
    <row r="1880" spans="1:1" x14ac:dyDescent="0.25">
      <c r="A1880" t="s">
        <v>5958</v>
      </c>
    </row>
    <row r="1881" spans="1:1" x14ac:dyDescent="0.25">
      <c r="A1881" t="s">
        <v>5959</v>
      </c>
    </row>
    <row r="1882" spans="1:1" x14ac:dyDescent="0.25">
      <c r="A1882" t="s">
        <v>5960</v>
      </c>
    </row>
    <row r="1883" spans="1:1" x14ac:dyDescent="0.25">
      <c r="A1883" t="s">
        <v>5961</v>
      </c>
    </row>
    <row r="1884" spans="1:1" x14ac:dyDescent="0.25">
      <c r="A1884" t="s">
        <v>5962</v>
      </c>
    </row>
    <row r="1885" spans="1:1" x14ac:dyDescent="0.25">
      <c r="A1885" t="s">
        <v>5963</v>
      </c>
    </row>
    <row r="1886" spans="1:1" x14ac:dyDescent="0.25">
      <c r="A1886" t="s">
        <v>5964</v>
      </c>
    </row>
    <row r="1887" spans="1:1" x14ac:dyDescent="0.25">
      <c r="A1887" t="s">
        <v>5965</v>
      </c>
    </row>
    <row r="1888" spans="1:1" x14ac:dyDescent="0.25">
      <c r="A1888" t="s">
        <v>5966</v>
      </c>
    </row>
    <row r="1889" spans="1:1" x14ac:dyDescent="0.25">
      <c r="A1889" t="s">
        <v>5967</v>
      </c>
    </row>
    <row r="1890" spans="1:1" x14ac:dyDescent="0.25">
      <c r="A1890" t="s">
        <v>5968</v>
      </c>
    </row>
    <row r="1891" spans="1:1" x14ac:dyDescent="0.25">
      <c r="A1891" t="s">
        <v>5969</v>
      </c>
    </row>
    <row r="1892" spans="1:1" x14ac:dyDescent="0.25">
      <c r="A1892" t="s">
        <v>5970</v>
      </c>
    </row>
    <row r="1893" spans="1:1" x14ac:dyDescent="0.25">
      <c r="A1893" t="s">
        <v>5971</v>
      </c>
    </row>
    <row r="1894" spans="1:1" x14ac:dyDescent="0.25">
      <c r="A1894" t="s">
        <v>5972</v>
      </c>
    </row>
    <row r="1895" spans="1:1" x14ac:dyDescent="0.25">
      <c r="A1895" t="s">
        <v>5973</v>
      </c>
    </row>
    <row r="1896" spans="1:1" x14ac:dyDescent="0.25">
      <c r="A1896" t="s">
        <v>5974</v>
      </c>
    </row>
    <row r="1897" spans="1:1" x14ac:dyDescent="0.25">
      <c r="A1897" t="s">
        <v>5975</v>
      </c>
    </row>
    <row r="1898" spans="1:1" x14ac:dyDescent="0.25">
      <c r="A1898" t="s">
        <v>5976</v>
      </c>
    </row>
    <row r="1899" spans="1:1" x14ac:dyDescent="0.25">
      <c r="A1899" t="s">
        <v>5977</v>
      </c>
    </row>
    <row r="1900" spans="1:1" x14ac:dyDescent="0.25">
      <c r="A1900" t="s">
        <v>5978</v>
      </c>
    </row>
    <row r="1901" spans="1:1" x14ac:dyDescent="0.25">
      <c r="A1901" t="s">
        <v>5979</v>
      </c>
    </row>
    <row r="1902" spans="1:1" x14ac:dyDescent="0.25">
      <c r="A1902" t="s">
        <v>5980</v>
      </c>
    </row>
    <row r="1903" spans="1:1" x14ac:dyDescent="0.25">
      <c r="A1903" t="s">
        <v>5981</v>
      </c>
    </row>
    <row r="1904" spans="1:1" x14ac:dyDescent="0.25">
      <c r="A1904" t="s">
        <v>5982</v>
      </c>
    </row>
    <row r="1905" spans="1:1" x14ac:dyDescent="0.25">
      <c r="A1905" t="s">
        <v>5983</v>
      </c>
    </row>
    <row r="1906" spans="1:1" x14ac:dyDescent="0.25">
      <c r="A1906" t="s">
        <v>5984</v>
      </c>
    </row>
    <row r="1907" spans="1:1" x14ac:dyDescent="0.25">
      <c r="A1907" t="s">
        <v>5985</v>
      </c>
    </row>
    <row r="1908" spans="1:1" x14ac:dyDescent="0.25">
      <c r="A1908" t="s">
        <v>5986</v>
      </c>
    </row>
    <row r="1909" spans="1:1" x14ac:dyDescent="0.25">
      <c r="A1909" t="s">
        <v>5987</v>
      </c>
    </row>
    <row r="1910" spans="1:1" x14ac:dyDescent="0.25">
      <c r="A1910" t="s">
        <v>5988</v>
      </c>
    </row>
    <row r="1911" spans="1:1" x14ac:dyDescent="0.25">
      <c r="A1911" t="s">
        <v>5989</v>
      </c>
    </row>
    <row r="1912" spans="1:1" x14ac:dyDescent="0.25">
      <c r="A1912" t="s">
        <v>5990</v>
      </c>
    </row>
    <row r="1913" spans="1:1" x14ac:dyDescent="0.25">
      <c r="A1913" t="s">
        <v>5991</v>
      </c>
    </row>
    <row r="1914" spans="1:1" x14ac:dyDescent="0.25">
      <c r="A1914" t="s">
        <v>6010</v>
      </c>
    </row>
    <row r="1915" spans="1:1" x14ac:dyDescent="0.25">
      <c r="A1915" t="s">
        <v>6011</v>
      </c>
    </row>
    <row r="1916" spans="1:1" x14ac:dyDescent="0.25">
      <c r="A1916" s="107" t="s">
        <v>7892</v>
      </c>
    </row>
    <row r="1917" spans="1:1" x14ac:dyDescent="0.25">
      <c r="A1917" s="107" t="s">
        <v>7893</v>
      </c>
    </row>
    <row r="1918" spans="1:1" x14ac:dyDescent="0.25">
      <c r="A1918" t="s">
        <v>5992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4EE8-7CA6-42E9-B41A-26C0C6C02921}">
  <sheetPr codeName="Hoja7"/>
  <dimension ref="A1:A27"/>
  <sheetViews>
    <sheetView workbookViewId="0">
      <selection sqref="A1:A27"/>
    </sheetView>
  </sheetViews>
  <sheetFormatPr baseColWidth="10" defaultRowHeight="15" x14ac:dyDescent="0.25"/>
  <cols>
    <col min="1" max="1" width="45.5703125" bestFit="1" customWidth="1"/>
  </cols>
  <sheetData>
    <row r="1" spans="1:1" x14ac:dyDescent="0.25">
      <c r="A1" s="1" t="s">
        <v>6037</v>
      </c>
    </row>
    <row r="2" spans="1:1" x14ac:dyDescent="0.25">
      <c r="A2" t="s">
        <v>4135</v>
      </c>
    </row>
    <row r="3" spans="1:1" x14ac:dyDescent="0.25">
      <c r="A3" t="s">
        <v>4136</v>
      </c>
    </row>
    <row r="4" spans="1:1" x14ac:dyDescent="0.25">
      <c r="A4" t="s">
        <v>4137</v>
      </c>
    </row>
    <row r="5" spans="1:1" x14ac:dyDescent="0.25">
      <c r="A5" t="s">
        <v>4138</v>
      </c>
    </row>
    <row r="6" spans="1:1" x14ac:dyDescent="0.25">
      <c r="A6" t="s">
        <v>4139</v>
      </c>
    </row>
    <row r="7" spans="1:1" x14ac:dyDescent="0.25">
      <c r="A7" t="s">
        <v>4140</v>
      </c>
    </row>
    <row r="8" spans="1:1" x14ac:dyDescent="0.25">
      <c r="A8" t="s">
        <v>4141</v>
      </c>
    </row>
    <row r="9" spans="1:1" x14ac:dyDescent="0.25">
      <c r="A9" t="s">
        <v>4142</v>
      </c>
    </row>
    <row r="10" spans="1:1" x14ac:dyDescent="0.25">
      <c r="A10" t="s">
        <v>4143</v>
      </c>
    </row>
    <row r="11" spans="1:1" x14ac:dyDescent="0.25">
      <c r="A11" t="s">
        <v>4144</v>
      </c>
    </row>
    <row r="12" spans="1:1" x14ac:dyDescent="0.25">
      <c r="A12" t="s">
        <v>4145</v>
      </c>
    </row>
    <row r="13" spans="1:1" x14ac:dyDescent="0.25">
      <c r="A13" t="s">
        <v>4146</v>
      </c>
    </row>
    <row r="14" spans="1:1" x14ac:dyDescent="0.25">
      <c r="A14" t="s">
        <v>4147</v>
      </c>
    </row>
    <row r="15" spans="1:1" x14ac:dyDescent="0.25">
      <c r="A15" t="s">
        <v>4148</v>
      </c>
    </row>
    <row r="16" spans="1:1" x14ac:dyDescent="0.25">
      <c r="A16" t="s">
        <v>4149</v>
      </c>
    </row>
    <row r="17" spans="1:1" x14ac:dyDescent="0.25">
      <c r="A17" t="s">
        <v>4150</v>
      </c>
    </row>
    <row r="18" spans="1:1" x14ac:dyDescent="0.25">
      <c r="A18" t="s">
        <v>4151</v>
      </c>
    </row>
    <row r="19" spans="1:1" x14ac:dyDescent="0.25">
      <c r="A19" t="s">
        <v>4152</v>
      </c>
    </row>
    <row r="20" spans="1:1" x14ac:dyDescent="0.25">
      <c r="A20" t="s">
        <v>4153</v>
      </c>
    </row>
    <row r="21" spans="1:1" x14ac:dyDescent="0.25">
      <c r="A21" t="s">
        <v>4154</v>
      </c>
    </row>
    <row r="22" spans="1:1" x14ac:dyDescent="0.25">
      <c r="A22" t="s">
        <v>4155</v>
      </c>
    </row>
    <row r="23" spans="1:1" x14ac:dyDescent="0.25">
      <c r="A23" t="s">
        <v>4156</v>
      </c>
    </row>
    <row r="24" spans="1:1" x14ac:dyDescent="0.25">
      <c r="A24" t="s">
        <v>4157</v>
      </c>
    </row>
    <row r="25" spans="1:1" x14ac:dyDescent="0.25">
      <c r="A25" t="s">
        <v>4158</v>
      </c>
    </row>
    <row r="26" spans="1:1" x14ac:dyDescent="0.25">
      <c r="A26" t="s">
        <v>4159</v>
      </c>
    </row>
    <row r="27" spans="1:1" x14ac:dyDescent="0.25">
      <c r="A27" t="s">
        <v>4160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515C-64D9-4BCE-AFFF-87FE007CF5E3}">
  <sheetPr codeName="Hoja8"/>
  <dimension ref="A1:A7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1" t="s">
        <v>6048</v>
      </c>
    </row>
    <row r="2" spans="1:1" x14ac:dyDescent="0.25">
      <c r="A2" t="s">
        <v>6038</v>
      </c>
    </row>
    <row r="3" spans="1:1" x14ac:dyDescent="0.25">
      <c r="A3" t="s">
        <v>6039</v>
      </c>
    </row>
    <row r="5" spans="1:1" ht="15.75" thickBot="1" x14ac:dyDescent="0.3"/>
    <row r="6" spans="1:1" ht="16.5" thickBot="1" x14ac:dyDescent="0.3">
      <c r="A6" s="26" t="s">
        <v>6042</v>
      </c>
    </row>
    <row r="7" spans="1:1" ht="16.5" thickBot="1" x14ac:dyDescent="0.3">
      <c r="A7" s="27" t="s">
        <v>6041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FICHA</vt:lpstr>
      <vt:lpstr>REGLAS</vt:lpstr>
      <vt:lpstr>Anexo_GR </vt:lpstr>
      <vt:lpstr>Anexo_GL </vt:lpstr>
      <vt:lpstr>DPTO</vt:lpstr>
      <vt:lpstr>PROV</vt:lpstr>
      <vt:lpstr>ENTIDAD</vt:lpstr>
      <vt:lpstr>GRS</vt:lpstr>
      <vt:lpstr>TIPOGOB</vt:lpstr>
      <vt:lpstr>'Anexo_GL '!Área_de_impresión</vt:lpstr>
      <vt:lpstr>'Anexo_GR '!Área_de_impresión</vt:lpstr>
      <vt:lpstr>FICHA!Área_de_impresión</vt:lpstr>
      <vt:lpstr>DPTOS</vt:lpstr>
      <vt:lpstr>GRS</vt:lpstr>
      <vt:lpstr>TIPOGOB</vt:lpstr>
      <vt:lpstr>'Anexo_GL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Napravnick Celi</dc:creator>
  <cp:lastModifiedBy>Napravnick Celi, Roy</cp:lastModifiedBy>
  <cp:lastPrinted>2024-08-08T22:26:10Z</cp:lastPrinted>
  <dcterms:created xsi:type="dcterms:W3CDTF">2017-10-18T01:12:50Z</dcterms:created>
  <dcterms:modified xsi:type="dcterms:W3CDTF">2024-11-07T00:38:02Z</dcterms:modified>
</cp:coreProperties>
</file>