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 hidePivotFieldList="1"/>
  <bookViews>
    <workbookView xWindow="0" yWindow="0" windowWidth="16170" windowHeight="5820" tabRatio="871" activeTab="0"/>
  </bookViews>
  <sheets>
    <sheet name="ANEXO N° I GGG" sheetId="1" r:id="rId1"/>
    <sheet name="ANEXO N° II -ingresos-ENTID" sheetId="2" r:id="rId2"/>
    <sheet name="ANEXO N° III TF" sheetId="3" r:id="rId3"/>
    <sheet name="ANEXO N° III -1 RDR" sheetId="4" r:id="rId4"/>
    <sheet name="ANEXO N° III-2 DT" sheetId="5" r:id="rId5"/>
    <sheet name="ANEXO N° III-3 EE" sheetId="6" r:id="rId6"/>
  </sheets>
  <definedNames>
    <definedName name="_xlnm.Print_Area" localSheetId="0">'ANEXO N° I GGG'!$A$1:$E$38</definedName>
    <definedName name="_xlnm.Print_Area" localSheetId="1">'ANEXO N° II -ingresos-ENTID'!$A$1:$G$118</definedName>
    <definedName name="_xlnm.Print_Area" localSheetId="3">'ANEXO N° III -1 RDR'!$A$1:$L$117</definedName>
    <definedName name="_xlnm.Print_Area" localSheetId="2">'ANEXO N° III TF'!$A$1:$L$118</definedName>
    <definedName name="_xlnm.Print_Area" localSheetId="4">'ANEXO N° III-2 DT'!$A$1:$L$27</definedName>
    <definedName name="_xlnm.Print_Area" localSheetId="5">'ANEXO N° III-3 EE'!$A$1:$L$21</definedName>
    <definedName name="OLE_LINK1" localSheetId="3">'ANEXO N° III -1 RDR'!#REF!</definedName>
    <definedName name="_xlnm.Print_Titles" localSheetId="1">'ANEXO N° II -ingresos-ENTID'!$1:$14</definedName>
    <definedName name="_xlnm.Print_Titles" localSheetId="3">'ANEXO N° III -1 RDR'!$1:$14</definedName>
    <definedName name="_xlnm.Print_Titles" localSheetId="2">'ANEXO N° III TF'!$1:$14</definedName>
    <definedName name="Z_1D544038_8F75_467F_B12F_0256C0E343C6_.wvu.PrintArea" localSheetId="0" hidden="1">'ANEXO N° I GGG'!$A$1:$E$36</definedName>
    <definedName name="Z_1D544038_8F75_467F_B12F_0256C0E343C6_.wvu.PrintArea" localSheetId="1" hidden="1">'ANEXO N° II -ingresos-ENTID'!$A$1:$G$118</definedName>
    <definedName name="Z_1D544038_8F75_467F_B12F_0256C0E343C6_.wvu.PrintArea" localSheetId="3" hidden="1">'ANEXO N° III -1 RDR'!$A$1:$L$44</definedName>
    <definedName name="Z_1D544038_8F75_467F_B12F_0256C0E343C6_.wvu.PrintArea" localSheetId="2" hidden="1">'ANEXO N° III TF'!$A$1:$L$93</definedName>
    <definedName name="Z_1D544038_8F75_467F_B12F_0256C0E343C6_.wvu.PrintArea" localSheetId="4" hidden="1">'ANEXO N° III-2 DT'!$A$1:$L$27</definedName>
    <definedName name="Z_1D544038_8F75_467F_B12F_0256C0E343C6_.wvu.PrintTitles" localSheetId="1" hidden="1">'ANEXO N° II -ingresos-ENTID'!$1:$13</definedName>
    <definedName name="Z_1D544038_8F75_467F_B12F_0256C0E343C6_.wvu.PrintTitles" localSheetId="2" hidden="1">'ANEXO N° III TF'!$1:$13</definedName>
    <definedName name="Z_2BD059E5_E60A_4EF8_BB54_0C500552DC59_.wvu.PrintArea" localSheetId="1" hidden="1">'ANEXO N° II -ingresos-ENTID'!$A$1:$G$120</definedName>
    <definedName name="Z_2BD059E5_E60A_4EF8_BB54_0C500552DC59_.wvu.PrintArea" localSheetId="3" hidden="1">'ANEXO N° III -1 RDR'!$A$1:$L$51</definedName>
    <definedName name="Z_2BD059E5_E60A_4EF8_BB54_0C500552DC59_.wvu.PrintArea" localSheetId="2" hidden="1">'ANEXO N° III TF'!$A$1:$L$98</definedName>
    <definedName name="Z_3F9DAA0F_D7AB_4E8B_BBC4_4D42E027AA3D_.wvu.PrintArea" localSheetId="0" hidden="1">'ANEXO N° I GGG'!$A$1:$E$36</definedName>
    <definedName name="Z_3F9DAA0F_D7AB_4E8B_BBC4_4D42E027AA3D_.wvu.PrintArea" localSheetId="1" hidden="1">'ANEXO N° II -ingresos-ENTID'!$A$1:$G$118</definedName>
    <definedName name="Z_3F9DAA0F_D7AB_4E8B_BBC4_4D42E027AA3D_.wvu.PrintArea" localSheetId="3" hidden="1">'ANEXO N° III -1 RDR'!$A$1:$L$44</definedName>
    <definedName name="Z_3F9DAA0F_D7AB_4E8B_BBC4_4D42E027AA3D_.wvu.PrintArea" localSheetId="2" hidden="1">'ANEXO N° III TF'!$A$1:$L$93</definedName>
    <definedName name="Z_3F9DAA0F_D7AB_4E8B_BBC4_4D42E027AA3D_.wvu.PrintArea" localSheetId="4" hidden="1">'ANEXO N° III-2 DT'!$A$1:$L$27</definedName>
    <definedName name="Z_3F9DAA0F_D7AB_4E8B_BBC4_4D42E027AA3D_.wvu.PrintTitles" localSheetId="1" hidden="1">'ANEXO N° II -ingresos-ENTID'!$1:$13</definedName>
    <definedName name="Z_3F9DAA0F_D7AB_4E8B_BBC4_4D42E027AA3D_.wvu.PrintTitles" localSheetId="2" hidden="1">'ANEXO N° III TF'!$1:$13</definedName>
    <definedName name="Z_873CC7EA_DB9F_43A1_9488_D01EE665F3CB_.wvu.PrintArea" localSheetId="0" hidden="1">'ANEXO N° I GGG'!$A$1:$E$36</definedName>
    <definedName name="Z_873CC7EA_DB9F_43A1_9488_D01EE665F3CB_.wvu.PrintTitles" localSheetId="1" hidden="1">'ANEXO N° II -ingresos-ENTID'!$1:$13</definedName>
    <definedName name="Z_873CC7EA_DB9F_43A1_9488_D01EE665F3CB_.wvu.PrintTitles" localSheetId="2" hidden="1">'ANEXO N° III TF'!$1:$13</definedName>
    <definedName name="Z_9C5A7D23_379C_4FD5_BB05_10415F31E070_.wvu.PrintArea" localSheetId="0" hidden="1">'ANEXO N° I GGG'!$A$1:$E$36</definedName>
    <definedName name="Z_9C5A7D23_379C_4FD5_BB05_10415F31E070_.wvu.PrintArea" localSheetId="1" hidden="1">'ANEXO N° II -ingresos-ENTID'!$A$14:$G$118</definedName>
    <definedName name="Z_9C5A7D23_379C_4FD5_BB05_10415F31E070_.wvu.PrintArea" localSheetId="3" hidden="1">'ANEXO N° III -1 RDR'!$A$1:$L$38</definedName>
    <definedName name="Z_9C5A7D23_379C_4FD5_BB05_10415F31E070_.wvu.PrintArea" localSheetId="2" hidden="1">'ANEXO N° III TF'!$A$1:$L$81</definedName>
    <definedName name="Z_9C5A7D23_379C_4FD5_BB05_10415F31E070_.wvu.PrintArea" localSheetId="4" hidden="1">'ANEXO N° III-2 DT'!$1:$26</definedName>
    <definedName name="Z_9C5A7D23_379C_4FD5_BB05_10415F31E070_.wvu.PrintTitles" localSheetId="0" hidden="1">'ANEXO N° I GGG'!$2:$15</definedName>
    <definedName name="Z_9C5A7D23_379C_4FD5_BB05_10415F31E070_.wvu.PrintTitles" localSheetId="1" hidden="1">'ANEXO N° II -ingresos-ENTID'!$2:$14</definedName>
    <definedName name="Z_9C5A7D23_379C_4FD5_BB05_10415F31E070_.wvu.PrintTitles" localSheetId="3" hidden="1">'ANEXO N° III -1 RDR'!$2:$14</definedName>
    <definedName name="Z_9C5A7D23_379C_4FD5_BB05_10415F31E070_.wvu.PrintTitles" localSheetId="2" hidden="1">'ANEXO N° III TF'!$2:$14</definedName>
    <definedName name="Z_9C5A7D23_379C_4FD5_BB05_10415F31E070_.wvu.PrintTitles" localSheetId="4" hidden="1">'ANEXO N° III-2 DT'!$2:$14</definedName>
    <definedName name="Z_A0626758_7244_4F8F_B2A9_DC0404FA9C0E_.wvu.PrintArea" localSheetId="0" hidden="1">'ANEXO N° I GGG'!$A$1:$E$36</definedName>
    <definedName name="Z_A0626758_7244_4F8F_B2A9_DC0404FA9C0E_.wvu.PrintArea" localSheetId="1" hidden="1">'ANEXO N° II -ingresos-ENTID'!$A$14:$G$118</definedName>
    <definedName name="Z_A0626758_7244_4F8F_B2A9_DC0404FA9C0E_.wvu.PrintArea" localSheetId="3" hidden="1">'ANEXO N° III -1 RDR'!$A$10:$L$43</definedName>
    <definedName name="Z_A0626758_7244_4F8F_B2A9_DC0404FA9C0E_.wvu.PrintArea" localSheetId="2" hidden="1">'ANEXO N° III TF'!$A$1:$L$81</definedName>
    <definedName name="Z_A0626758_7244_4F8F_B2A9_DC0404FA9C0E_.wvu.PrintArea" localSheetId="4" hidden="1">'ANEXO N° III-2 DT'!$1:$26</definedName>
    <definedName name="Z_A0626758_7244_4F8F_B2A9_DC0404FA9C0E_.wvu.PrintTitles" localSheetId="0" hidden="1">'ANEXO N° I GGG'!$2:$15</definedName>
    <definedName name="Z_A0626758_7244_4F8F_B2A9_DC0404FA9C0E_.wvu.PrintTitles" localSheetId="1" hidden="1">'ANEXO N° II -ingresos-ENTID'!$2:$14</definedName>
    <definedName name="Z_A0626758_7244_4F8F_B2A9_DC0404FA9C0E_.wvu.PrintTitles" localSheetId="3" hidden="1">'ANEXO N° III -1 RDR'!$1:$9</definedName>
    <definedName name="Z_A0626758_7244_4F8F_B2A9_DC0404FA9C0E_.wvu.PrintTitles" localSheetId="2" hidden="1">'ANEXO N° III TF'!$2:$14</definedName>
    <definedName name="Z_A0626758_7244_4F8F_B2A9_DC0404FA9C0E_.wvu.PrintTitles" localSheetId="4" hidden="1">'ANEXO N° III-2 DT'!$2:$14</definedName>
    <definedName name="Z_D4F01B04_257B_4333_91DC_26544C2B1E1A_.wvu.PrintArea" localSheetId="0" hidden="1">'ANEXO N° I GGG'!$A$1:$E$36</definedName>
    <definedName name="Z_D4F01B04_257B_4333_91DC_26544C2B1E1A_.wvu.PrintArea" localSheetId="1" hidden="1">'ANEXO N° II -ingresos-ENTID'!$A$1:$G$118</definedName>
    <definedName name="Z_D4F01B04_257B_4333_91DC_26544C2B1E1A_.wvu.PrintArea" localSheetId="3" hidden="1">'ANEXO N° III -1 RDR'!$A$1:$L$44</definedName>
    <definedName name="Z_D4F01B04_257B_4333_91DC_26544C2B1E1A_.wvu.PrintArea" localSheetId="2" hidden="1">'ANEXO N° III TF'!$A$1:$L$93</definedName>
    <definedName name="Z_D4F01B04_257B_4333_91DC_26544C2B1E1A_.wvu.PrintArea" localSheetId="4" hidden="1">'ANEXO N° III-2 DT'!$A$1:$L$27</definedName>
    <definedName name="Z_D4F01B04_257B_4333_91DC_26544C2B1E1A_.wvu.PrintTitles" localSheetId="1" hidden="1">'ANEXO N° II -ingresos-ENTID'!$1:$13</definedName>
    <definedName name="Z_D4F01B04_257B_4333_91DC_26544C2B1E1A_.wvu.PrintTitles" localSheetId="2" hidden="1">'ANEXO N° III TF'!$1:$13</definedName>
    <definedName name="Z_E07EAFF3_CFC4_420D_A095_94342B030F96_.wvu.PrintArea" localSheetId="0" hidden="1">'ANEXO N° I GGG'!$A$1:$E$36</definedName>
    <definedName name="Z_E07EAFF3_CFC4_420D_A095_94342B030F96_.wvu.PrintArea" localSheetId="1" hidden="1">'ANEXO N° II -ingresos-ENTID'!$A$1:$G$118</definedName>
    <definedName name="Z_E07EAFF3_CFC4_420D_A095_94342B030F96_.wvu.PrintArea" localSheetId="3" hidden="1">'ANEXO N° III -1 RDR'!$A$1:$L$44</definedName>
    <definedName name="Z_E07EAFF3_CFC4_420D_A095_94342B030F96_.wvu.PrintArea" localSheetId="2" hidden="1">'ANEXO N° III TF'!$A$1:$L$93</definedName>
    <definedName name="Z_E07EAFF3_CFC4_420D_A095_94342B030F96_.wvu.PrintArea" localSheetId="4" hidden="1">'ANEXO N° III-2 DT'!$A$1:$L$27</definedName>
    <definedName name="Z_E07EAFF3_CFC4_420D_A095_94342B030F96_.wvu.PrintTitles" localSheetId="1" hidden="1">'ANEXO N° II -ingresos-ENTID'!$1:$13</definedName>
    <definedName name="Z_E07EAFF3_CFC4_420D_A095_94342B030F96_.wvu.PrintTitles" localSheetId="2" hidden="1">'ANEXO N° III TF'!$1:$13</definedName>
    <definedName name="Z_E173D778_5FC6_486F_B6D6_824CF7945DBE_.wvu.PrintArea" localSheetId="0" hidden="1">'ANEXO N° I GGG'!$A$1:$E$38</definedName>
    <definedName name="Z_E173D778_5FC6_486F_B6D6_824CF7945DBE_.wvu.PrintArea" localSheetId="1" hidden="1">'ANEXO N° II -ingresos-ENTID'!$A$1:$G$120</definedName>
    <definedName name="Z_E173D778_5FC6_486F_B6D6_824CF7945DBE_.wvu.PrintArea" localSheetId="3" hidden="1">'ANEXO N° III -1 RDR'!$A$1:$L$45</definedName>
    <definedName name="Z_E173D778_5FC6_486F_B6D6_824CF7945DBE_.wvu.PrintArea" localSheetId="2" hidden="1">'ANEXO N° III TF'!$A$1:$L$95</definedName>
  </definedNames>
  <calcPr fullCalcOnLoad="1"/>
</workbook>
</file>

<file path=xl/sharedStrings.xml><?xml version="1.0" encoding="utf-8"?>
<sst xmlns="http://schemas.openxmlformats.org/spreadsheetml/2006/main" count="455" uniqueCount="162">
  <si>
    <t>ENTIDAD</t>
  </si>
  <si>
    <t>TOTAL</t>
  </si>
  <si>
    <t>DONACIONES Y TRANSFERENCIAS</t>
  </si>
  <si>
    <t>RECURSOS DIRECTAMENTE RECAUDADOS</t>
  </si>
  <si>
    <t>RECURSOS PUBLICOS</t>
  </si>
  <si>
    <t>PERSONAL Y OBLIGACIONES SOCIALES</t>
  </si>
  <si>
    <t>BIENES Y SERVICIOS</t>
  </si>
  <si>
    <t>GASTOS CORRIENTES</t>
  </si>
  <si>
    <t>GASTOS DE CAPITAL</t>
  </si>
  <si>
    <t>SERVICIO DE LA DEUDA</t>
  </si>
  <si>
    <t>ANEXO Nº III</t>
  </si>
  <si>
    <t>ANEXO Nº III-1</t>
  </si>
  <si>
    <t>EMPRESAS MUNICIPALES DE AGUA POTABLE Y ALCANTARILLADO</t>
  </si>
  <si>
    <t>EMPRESAS MUNICIPALES</t>
  </si>
  <si>
    <t>PENSIONES Y OTRAS PRESTACIONES SOCIALES</t>
  </si>
  <si>
    <t>OTROS GASTOS</t>
  </si>
  <si>
    <t>SERVICIO DE LA DEUDA PUBLICA</t>
  </si>
  <si>
    <t>RECURSOS
DIRECTAMENTE RECAUDADOS</t>
  </si>
  <si>
    <t xml:space="preserve">OTROS GASTOS </t>
  </si>
  <si>
    <t xml:space="preserve">DONACIONES Y TRANSFERENCIAS </t>
  </si>
  <si>
    <t>ANEXO Nº III-3</t>
  </si>
  <si>
    <t>ANEXO Nº III-2</t>
  </si>
  <si>
    <t>(EN NUEVOS SOLES)</t>
  </si>
  <si>
    <t>ANEXO Nº II</t>
  </si>
  <si>
    <t>ANEXO Nº I</t>
  </si>
  <si>
    <t>EMPRESAS MUNICIPALES DE SERVICIOS DIVERSOS</t>
  </si>
  <si>
    <t xml:space="preserve"> </t>
  </si>
  <si>
    <t>POR FUENTE DE FINANCIAMIENTO Y GENÉRICA DEL GASTO</t>
  </si>
  <si>
    <t>RECURSOS POR OPERACIONES
 OFICIALES
DE CRÉDITO</t>
  </si>
  <si>
    <t>RECURSOS POR OPERACIONES OFICIALES
 DE CRÉDITO</t>
  </si>
  <si>
    <t xml:space="preserve">RECURSOS POR OPERACIONES OFICIALES DE CRÉDITO </t>
  </si>
  <si>
    <t>ADQUISICIÓN DE ACTIVOS NO FINANCIEROS</t>
  </si>
  <si>
    <t>ORGANISMOS PÚBLICOS DESCENTRALIZADOS DE LOS GOBIERNOS LOCALES</t>
  </si>
  <si>
    <t xml:space="preserve">ORGANISMOS PÚBLICOS DESCENTRALIZADOS DE LOS GOBIERNOS REGIONALES </t>
  </si>
  <si>
    <t>ADQUISICIÓN DE ACTIVOS FINANCIEROS</t>
  </si>
  <si>
    <t>GENÉRICA DEL GASTO</t>
  </si>
  <si>
    <t>POR FUENTE DE FINANCIAMIENTO</t>
  </si>
  <si>
    <t>POR GENÉRICA DEL GASTO</t>
  </si>
  <si>
    <t>FUENTE DE FINANCIAMIENTO</t>
  </si>
  <si>
    <t xml:space="preserve">      TOTAL GASTOS CORRIENTES</t>
  </si>
  <si>
    <t xml:space="preserve">      TOTAL GASTOS DE CAPITAL</t>
  </si>
  <si>
    <t xml:space="preserve">       TOTAL SERVICIO DE LA DEUDA</t>
  </si>
  <si>
    <t xml:space="preserve">TOTAL </t>
  </si>
  <si>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</si>
  <si>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</si>
  <si>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</si>
  <si>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</si>
  <si>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</si>
  <si>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</si>
  <si>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8. SERVICIO DE LA DEUDA PUBLICA</t>
  </si>
  <si>
    <t>Etiquetas de fila</t>
  </si>
  <si>
    <t>2. RECURSOS DIRECTAMENTE RECAUDADOS</t>
  </si>
  <si>
    <t>3. RECURSOS POR OPERACIONES OFICIALES DE CREDITO</t>
  </si>
  <si>
    <t>Total general</t>
  </si>
  <si>
    <t>5. GASTOS CORRIENTES</t>
  </si>
  <si>
    <t>6. GASTOS DE CAPITAL</t>
  </si>
  <si>
    <t>7. SERVICIO DE LA DEUDA</t>
  </si>
  <si>
    <t>dif</t>
  </si>
  <si>
    <t>SERVICIO DE AGUA POTABLE Y ALCANTARILLADO DE LA LIBERTAD S.A.</t>
  </si>
  <si>
    <t>SERVICIO DE AGUA POTABLE Y ALCANTARILLADO DE AREQUIPA S.A.</t>
  </si>
  <si>
    <t>ENTIDAD PRESTADORA DE SERVICIOS DE SANEAMIENTO AYACUCHO S.A.</t>
  </si>
  <si>
    <t>ENTIDAD PRESTADORA DE SERVICIOS DE SANEAMIENTO DE LAMBAYEQUE S.A.</t>
  </si>
  <si>
    <t>ENTIDAD PRESTADORA DE SERVICIO DE SANEAMIENTO GRAU S.A.</t>
  </si>
  <si>
    <t>ENTIDAD MUNICIPAL PRESTADORA DE SERVICIOS DE SANEAMIENTO DEL CUSCO S.A.</t>
  </si>
  <si>
    <t>SERVICIO DE AGUA POTABLE Y ALCANTARILLADO MUNICIPAL DE HUANCAYO S.A.</t>
  </si>
  <si>
    <t>ENTIDAD PRESTADORA DE SERVICIOS DE SANEAMIENTO TACNA S.A.</t>
  </si>
  <si>
    <t>ENTIDAD PRESTADORA DE SERVICIOS DE SANEAMIENTO DE AGUA POTABLE Y ALCANTARRILLADO DE LORETO S.A.</t>
  </si>
  <si>
    <t>EMPRESA MUNICIPAL DE SERVICIO DE AGUA POTABLE Y ALCANTARILLADO DEL SANTA, CASMA Y HUARMEY S.A.</t>
  </si>
  <si>
    <t>EMPRESA MUNICIPAL DE AGUA POTABLE Y ALCANTARILLADO DE PISCO S.A.</t>
  </si>
  <si>
    <t>EMPRESA MUNICIPAL DE SANEAMIENTO BASICO DE PUNO S.A.</t>
  </si>
  <si>
    <t>EMPRESA PRESTADORA DE SERVICIOS DE SANEAMIENTO DE CAJAMARCA S.A.</t>
  </si>
  <si>
    <t>EMPRESA MUNICIPAL DE SERVICIOS DE AGUA POTABLE Y ALCANTARILLADO DE SAN MARTIN S.A.</t>
  </si>
  <si>
    <t>EMPRESA MUNICIPAL DE AGUA POTABLE Y ALCANTARILLADO DE CORONEL PORTILLO S.A.</t>
  </si>
  <si>
    <t>EMPRESA MUNICIPAL DE AGUA POTABLE Y ALCANTARILLADO DE ICA S.A.</t>
  </si>
  <si>
    <t>EMPRESA MUNICIPAL DE SERVICIOS DE AGUA POTABLE Y ALCANTARILLADO DE HUANUCO S.A.</t>
  </si>
  <si>
    <t>EMPRESA DE SERVICIO MUNICIPAL DE AGUA POTABLE Y ALCANTARILLADO DE CHINCHA S.A.</t>
  </si>
  <si>
    <t>ENTIDAD PRESTADORA DE SANEAMIENTO DE JULIACA S.A.</t>
  </si>
  <si>
    <t>EMPRESA MUNICIPAL DE AGUA POTABLE Y ALCANTARILLADO CAÑETE S.A.</t>
  </si>
  <si>
    <t>ENTIDAD PRESTADORA DE SERVICIOS DE  ILO S.A.</t>
  </si>
  <si>
    <t>EMPRESA MUNICIPAL DE AGUA POTABLE Y ALCANTARILLADO DE HUACHO S.A.</t>
  </si>
  <si>
    <t>ENTIDAD PRESTADORA DE SERVICIOS DE SANEAMIENTO CHAVIN S.A.</t>
  </si>
  <si>
    <t>EMPRESA MUNICIPAL DE AGUA POTABLE Y ALCANTARILLADO DE TAMBOPATA S.R.L</t>
  </si>
  <si>
    <t>ENTIDAD PRESTADORA DE SERVICIOS DE SANEAMIENTO SELVA CENTRAL S.A.</t>
  </si>
  <si>
    <t>ENTIDAD PRESTADORA DE SERVICIOS DE SANEAMIENTO DE MOQUEGUA S.A.</t>
  </si>
  <si>
    <t>ENTIDAD PRESTADORA DE SERVICIOS DE SANEAMIENTO DE MOYOBAMBA S.R.LTDA.</t>
  </si>
  <si>
    <t>EMPRESA MUNICIPAL DE SERVICIOS DE ABASTECIMIENTO DE AGUA POTABLE Y ALCANTARILLADO ABANCAY S.A.</t>
  </si>
  <si>
    <t>ENTIDAD PRESTADORA DE SERVICIOS DE SANEAMIENTO MUNICIPAL MANTARO S.A.</t>
  </si>
  <si>
    <t>EMPRESA DE SERVICIO MUNICIPAL DE AGUA POTABLE Y ALCANTARILLADO DE BARRANCA S.A.</t>
  </si>
  <si>
    <t>EMPRESA MUNICIPAL DE SERVICIOS DE AGUA POTABLE Y ALCANTARILLADO DE AMAZONAS S.R.L</t>
  </si>
  <si>
    <t>ENTIDAD PRESTADORA DE SERVICIOS DE SANEAMIENTO "SIERRA CENTRAL S.R.L."</t>
  </si>
  <si>
    <t>EMPRESA MUNICIPAL DE AGUA POTABLE Y ALCANTARILLADO VIRGEN DE GUADALUPE DEL SUR S.A.</t>
  </si>
  <si>
    <t>EMPRESA MUNICIPAL PRESTADORA DE SERVICIO DE SANEAMIENTO DE LAS PROVINCIAS ALTO ANDINAS S.A.</t>
  </si>
  <si>
    <t>EMPRESA MUNICIPAL DE AGUA POTABLE Y ALCANTARILLADO DE CHANCAY S.A.C</t>
  </si>
  <si>
    <t>EMPRESA MUNICIPAL DE AGUA POTABLE Y ALCANTARILLADO DE BAGUA S.R.L</t>
  </si>
  <si>
    <t>EMPRESA MUNICIPAL DE AGUA POTABLE Y ALCANTARILLADO  HUANCAVELICA S.A.C.</t>
  </si>
  <si>
    <t>EMPRESA PRESTADORA DE SERVICIO DE SANEAMIENTO MUNICIPAL DE UTCUBAMBA S.R.LTDA.</t>
  </si>
  <si>
    <t>EMPRESA MUNICIPAL DE  AGUA POTABLE Y ALCANTARILLADO DE QUILLABAMBA S.R.LTDA.</t>
  </si>
  <si>
    <t>ENTIDAD PRESTADORA DE SERVICIOS DE SANEAMIENTO NOR PUNO S.A.</t>
  </si>
  <si>
    <t>EMPRESA MUNICIPAL DE SERVICIOS DE AGUA POTABLE Y ALCANTARILLADO  YAULI S.A. - LA OROYA</t>
  </si>
  <si>
    <t>ENTIDAD MUNICIPAL PRESTADORA DE SERVICIOS DE SANEAMIENTO AGUAS DEL ALTIPLANO S.R.LTDA.</t>
  </si>
  <si>
    <t>EMPRESA MUNICIPAL DE AGUA POTABLE Y ALCANTARILLADO DE PASCO S.A.</t>
  </si>
  <si>
    <t>ENTIDAD PRESTADORA DE SERVICIOS DE SANEAMIENTO MUNICIPAL CHANKA S.R.LTDA.</t>
  </si>
  <si>
    <t>EMPRESA PRESTADORA DE SERVICIOS DE SANEAMIENTO JAEN-PERU</t>
  </si>
  <si>
    <t>EMPRESA MUNICIPAL DE SERVICIO DE AGUA POTABLE Y ALCANTARILLADO CALCA S.R.LTDA</t>
  </si>
  <si>
    <t>EMPRESA PRESTADORA DE SERVICIO DE SANEAMIENTO JUCUSBAMBA S.R.L.</t>
  </si>
  <si>
    <t>SERVICIO DE AGUA POTABLE Y ALCANTARILLADO DE RIOJA SRL</t>
  </si>
  <si>
    <t>EMPRESA MUNICIPAL DE SERVICIOS ELECTRICOS UTCUBAMBA S.A.C.</t>
  </si>
  <si>
    <t>EMPRESA MUNICIPAL DE SERVICIO ELECTRICO DE TOCACHE S.A.</t>
  </si>
  <si>
    <t>EMPRESA MUNICIPAL INMOBILIARIA DE LIMA S.A.</t>
  </si>
  <si>
    <t>FONDO MUNICIPAL DE INVERSIONES DEL CALLAO S.A.</t>
  </si>
  <si>
    <t>EMPRESA MUNICIPAL URBANIZADORA Y CONSTRUCTORA S.A.</t>
  </si>
  <si>
    <t>EMPRESA MUNICIPAL INMOBILIARIA S.A.C.</t>
  </si>
  <si>
    <t>EMPRESA MUNICIPAL DE MERCADOS S.A.</t>
  </si>
  <si>
    <t>EMPRESA MUNICIPAL MERCADOS DEL PUEBLO S.A. - CHIMBOTE</t>
  </si>
  <si>
    <t>EMPRESA DE SERVICIO DE LIMPIEZA MUNICIPAL PUBLICA DEL CALLAO</t>
  </si>
  <si>
    <t>EMPRESA MUNICIPAL ADMINISTRADORA DE PEAJE DE LIMA</t>
  </si>
  <si>
    <t>EMPRESA MUNICIPAL DE FESTEJOS Y ACTIVIDADES RECREACIONALES Y TURISTICAS DEL CUSCO</t>
  </si>
  <si>
    <t>EMPRESA MUNICIPAL DE SERVICIOS MULTIPLES DE HUANCAYO S.A.</t>
  </si>
  <si>
    <t>EMPRESA MUNICIPAL SANTIAGO DE SURCO S.A.</t>
  </si>
  <si>
    <t>EMPRESA MUNICIPAL DE TRANSPORTES TURISTICOS MACHUPICCHU S.A.</t>
  </si>
  <si>
    <t>EMPRESA MUNICIPAL ADMINISTRADORA DEL TERMINAL TERRESTRE DE MOLLENDO S.A.</t>
  </si>
  <si>
    <t>COMPAÑIA NOR ANDINA DE TELECOMUNICACIONES S.A.</t>
  </si>
  <si>
    <t>SERVICIO DE ADMINISTRACION TRIBUTARIA DE LIMA</t>
  </si>
  <si>
    <t>SERVICIO DE PARQUES DE LIMA</t>
  </si>
  <si>
    <t>INSTITUTO CATASTRAL DE LIMA</t>
  </si>
  <si>
    <t>INSTITUTO METROPOLITANO DE PLANIFICACION DE LIMA</t>
  </si>
  <si>
    <t>FONDO METROPOLITANO DE INVERSIONES DE LIMA</t>
  </si>
  <si>
    <t>SERVICIO DE ADMINISTRACION TRIBUTARIA DE TRUJILLO</t>
  </si>
  <si>
    <t>SERVICIO DE ADMINISTRACION TRIBUTARIA DE PIURA</t>
  </si>
  <si>
    <t>SERVICIO DE ADMINISTRACION TRIBUTARIA DE ICA</t>
  </si>
  <si>
    <t>SERVICIO DE ADMINISTRACION TRIBUTARIA DE HUANCAYO</t>
  </si>
  <si>
    <t>SERVICIO DE ADMINISTRACION TRIBUTARIA DE CAJAMARCA</t>
  </si>
  <si>
    <t>AUTORIDAD MUNICIPAL DE PROTECCION DE LOS HUMEDALES DE LOS PANTANOS DE VILLA</t>
  </si>
  <si>
    <t>SISTEMA METROPOLITANO DE LA SOLIDARIDAD</t>
  </si>
  <si>
    <t>INSTITUTO METROPOLITANO PROTRANSPORTE DE LIMA</t>
  </si>
  <si>
    <t>AUTORIDAD DEL PROYECTO COSTA VERDE</t>
  </si>
  <si>
    <t>SERVICIO DE ADMINISTRACION DE INMUEBLES DE TRUJILLO</t>
  </si>
  <si>
    <t>HOSPITAL MUNICIPAL DE LOS OLIVOS</t>
  </si>
  <si>
    <t>PATRONATO DEL PARQUE DE LAS LEYENDAS</t>
  </si>
  <si>
    <t>SERVICIO DE GESTION AMBIENTAL DE TRUJILLO</t>
  </si>
  <si>
    <t>SERVICIO DE ADMINISTRACION TRIBUTARIA DE TARAPOTO</t>
  </si>
  <si>
    <t>SERVICIO DE ADMINISTRACION TRIBUTARIA DE HUAMANGA</t>
  </si>
  <si>
    <t>TRANSPORTES METROPOLITANOS DE TRUJILLO</t>
  </si>
  <si>
    <t>COMITE DE ADMINISTRACION DE LA ZONA FRANCA DE TACNA - ZOFRATACNA</t>
  </si>
  <si>
    <t>Suma de MARCO</t>
  </si>
  <si>
    <t>Etiquetas de columna</t>
  </si>
  <si>
    <t>ORGANISMOS PÚBLICOS DE LOS GOBIERNOS LOCALES</t>
  </si>
  <si>
    <t xml:space="preserve">ORGANISMOS PÚBLICOS DE LOS GOBIERNOS REGIONALES </t>
  </si>
  <si>
    <t>EMPRESA MUNICIPAL DE AGUA POTABLE Y ALCANTARILLADO YUNGUYO S.R.LTDA.</t>
  </si>
  <si>
    <t>CENTRO DE GESTION TRIBUTARIA DE CHICLAYO</t>
  </si>
  <si>
    <t>TERRAPUERTO MUNICIPAL LIBERTADORES DE AMERICA</t>
  </si>
  <si>
    <t>DISTRIBUCIÓN DEL EGRESO DE LOS ORGANISMOS PÚBLICOS Y EMPRESAS DE LOS GOBIERNOS REGIONALES Y GOBIERNOS LOCALES</t>
  </si>
  <si>
    <t>DISTRIBUCIÓN DEL INGRESO DE LOS ORGANISMOS PÚBLICOS Y EMPRESAS DE LOS GOBIERNOS REGIONALES Y GOBIERNOS LOCALES</t>
  </si>
  <si>
    <t>EMPRESA MUNICIPAL DE AGUA POTABLE Y ALCANTARILLADO DE HUARAL S.A.</t>
  </si>
  <si>
    <t>EMPRESA MUNICIPAL DE AGUA POTABLE Y ALCANTARILLADO DE SALAS</t>
  </si>
  <si>
    <t>EMPRESA MUNICIPAL DE SERVICIOS MULTIPLES "EL TAMBO" S.A.</t>
  </si>
  <si>
    <t>ZONA ESPECIAL DE DESARROLLO ILO</t>
  </si>
  <si>
    <t>ZONA ESPECIAL DE DESARROLLO PAITA</t>
  </si>
  <si>
    <t>ZONA ESPECIAL DE DESARROLLO DE  MATARANI</t>
  </si>
  <si>
    <t>PRESUPUESTO PARA EL AÑO FISCAL 2017</t>
  </si>
  <si>
    <t>ANEXOS DEL DECRETO SUPREMO Nº 341-2016-EF</t>
  </si>
  <si>
    <t>ANEXOS DEL DECRETO SUPREMO Nº  341-2016-EF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</si>
</sst>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_p_t_a_-;\-* #,##0.00\ _p_t_a_-;_-* &quot;-&quot;??\ _p_t_a_-;_-@_-"/>
    <numFmt numFmtId="173" formatCode="###\ ###\ ###\ ###"/>
    <numFmt numFmtId="174" formatCode="#\ ###\ ###\ 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2" fillId="0" borderId="15" xfId="47" applyNumberFormat="1" applyFont="1" applyFill="1" applyBorder="1" applyAlignment="1">
      <alignment/>
    </xf>
    <xf numFmtId="173" fontId="2" fillId="0" borderId="16" xfId="47" applyNumberFormat="1" applyFont="1" applyFill="1" applyBorder="1" applyAlignment="1">
      <alignment/>
    </xf>
    <xf numFmtId="173" fontId="2" fillId="0" borderId="17" xfId="0" applyNumberFormat="1" applyFont="1" applyFill="1" applyBorder="1" applyAlignment="1">
      <alignment/>
    </xf>
    <xf numFmtId="173" fontId="2" fillId="0" borderId="18" xfId="47" applyNumberFormat="1" applyFont="1" applyFill="1" applyBorder="1" applyAlignment="1">
      <alignment/>
    </xf>
    <xf numFmtId="173" fontId="2" fillId="0" borderId="19" xfId="47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3" fillId="0" borderId="17" xfId="0" applyNumberFormat="1" applyFont="1" applyFill="1" applyBorder="1" applyAlignment="1">
      <alignment horizontal="left" indent="2"/>
    </xf>
    <xf numFmtId="173" fontId="3" fillId="0" borderId="18" xfId="47" applyNumberFormat="1" applyFont="1" applyFill="1" applyBorder="1" applyAlignment="1">
      <alignment/>
    </xf>
    <xf numFmtId="173" fontId="3" fillId="0" borderId="19" xfId="47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2" fillId="0" borderId="20" xfId="0" applyNumberFormat="1" applyFont="1" applyFill="1" applyBorder="1" applyAlignment="1">
      <alignment horizontal="left" vertical="center"/>
    </xf>
    <xf numFmtId="173" fontId="2" fillId="0" borderId="21" xfId="47" applyNumberFormat="1" applyFont="1" applyFill="1" applyBorder="1" applyAlignment="1">
      <alignment vertical="center"/>
    </xf>
    <xf numFmtId="173" fontId="2" fillId="0" borderId="22" xfId="47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/>
    </xf>
    <xf numFmtId="173" fontId="4" fillId="0" borderId="0" xfId="0" applyNumberFormat="1" applyFont="1" applyAlignment="1">
      <alignment horizontal="left" indent="1"/>
    </xf>
    <xf numFmtId="173" fontId="4" fillId="0" borderId="0" xfId="0" applyNumberFormat="1" applyFont="1" applyAlignment="1">
      <alignment/>
    </xf>
    <xf numFmtId="173" fontId="2" fillId="0" borderId="23" xfId="0" applyNumberFormat="1" applyFont="1" applyFill="1" applyBorder="1" applyAlignment="1">
      <alignment horizontal="center"/>
    </xf>
    <xf numFmtId="173" fontId="2" fillId="0" borderId="24" xfId="47" applyNumberFormat="1" applyFont="1" applyFill="1" applyBorder="1" applyAlignment="1">
      <alignment vertical="center"/>
    </xf>
    <xf numFmtId="173" fontId="2" fillId="0" borderId="25" xfId="47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/>
    </xf>
    <xf numFmtId="173" fontId="3" fillId="0" borderId="27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33" borderId="29" xfId="0" applyNumberFormat="1" applyFont="1" applyFill="1" applyBorder="1" applyAlignment="1">
      <alignment horizontal="center" vertical="center"/>
    </xf>
    <xf numFmtId="173" fontId="2" fillId="33" borderId="26" xfId="0" applyNumberFormat="1" applyFont="1" applyFill="1" applyBorder="1" applyAlignment="1">
      <alignment horizontal="center" vertic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/>
    </xf>
    <xf numFmtId="173" fontId="2" fillId="0" borderId="32" xfId="0" applyNumberFormat="1" applyFont="1" applyFill="1" applyBorder="1" applyAlignment="1">
      <alignment/>
    </xf>
    <xf numFmtId="173" fontId="2" fillId="0" borderId="33" xfId="0" applyNumberFormat="1" applyFont="1" applyFill="1" applyBorder="1" applyAlignment="1">
      <alignment/>
    </xf>
    <xf numFmtId="173" fontId="45" fillId="0" borderId="18" xfId="47" applyNumberFormat="1" applyFont="1" applyBorder="1" applyAlignment="1">
      <alignment/>
    </xf>
    <xf numFmtId="173" fontId="2" fillId="0" borderId="18" xfId="47" applyNumberFormat="1" applyFont="1" applyBorder="1" applyAlignment="1">
      <alignment/>
    </xf>
    <xf numFmtId="173" fontId="2" fillId="0" borderId="34" xfId="0" applyNumberFormat="1" applyFont="1" applyFill="1" applyBorder="1" applyAlignment="1">
      <alignment/>
    </xf>
    <xf numFmtId="173" fontId="45" fillId="0" borderId="18" xfId="47" applyNumberFormat="1" applyFont="1" applyFill="1" applyBorder="1" applyAlignment="1">
      <alignment/>
    </xf>
    <xf numFmtId="173" fontId="45" fillId="0" borderId="35" xfId="47" applyNumberFormat="1" applyFont="1" applyFill="1" applyBorder="1" applyAlignment="1">
      <alignment vertical="center"/>
    </xf>
    <xf numFmtId="173" fontId="2" fillId="0" borderId="35" xfId="47" applyNumberFormat="1" applyFont="1" applyFill="1" applyBorder="1" applyAlignment="1">
      <alignment vertical="center"/>
    </xf>
    <xf numFmtId="173" fontId="2" fillId="0" borderId="36" xfId="47" applyNumberFormat="1" applyFont="1" applyFill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9" xfId="47" applyNumberFormat="1" applyFont="1" applyBorder="1" applyAlignment="1">
      <alignment/>
    </xf>
    <xf numFmtId="173" fontId="3" fillId="0" borderId="34" xfId="0" applyNumberFormat="1" applyFont="1" applyFill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34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34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3" fontId="2" fillId="0" borderId="0" xfId="47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3" fillId="0" borderId="34" xfId="47" applyNumberFormat="1" applyFont="1" applyFill="1" applyBorder="1" applyAlignment="1">
      <alignment/>
    </xf>
    <xf numFmtId="173" fontId="3" fillId="0" borderId="0" xfId="47" applyNumberFormat="1" applyFont="1" applyFill="1" applyBorder="1" applyAlignment="1">
      <alignment/>
    </xf>
    <xf numFmtId="173" fontId="2" fillId="0" borderId="34" xfId="47" applyNumberFormat="1" applyFont="1" applyFill="1" applyBorder="1" applyAlignment="1">
      <alignment/>
    </xf>
    <xf numFmtId="173" fontId="2" fillId="0" borderId="0" xfId="47" applyNumberFormat="1" applyFont="1" applyFill="1" applyBorder="1" applyAlignment="1">
      <alignment horizontal="right"/>
    </xf>
    <xf numFmtId="173" fontId="3" fillId="0" borderId="18" xfId="47" applyNumberFormat="1" applyFont="1" applyBorder="1" applyAlignment="1">
      <alignment/>
    </xf>
    <xf numFmtId="173" fontId="3" fillId="0" borderId="19" xfId="47" applyNumberFormat="1" applyFont="1" applyBorder="1" applyAlignment="1">
      <alignment/>
    </xf>
    <xf numFmtId="173" fontId="2" fillId="0" borderId="0" xfId="47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/>
    </xf>
    <xf numFmtId="174" fontId="3" fillId="0" borderId="18" xfId="0" applyNumberFormat="1" applyFont="1" applyBorder="1" applyAlignment="1">
      <alignment/>
    </xf>
    <xf numFmtId="174" fontId="3" fillId="0" borderId="18" xfId="47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4" fillId="0" borderId="19" xfId="47" applyNumberFormat="1" applyFont="1" applyFill="1" applyBorder="1" applyAlignment="1">
      <alignment/>
    </xf>
    <xf numFmtId="173" fontId="0" fillId="0" borderId="19" xfId="47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173" fontId="4" fillId="0" borderId="18" xfId="47" applyNumberFormat="1" applyFont="1" applyBorder="1" applyAlignment="1">
      <alignment/>
    </xf>
    <xf numFmtId="173" fontId="46" fillId="0" borderId="18" xfId="47" applyNumberFormat="1" applyFont="1" applyBorder="1" applyAlignment="1">
      <alignment/>
    </xf>
    <xf numFmtId="173" fontId="4" fillId="0" borderId="18" xfId="47" applyNumberFormat="1" applyFont="1" applyFill="1" applyBorder="1" applyAlignment="1">
      <alignment/>
    </xf>
    <xf numFmtId="173" fontId="46" fillId="0" borderId="18" xfId="47" applyNumberFormat="1" applyFont="1" applyFill="1" applyBorder="1" applyAlignment="1">
      <alignment/>
    </xf>
    <xf numFmtId="174" fontId="0" fillId="0" borderId="18" xfId="47" applyNumberFormat="1" applyFont="1" applyFill="1" applyBorder="1" applyAlignment="1">
      <alignment/>
    </xf>
    <xf numFmtId="173" fontId="47" fillId="0" borderId="18" xfId="47" applyNumberFormat="1" applyFont="1" applyFill="1" applyBorder="1" applyAlignment="1">
      <alignment/>
    </xf>
    <xf numFmtId="173" fontId="4" fillId="0" borderId="35" xfId="47" applyNumberFormat="1" applyFont="1" applyFill="1" applyBorder="1" applyAlignment="1">
      <alignment vertical="center"/>
    </xf>
    <xf numFmtId="173" fontId="46" fillId="0" borderId="35" xfId="47" applyNumberFormat="1" applyFont="1" applyFill="1" applyBorder="1" applyAlignment="1">
      <alignment vertical="center"/>
    </xf>
    <xf numFmtId="173" fontId="4" fillId="0" borderId="36" xfId="47" applyNumberFormat="1" applyFont="1" applyFill="1" applyBorder="1" applyAlignment="1">
      <alignment vertical="center"/>
    </xf>
    <xf numFmtId="174" fontId="3" fillId="0" borderId="34" xfId="47" applyNumberFormat="1" applyFont="1" applyFill="1" applyBorder="1" applyAlignment="1">
      <alignment/>
    </xf>
    <xf numFmtId="174" fontId="3" fillId="0" borderId="18" xfId="47" applyNumberFormat="1" applyFont="1" applyBorder="1" applyAlignment="1">
      <alignment/>
    </xf>
    <xf numFmtId="174" fontId="3" fillId="0" borderId="34" xfId="47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173" fontId="3" fillId="0" borderId="29" xfId="0" applyNumberFormat="1" applyFont="1" applyFill="1" applyBorder="1" applyAlignment="1">
      <alignment/>
    </xf>
    <xf numFmtId="173" fontId="2" fillId="0" borderId="28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 horizontal="center" vertical="top" wrapText="1"/>
    </xf>
    <xf numFmtId="173" fontId="2" fillId="33" borderId="16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0" fillId="0" borderId="0" xfId="0" applyNumberFormat="1" applyFont="1" applyAlignment="1">
      <alignment horizontal="left" indent="1"/>
    </xf>
    <xf numFmtId="173" fontId="0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2" fillId="0" borderId="37" xfId="0" applyNumberFormat="1" applyFont="1" applyBorder="1" applyAlignment="1">
      <alignment vertical="center"/>
    </xf>
    <xf numFmtId="173" fontId="2" fillId="0" borderId="38" xfId="0" applyNumberFormat="1" applyFont="1" applyBorder="1" applyAlignment="1">
      <alignment vertical="center"/>
    </xf>
    <xf numFmtId="173" fontId="2" fillId="0" borderId="39" xfId="0" applyNumberFormat="1" applyFont="1" applyFill="1" applyBorder="1" applyAlignment="1">
      <alignment horizontal="center" vertical="center"/>
    </xf>
    <xf numFmtId="173" fontId="2" fillId="33" borderId="21" xfId="0" applyNumberFormat="1" applyFont="1" applyFill="1" applyBorder="1" applyAlignment="1">
      <alignment horizontal="center" vertical="top" wrapText="1"/>
    </xf>
    <xf numFmtId="173" fontId="2" fillId="33" borderId="22" xfId="0" applyNumberFormat="1" applyFont="1" applyFill="1" applyBorder="1" applyAlignment="1">
      <alignment horizontal="center" vertical="center" wrapText="1"/>
    </xf>
    <xf numFmtId="173" fontId="48" fillId="34" borderId="40" xfId="0" applyNumberFormat="1" applyFont="1" applyFill="1" applyBorder="1" applyAlignment="1">
      <alignment/>
    </xf>
    <xf numFmtId="173" fontId="48" fillId="0" borderId="40" xfId="0" applyNumberFormat="1" applyFont="1" applyBorder="1" applyAlignment="1">
      <alignment horizontal="left"/>
    </xf>
    <xf numFmtId="173" fontId="48" fillId="0" borderId="40" xfId="0" applyNumberFormat="1" applyFont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49" fillId="0" borderId="0" xfId="0" applyNumberFormat="1" applyFont="1" applyFill="1" applyBorder="1" applyAlignment="1">
      <alignment/>
    </xf>
    <xf numFmtId="173" fontId="48" fillId="34" borderId="41" xfId="0" applyNumberFormat="1" applyFont="1" applyFill="1" applyBorder="1" applyAlignment="1">
      <alignment horizontal="left"/>
    </xf>
    <xf numFmtId="173" fontId="48" fillId="34" borderId="41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173" fontId="2" fillId="33" borderId="22" xfId="47" applyNumberFormat="1" applyFont="1" applyFill="1" applyBorder="1" applyAlignment="1">
      <alignment horizontal="center" vertical="center" wrapText="1"/>
    </xf>
    <xf numFmtId="174" fontId="0" fillId="35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 wrapText="1"/>
    </xf>
    <xf numFmtId="173" fontId="2" fillId="0" borderId="0" xfId="47" applyNumberFormat="1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right" indent="1"/>
    </xf>
    <xf numFmtId="173" fontId="0" fillId="0" borderId="3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3" fontId="2" fillId="33" borderId="42" xfId="0" applyNumberFormat="1" applyFont="1" applyFill="1" applyBorder="1" applyAlignment="1">
      <alignment horizontal="center" vertical="top" wrapText="1"/>
    </xf>
    <xf numFmtId="173" fontId="2" fillId="0" borderId="38" xfId="0" applyNumberFormat="1" applyFont="1" applyFill="1" applyBorder="1" applyAlignment="1">
      <alignment vertical="center"/>
    </xf>
    <xf numFmtId="173" fontId="2" fillId="0" borderId="38" xfId="0" applyNumberFormat="1" applyFont="1" applyFill="1" applyBorder="1" applyAlignment="1">
      <alignment horizontal="center" vertical="center"/>
    </xf>
    <xf numFmtId="173" fontId="27" fillId="0" borderId="0" xfId="0" applyNumberFormat="1" applyFont="1" applyAlignment="1">
      <alignment horizontal="left" indent="1"/>
    </xf>
    <xf numFmtId="174" fontId="3" fillId="0" borderId="19" xfId="47" applyNumberFormat="1" applyFont="1" applyFill="1" applyBorder="1" applyAlignment="1">
      <alignment/>
    </xf>
    <xf numFmtId="174" fontId="2" fillId="0" borderId="18" xfId="47" applyNumberFormat="1" applyFont="1" applyFill="1" applyBorder="1" applyAlignment="1">
      <alignment/>
    </xf>
    <xf numFmtId="174" fontId="2" fillId="0" borderId="19" xfId="47" applyNumberFormat="1" applyFont="1" applyFill="1" applyBorder="1" applyAlignment="1">
      <alignment/>
    </xf>
    <xf numFmtId="174" fontId="2" fillId="0" borderId="35" xfId="47" applyNumberFormat="1" applyFont="1" applyFill="1" applyBorder="1" applyAlignment="1">
      <alignment vertical="center"/>
    </xf>
    <xf numFmtId="174" fontId="2" fillId="0" borderId="36" xfId="47" applyNumberFormat="1" applyFont="1" applyFill="1" applyBorder="1" applyAlignment="1">
      <alignment vertical="center"/>
    </xf>
    <xf numFmtId="174" fontId="2" fillId="0" borderId="18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173" fontId="2" fillId="33" borderId="43" xfId="0" applyNumberFormat="1" applyFont="1" applyFill="1" applyBorder="1" applyAlignment="1">
      <alignment horizontal="center" vertical="top" wrapText="1"/>
    </xf>
    <xf numFmtId="173" fontId="2" fillId="33" borderId="44" xfId="0" applyNumberFormat="1" applyFont="1" applyFill="1" applyBorder="1" applyAlignment="1">
      <alignment horizontal="center" vertical="top" wrapText="1"/>
    </xf>
    <xf numFmtId="173" fontId="2" fillId="33" borderId="45" xfId="0" applyNumberFormat="1" applyFont="1" applyFill="1" applyBorder="1" applyAlignment="1">
      <alignment horizontal="center" vertical="top" wrapText="1"/>
    </xf>
    <xf numFmtId="173" fontId="2" fillId="33" borderId="46" xfId="0" applyNumberFormat="1" applyFont="1" applyFill="1" applyBorder="1" applyAlignment="1">
      <alignment horizontal="center" vertical="center" wrapText="1"/>
    </xf>
    <xf numFmtId="173" fontId="0" fillId="33" borderId="47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28" xfId="0" applyNumberFormat="1" applyFont="1" applyFill="1" applyBorder="1" applyAlignment="1">
      <alignment horizontal="center"/>
    </xf>
    <xf numFmtId="173" fontId="2" fillId="33" borderId="29" xfId="0" applyNumberFormat="1" applyFont="1" applyFill="1" applyBorder="1" applyAlignment="1">
      <alignment horizontal="center" vertical="center"/>
    </xf>
    <xf numFmtId="173" fontId="2" fillId="33" borderId="26" xfId="0" applyNumberFormat="1" applyFont="1" applyFill="1" applyBorder="1" applyAlignment="1">
      <alignment horizontal="center" vertic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33" borderId="48" xfId="0" applyNumberFormat="1" applyFont="1" applyFill="1" applyBorder="1" applyAlignment="1">
      <alignment horizontal="center" vertical="center"/>
    </xf>
    <xf numFmtId="173" fontId="2" fillId="33" borderId="49" xfId="0" applyNumberFormat="1" applyFont="1" applyFill="1" applyBorder="1" applyAlignment="1">
      <alignment horizontal="center" vertical="center"/>
    </xf>
    <xf numFmtId="173" fontId="2" fillId="33" borderId="50" xfId="0" applyNumberFormat="1" applyFont="1" applyFill="1" applyBorder="1" applyAlignment="1">
      <alignment horizontal="center" vertical="center"/>
    </xf>
    <xf numFmtId="173" fontId="2" fillId="33" borderId="51" xfId="0" applyNumberFormat="1" applyFont="1" applyFill="1" applyBorder="1" applyAlignment="1">
      <alignment horizontal="center" vertical="top" wrapText="1"/>
    </xf>
    <xf numFmtId="173" fontId="2" fillId="33" borderId="5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47"/>
  <sheetViews>
    <sheetView showZeros="0" tabSelected="1" zoomScale="93" zoomScaleNormal="93" workbookViewId="0" topLeftCell="A1">
      <selection activeCell="C3" sqref="C3"/>
    </sheetView>
  </sheetViews>
  <sheetFormatPr defaultColWidth="11.421875" defaultRowHeight="12.75"/>
  <cols>
    <col min="1" max="1" width="76.8515625" style="17" customWidth="1"/>
    <col min="2" max="5" width="20.7109375" style="17" customWidth="1"/>
    <col min="6" max="8" width="39.57421875" style="1" customWidth="1"/>
    <col min="9" max="9" width="17.140625" style="17" customWidth="1"/>
    <col min="10" max="10" width="17.00390625" style="17" customWidth="1"/>
    <col min="11" max="11" width="12.7109375" style="17" customWidth="1"/>
    <col min="12" max="12" width="15.8515625" style="17" bestFit="1" customWidth="1"/>
    <col min="13" max="13" width="14.7109375" style="17" customWidth="1"/>
    <col min="14" max="14" width="18.57421875" style="17" customWidth="1"/>
    <col min="15" max="15" width="15.8515625" style="17" bestFit="1" customWidth="1"/>
    <col min="16" max="16" width="11.421875" style="17" customWidth="1"/>
    <col min="17" max="17" width="15.57421875" style="17" customWidth="1"/>
    <col min="18" max="18" width="15.28125" style="17" customWidth="1"/>
    <col min="19" max="16384" width="11.421875" style="17" customWidth="1"/>
  </cols>
  <sheetData>
    <row r="1" spans="1:5" s="1" customFormat="1" ht="12.75">
      <c r="A1" s="132" t="s">
        <v>160</v>
      </c>
      <c r="B1" s="132"/>
      <c r="C1" s="132"/>
      <c r="D1" s="132"/>
      <c r="E1" s="132"/>
    </row>
    <row r="2" s="1" customFormat="1" ht="13.5" thickBot="1"/>
    <row r="3" spans="1:5" s="1" customFormat="1" ht="13.5" thickTop="1">
      <c r="A3" s="88"/>
      <c r="B3" s="27"/>
      <c r="C3" s="27"/>
      <c r="D3" s="27"/>
      <c r="E3" s="28"/>
    </row>
    <row r="4" spans="1:5" s="1" customFormat="1" ht="12.75">
      <c r="A4" s="138" t="s">
        <v>159</v>
      </c>
      <c r="B4" s="132"/>
      <c r="C4" s="132"/>
      <c r="D4" s="132"/>
      <c r="E4" s="139"/>
    </row>
    <row r="5" spans="1:5" s="1" customFormat="1" ht="12.75">
      <c r="A5" s="138" t="s">
        <v>151</v>
      </c>
      <c r="B5" s="132"/>
      <c r="C5" s="132"/>
      <c r="D5" s="132"/>
      <c r="E5" s="139"/>
    </row>
    <row r="6" spans="1:5" s="1" customFormat="1" ht="12.75">
      <c r="A6" s="138" t="s">
        <v>27</v>
      </c>
      <c r="B6" s="132"/>
      <c r="C6" s="132"/>
      <c r="D6" s="132"/>
      <c r="E6" s="139"/>
    </row>
    <row r="7" spans="1:5" s="1" customFormat="1" ht="12.75">
      <c r="A7" s="138" t="s">
        <v>22</v>
      </c>
      <c r="B7" s="132"/>
      <c r="C7" s="132"/>
      <c r="D7" s="132"/>
      <c r="E7" s="139"/>
    </row>
    <row r="8" spans="1:5" s="1" customFormat="1" ht="12.75">
      <c r="A8" s="2"/>
      <c r="D8" s="45"/>
      <c r="E8" s="89" t="s">
        <v>24</v>
      </c>
    </row>
    <row r="9" spans="1:5" s="1" customFormat="1" ht="13.5" thickBot="1">
      <c r="A9" s="3"/>
      <c r="B9" s="4"/>
      <c r="C9" s="4"/>
      <c r="D9" s="4"/>
      <c r="E9" s="5"/>
    </row>
    <row r="10" s="1" customFormat="1" ht="13.5" thickTop="1"/>
    <row r="11" s="1" customFormat="1" ht="12.75"/>
    <row r="12" s="1" customFormat="1" ht="13.5" thickBot="1"/>
    <row r="13" spans="1:5" s="1" customFormat="1" ht="16.5" customHeight="1" thickTop="1">
      <c r="A13" s="136" t="s">
        <v>35</v>
      </c>
      <c r="B13" s="133" t="s">
        <v>38</v>
      </c>
      <c r="C13" s="134"/>
      <c r="D13" s="134"/>
      <c r="E13" s="135"/>
    </row>
    <row r="14" spans="1:13" s="1" customFormat="1" ht="59.25" customHeight="1">
      <c r="A14" s="137"/>
      <c r="B14" s="103" t="s">
        <v>17</v>
      </c>
      <c r="C14" s="103" t="s">
        <v>2</v>
      </c>
      <c r="D14" s="103" t="s">
        <v>28</v>
      </c>
      <c r="E14" s="104" t="s">
        <v>1</v>
      </c>
      <c r="F14" s="6"/>
      <c r="I14" s="105" t="s">
        <v>144</v>
      </c>
      <c r="J14" s="105" t="s">
        <v>145</v>
      </c>
      <c r="K14" s="105"/>
      <c r="L14" s="105"/>
      <c r="M14" s="105"/>
    </row>
    <row r="15" spans="1:18" s="6" customFormat="1" ht="12.75">
      <c r="A15" s="7"/>
      <c r="B15" s="8"/>
      <c r="C15" s="8"/>
      <c r="D15" s="8"/>
      <c r="E15" s="9"/>
      <c r="I15" s="106" t="s">
        <v>50</v>
      </c>
      <c r="J15" s="107" t="s">
        <v>51</v>
      </c>
      <c r="K15" s="107" t="s">
        <v>52</v>
      </c>
      <c r="L15" s="107" t="s">
        <v>46</v>
      </c>
      <c r="M15" s="107" t="s">
        <v>53</v>
      </c>
      <c r="N15" s="108" t="s">
        <v>57</v>
      </c>
      <c r="O15" s="108"/>
      <c r="R15" s="6" t="s">
        <v>57</v>
      </c>
    </row>
    <row r="16" spans="1:15" s="13" customFormat="1" ht="13.5" customHeight="1">
      <c r="A16" s="10" t="s">
        <v>7</v>
      </c>
      <c r="B16" s="11"/>
      <c r="C16" s="11"/>
      <c r="D16" s="11"/>
      <c r="E16" s="12"/>
      <c r="F16" s="6"/>
      <c r="G16" s="6"/>
      <c r="H16" s="6"/>
      <c r="I16" s="97" t="s">
        <v>54</v>
      </c>
      <c r="J16" s="98">
        <v>1404343467</v>
      </c>
      <c r="K16" s="98"/>
      <c r="L16" s="98">
        <v>31316032</v>
      </c>
      <c r="M16" s="98">
        <v>1435659499</v>
      </c>
      <c r="N16" s="109"/>
      <c r="O16" s="109"/>
    </row>
    <row r="17" spans="1:20" ht="13.5" customHeight="1">
      <c r="A17" s="14" t="s">
        <v>5</v>
      </c>
      <c r="B17" s="87">
        <f>+'ANEXO N° III -1 RDR'!D117</f>
        <v>527459194</v>
      </c>
      <c r="C17" s="67">
        <f>+'ANEXO N° III-2 DT'!D27</f>
        <v>9065129</v>
      </c>
      <c r="D17" s="67"/>
      <c r="E17" s="16">
        <f>SUM(B17:D17)</f>
        <v>536524323</v>
      </c>
      <c r="I17" s="97" t="s">
        <v>43</v>
      </c>
      <c r="J17" s="98">
        <v>475294138</v>
      </c>
      <c r="K17" s="98"/>
      <c r="L17" s="98">
        <v>9298605</v>
      </c>
      <c r="M17" s="98">
        <v>484592743</v>
      </c>
      <c r="N17" s="110">
        <f>+B17-J17</f>
        <v>52165056</v>
      </c>
      <c r="O17" s="110">
        <f>+D17-K17</f>
        <v>0</v>
      </c>
      <c r="P17" s="17">
        <f>+C17-L17</f>
        <v>-233476</v>
      </c>
      <c r="R17" s="17">
        <v>0</v>
      </c>
      <c r="S17" s="17">
        <v>0</v>
      </c>
      <c r="T17" s="17">
        <v>0</v>
      </c>
    </row>
    <row r="18" spans="1:20" ht="13.5" customHeight="1">
      <c r="A18" s="14" t="s">
        <v>14</v>
      </c>
      <c r="B18" s="87">
        <f>+'ANEXO N° III -1 RDR'!E117</f>
        <v>6458584</v>
      </c>
      <c r="C18" s="67"/>
      <c r="D18" s="67"/>
      <c r="E18" s="16">
        <f>SUM(B18:D18)</f>
        <v>6458584</v>
      </c>
      <c r="I18" s="97" t="s">
        <v>44</v>
      </c>
      <c r="J18" s="98">
        <v>5323502</v>
      </c>
      <c r="K18" s="98"/>
      <c r="L18" s="98"/>
      <c r="M18" s="98">
        <v>5323502</v>
      </c>
      <c r="N18" s="110">
        <f aca="true" t="shared" si="0" ref="N18:N34">+B18-J18</f>
        <v>1135082</v>
      </c>
      <c r="O18" s="110">
        <f aca="true" t="shared" si="1" ref="O18:O34">+D18-K18</f>
        <v>0</v>
      </c>
      <c r="P18" s="17">
        <f aca="true" t="shared" si="2" ref="P18:P34">+C18-L18</f>
        <v>0</v>
      </c>
      <c r="R18" s="17">
        <v>0</v>
      </c>
      <c r="S18" s="17">
        <v>0</v>
      </c>
      <c r="T18" s="17">
        <v>0</v>
      </c>
    </row>
    <row r="19" spans="1:20" ht="13.5" customHeight="1">
      <c r="A19" s="14" t="s">
        <v>6</v>
      </c>
      <c r="B19" s="87">
        <f>+'ANEXO N° III -1 RDR'!F117</f>
        <v>992714541</v>
      </c>
      <c r="C19" s="67">
        <f>+'ANEXO N° III-2 DT'!F27</f>
        <v>15499109</v>
      </c>
      <c r="D19" s="67"/>
      <c r="E19" s="16">
        <f>SUM(B19:D19)</f>
        <v>1008213650</v>
      </c>
      <c r="I19" s="97" t="s">
        <v>45</v>
      </c>
      <c r="J19" s="98">
        <v>848991141</v>
      </c>
      <c r="K19" s="98"/>
      <c r="L19" s="98">
        <v>21602123</v>
      </c>
      <c r="M19" s="98">
        <v>870593264</v>
      </c>
      <c r="N19" s="110">
        <f t="shared" si="0"/>
        <v>143723400</v>
      </c>
      <c r="O19" s="110">
        <f t="shared" si="1"/>
        <v>0</v>
      </c>
      <c r="P19" s="17">
        <f t="shared" si="2"/>
        <v>-6103014</v>
      </c>
      <c r="R19" s="17">
        <v>11200</v>
      </c>
      <c r="S19" s="17">
        <v>0</v>
      </c>
      <c r="T19" s="17">
        <v>-11200</v>
      </c>
    </row>
    <row r="20" spans="1:20" ht="13.5" customHeight="1">
      <c r="A20" s="14" t="s">
        <v>2</v>
      </c>
      <c r="B20" s="87">
        <f>+'ANEXO N° III -1 RDR'!G117</f>
        <v>17332370</v>
      </c>
      <c r="C20" s="67">
        <f>+'ANEXO N° III-2 DT'!G27</f>
        <v>172871962</v>
      </c>
      <c r="D20" s="67"/>
      <c r="E20" s="16">
        <f>SUM(B20:D20)</f>
        <v>190204332</v>
      </c>
      <c r="I20" s="97" t="s">
        <v>46</v>
      </c>
      <c r="J20" s="98">
        <v>4095326</v>
      </c>
      <c r="K20" s="98"/>
      <c r="L20" s="98"/>
      <c r="M20" s="98">
        <v>4095326</v>
      </c>
      <c r="N20" s="110">
        <f t="shared" si="0"/>
        <v>13237044</v>
      </c>
      <c r="O20" s="110">
        <f t="shared" si="1"/>
        <v>0</v>
      </c>
      <c r="P20" s="17">
        <f t="shared" si="2"/>
        <v>172871962</v>
      </c>
      <c r="R20" s="17">
        <v>0</v>
      </c>
      <c r="S20" s="17">
        <v>0</v>
      </c>
      <c r="T20" s="17">
        <v>0</v>
      </c>
    </row>
    <row r="21" spans="1:20" ht="13.5" customHeight="1">
      <c r="A21" s="14" t="s">
        <v>15</v>
      </c>
      <c r="B21" s="87">
        <f>+'ANEXO N° III -1 RDR'!H117</f>
        <v>88122183</v>
      </c>
      <c r="C21" s="67">
        <f>+'ANEXO N° III-2 DT'!H27</f>
        <v>659858</v>
      </c>
      <c r="D21" s="67"/>
      <c r="E21" s="16">
        <f>SUM(B21:D21)</f>
        <v>88782041</v>
      </c>
      <c r="I21" s="17" t="s">
        <v>47</v>
      </c>
      <c r="J21" s="17">
        <v>70639360</v>
      </c>
      <c r="L21" s="17">
        <v>415304</v>
      </c>
      <c r="M21" s="17">
        <v>71054664</v>
      </c>
      <c r="N21" s="110">
        <f t="shared" si="0"/>
        <v>17482823</v>
      </c>
      <c r="O21" s="110">
        <f t="shared" si="1"/>
        <v>0</v>
      </c>
      <c r="P21" s="17">
        <f t="shared" si="2"/>
        <v>244554</v>
      </c>
      <c r="R21" s="17">
        <v>0</v>
      </c>
      <c r="S21" s="17">
        <v>0</v>
      </c>
      <c r="T21" s="17">
        <v>0</v>
      </c>
    </row>
    <row r="22" spans="1:20" ht="13.5" customHeight="1">
      <c r="A22" s="14"/>
      <c r="B22" s="15"/>
      <c r="C22" s="15"/>
      <c r="D22" s="15"/>
      <c r="E22" s="16"/>
      <c r="N22" s="110">
        <f t="shared" si="0"/>
        <v>0</v>
      </c>
      <c r="O22" s="110">
        <f t="shared" si="1"/>
        <v>0</v>
      </c>
      <c r="P22" s="17">
        <f t="shared" si="2"/>
        <v>0</v>
      </c>
      <c r="R22" s="17">
        <v>0</v>
      </c>
      <c r="S22" s="17">
        <v>0</v>
      </c>
      <c r="T22" s="17">
        <v>0</v>
      </c>
    </row>
    <row r="23" spans="1:19" ht="18" customHeight="1">
      <c r="A23" s="18" t="s">
        <v>39</v>
      </c>
      <c r="B23" s="19">
        <f>SUM(B17:B21)</f>
        <v>1632086872</v>
      </c>
      <c r="C23" s="19">
        <f>SUM(C17:C21)</f>
        <v>198096058</v>
      </c>
      <c r="D23" s="19">
        <f>SUM(D17:D21)</f>
        <v>0</v>
      </c>
      <c r="E23" s="20">
        <f>SUM(E17:E21)</f>
        <v>1830182930</v>
      </c>
      <c r="N23" s="110"/>
      <c r="O23" s="110">
        <f t="shared" si="1"/>
        <v>0</v>
      </c>
      <c r="S23" s="17">
        <v>0</v>
      </c>
    </row>
    <row r="24" spans="1:20" ht="13.5" customHeight="1">
      <c r="A24" s="21"/>
      <c r="B24" s="15"/>
      <c r="C24" s="15"/>
      <c r="D24" s="15"/>
      <c r="E24" s="16"/>
      <c r="N24" s="110">
        <f t="shared" si="0"/>
        <v>0</v>
      </c>
      <c r="O24" s="110">
        <f t="shared" si="1"/>
        <v>0</v>
      </c>
      <c r="P24" s="17">
        <f t="shared" si="2"/>
        <v>0</v>
      </c>
      <c r="R24" s="17">
        <v>0</v>
      </c>
      <c r="S24" s="17">
        <v>0</v>
      </c>
      <c r="T24" s="17">
        <v>0</v>
      </c>
    </row>
    <row r="25" spans="1:15" ht="13.5" customHeight="1">
      <c r="A25" s="10" t="s">
        <v>8</v>
      </c>
      <c r="B25" s="15"/>
      <c r="C25" s="15"/>
      <c r="D25" s="15"/>
      <c r="E25" s="16"/>
      <c r="I25" s="13" t="s">
        <v>55</v>
      </c>
      <c r="J25" s="13">
        <v>161512619</v>
      </c>
      <c r="K25" s="13">
        <v>7250000</v>
      </c>
      <c r="L25" s="13">
        <v>186113205</v>
      </c>
      <c r="M25" s="13">
        <v>354875824</v>
      </c>
      <c r="N25" s="110"/>
      <c r="O25" s="110"/>
    </row>
    <row r="26" spans="1:20" ht="13.5" customHeight="1">
      <c r="A26" s="14" t="s">
        <v>2</v>
      </c>
      <c r="B26" s="67"/>
      <c r="C26" s="67"/>
      <c r="D26" s="67"/>
      <c r="E26" s="16">
        <f>SUM(B26:D26)</f>
        <v>0</v>
      </c>
      <c r="I26" s="17" t="s">
        <v>46</v>
      </c>
      <c r="J26" s="17">
        <v>12289200</v>
      </c>
      <c r="L26" s="17">
        <v>184420290</v>
      </c>
      <c r="M26" s="17">
        <v>196709490</v>
      </c>
      <c r="N26" s="110">
        <f t="shared" si="0"/>
        <v>-12289200</v>
      </c>
      <c r="O26" s="110">
        <f t="shared" si="1"/>
        <v>0</v>
      </c>
      <c r="P26" s="17">
        <f t="shared" si="2"/>
        <v>-184420290</v>
      </c>
      <c r="R26" s="17">
        <v>0</v>
      </c>
      <c r="S26" s="17">
        <v>0</v>
      </c>
      <c r="T26" s="17">
        <v>0</v>
      </c>
    </row>
    <row r="27" spans="1:20" ht="13.5" customHeight="1">
      <c r="A27" s="14" t="s">
        <v>31</v>
      </c>
      <c r="B27" s="87">
        <f>+'ANEXO N° III -1 RDR'!I117</f>
        <v>159453262</v>
      </c>
      <c r="C27" s="67">
        <f>+'ANEXO N° III-2 DT'!I27</f>
        <v>2995549</v>
      </c>
      <c r="D27" s="67">
        <f>+'ANEXO N° III-3 EE'!I20</f>
        <v>5220000</v>
      </c>
      <c r="E27" s="16">
        <f>SUM(B27:D27)</f>
        <v>167668811</v>
      </c>
      <c r="F27" s="111"/>
      <c r="G27" s="67">
        <v>726000</v>
      </c>
      <c r="H27" s="111"/>
      <c r="I27" s="17" t="s">
        <v>48</v>
      </c>
      <c r="J27" s="17">
        <v>149223419</v>
      </c>
      <c r="K27" s="17">
        <v>7250000</v>
      </c>
      <c r="L27" s="17">
        <v>1692915</v>
      </c>
      <c r="M27" s="17">
        <v>158166334</v>
      </c>
      <c r="N27" s="110">
        <f t="shared" si="0"/>
        <v>10229843</v>
      </c>
      <c r="O27" s="110">
        <f t="shared" si="1"/>
        <v>-2030000</v>
      </c>
      <c r="P27" s="17">
        <f t="shared" si="2"/>
        <v>1302634</v>
      </c>
      <c r="R27" s="17">
        <v>0</v>
      </c>
      <c r="S27" s="17">
        <v>0</v>
      </c>
      <c r="T27" s="17">
        <v>0</v>
      </c>
    </row>
    <row r="28" spans="1:20" ht="13.5" customHeight="1">
      <c r="A28" s="14" t="s">
        <v>34</v>
      </c>
      <c r="B28" s="15"/>
      <c r="C28" s="15"/>
      <c r="D28" s="15"/>
      <c r="E28" s="16">
        <f>SUM(B28:D28)</f>
        <v>0</v>
      </c>
      <c r="N28" s="110">
        <f t="shared" si="0"/>
        <v>0</v>
      </c>
      <c r="O28" s="110">
        <f t="shared" si="1"/>
        <v>0</v>
      </c>
      <c r="P28" s="17">
        <f t="shared" si="2"/>
        <v>0</v>
      </c>
      <c r="R28" s="17">
        <v>0</v>
      </c>
      <c r="S28" s="17">
        <v>0</v>
      </c>
      <c r="T28" s="17">
        <v>0</v>
      </c>
    </row>
    <row r="29" spans="1:20" ht="13.5" customHeight="1">
      <c r="A29" s="14"/>
      <c r="B29" s="15"/>
      <c r="C29" s="15"/>
      <c r="D29" s="15"/>
      <c r="E29" s="16"/>
      <c r="N29" s="110">
        <f t="shared" si="0"/>
        <v>0</v>
      </c>
      <c r="O29" s="110">
        <f t="shared" si="1"/>
        <v>0</v>
      </c>
      <c r="P29" s="17">
        <f t="shared" si="2"/>
        <v>0</v>
      </c>
      <c r="R29" s="17">
        <v>0</v>
      </c>
      <c r="S29" s="17">
        <v>0</v>
      </c>
      <c r="T29" s="17">
        <v>0</v>
      </c>
    </row>
    <row r="30" spans="1:15" ht="18" customHeight="1">
      <c r="A30" s="18" t="s">
        <v>40</v>
      </c>
      <c r="B30" s="19">
        <f>SUM(B26:B28)</f>
        <v>159453262</v>
      </c>
      <c r="C30" s="19">
        <f>SUM(C26:C28)</f>
        <v>2995549</v>
      </c>
      <c r="D30" s="19">
        <f>SUM(D26:D28)</f>
        <v>5220000</v>
      </c>
      <c r="E30" s="20">
        <f>SUM(E26:E28)</f>
        <v>167668811</v>
      </c>
      <c r="N30" s="110"/>
      <c r="O30" s="110"/>
    </row>
    <row r="31" spans="1:20" ht="13.5" customHeight="1">
      <c r="A31" s="21"/>
      <c r="B31" s="15"/>
      <c r="C31" s="15"/>
      <c r="D31" s="15"/>
      <c r="E31" s="16"/>
      <c r="N31" s="110">
        <f t="shared" si="0"/>
        <v>0</v>
      </c>
      <c r="O31" s="110">
        <f t="shared" si="1"/>
        <v>0</v>
      </c>
      <c r="P31" s="17">
        <f t="shared" si="2"/>
        <v>0</v>
      </c>
      <c r="R31" s="17">
        <v>0</v>
      </c>
      <c r="S31" s="17">
        <v>0</v>
      </c>
      <c r="T31" s="17">
        <v>0</v>
      </c>
    </row>
    <row r="32" spans="1:20" ht="13.5" customHeight="1">
      <c r="A32" s="10" t="s">
        <v>9</v>
      </c>
      <c r="B32" s="15"/>
      <c r="C32" s="15"/>
      <c r="D32" s="15"/>
      <c r="E32" s="16"/>
      <c r="I32" s="22" t="s">
        <v>56</v>
      </c>
      <c r="J32" s="23">
        <v>25411794</v>
      </c>
      <c r="K32" s="23"/>
      <c r="L32" s="23"/>
      <c r="M32" s="23">
        <v>25411794</v>
      </c>
      <c r="N32" s="110"/>
      <c r="O32" s="110">
        <f t="shared" si="1"/>
        <v>0</v>
      </c>
      <c r="P32" s="17">
        <f t="shared" si="2"/>
        <v>0</v>
      </c>
      <c r="S32" s="17">
        <v>0</v>
      </c>
      <c r="T32" s="17">
        <v>0</v>
      </c>
    </row>
    <row r="33" spans="1:20" ht="13.5" customHeight="1">
      <c r="A33" s="14" t="s">
        <v>16</v>
      </c>
      <c r="B33" s="87">
        <f>+'ANEXO N° III -1 RDR'!K117</f>
        <v>30514760</v>
      </c>
      <c r="C33" s="15"/>
      <c r="D33" s="15"/>
      <c r="E33" s="16">
        <f>SUM(B33:D33)</f>
        <v>30514760</v>
      </c>
      <c r="I33" s="97" t="s">
        <v>49</v>
      </c>
      <c r="J33" s="98">
        <v>25411794</v>
      </c>
      <c r="K33" s="98"/>
      <c r="L33" s="98"/>
      <c r="M33" s="98">
        <v>25411794</v>
      </c>
      <c r="N33" s="110">
        <f t="shared" si="0"/>
        <v>5102966</v>
      </c>
      <c r="O33" s="110">
        <f t="shared" si="1"/>
        <v>0</v>
      </c>
      <c r="P33" s="17">
        <f t="shared" si="2"/>
        <v>0</v>
      </c>
      <c r="R33" s="17">
        <v>0</v>
      </c>
      <c r="S33" s="17">
        <v>0</v>
      </c>
      <c r="T33" s="17">
        <v>0</v>
      </c>
    </row>
    <row r="34" spans="1:20" ht="13.5" customHeight="1">
      <c r="A34" s="14"/>
      <c r="B34" s="15"/>
      <c r="C34" s="15"/>
      <c r="D34" s="15"/>
      <c r="E34" s="16"/>
      <c r="N34" s="110">
        <f t="shared" si="0"/>
        <v>0</v>
      </c>
      <c r="O34" s="110">
        <f t="shared" si="1"/>
        <v>0</v>
      </c>
      <c r="P34" s="17">
        <f t="shared" si="2"/>
        <v>0</v>
      </c>
      <c r="R34" s="17">
        <v>0</v>
      </c>
      <c r="S34" s="17">
        <v>0</v>
      </c>
      <c r="T34" s="17">
        <v>0</v>
      </c>
    </row>
    <row r="35" spans="1:15" ht="18" customHeight="1">
      <c r="A35" s="18" t="s">
        <v>41</v>
      </c>
      <c r="B35" s="19">
        <f>+B33</f>
        <v>30514760</v>
      </c>
      <c r="C35" s="19">
        <f>+C33</f>
        <v>0</v>
      </c>
      <c r="D35" s="19">
        <f>+D33</f>
        <v>0</v>
      </c>
      <c r="E35" s="20">
        <f>+E33</f>
        <v>30514760</v>
      </c>
      <c r="N35" s="110"/>
      <c r="O35" s="110"/>
    </row>
    <row r="36" spans="1:20" ht="18" customHeight="1" thickBot="1">
      <c r="A36" s="24" t="s">
        <v>42</v>
      </c>
      <c r="B36" s="25">
        <f>+B23+B30+B35</f>
        <v>1822054894</v>
      </c>
      <c r="C36" s="25">
        <f>+C23+C30+C35</f>
        <v>201091607</v>
      </c>
      <c r="D36" s="25">
        <f>+D23+D30+D35</f>
        <v>5220000</v>
      </c>
      <c r="E36" s="26">
        <f>+E23+E30+E35</f>
        <v>2028366501</v>
      </c>
      <c r="I36" s="112" t="s">
        <v>53</v>
      </c>
      <c r="J36" s="113">
        <v>1591267880</v>
      </c>
      <c r="K36" s="113">
        <v>7250000</v>
      </c>
      <c r="L36" s="113">
        <v>217429237</v>
      </c>
      <c r="M36" s="113">
        <v>1815947117</v>
      </c>
      <c r="N36" s="110">
        <f>+B36-J36</f>
        <v>230787014</v>
      </c>
      <c r="O36" s="110">
        <f>+D36-K36</f>
        <v>-2030000</v>
      </c>
      <c r="P36" s="17">
        <f>+C36-L36</f>
        <v>-16337630</v>
      </c>
      <c r="Q36" s="17">
        <f>+E36-M36</f>
        <v>212419384</v>
      </c>
      <c r="R36" s="17">
        <v>11200</v>
      </c>
      <c r="S36" s="17">
        <v>0</v>
      </c>
      <c r="T36" s="17">
        <v>-11200</v>
      </c>
    </row>
    <row r="37" spans="1:13" ht="13.5" thickTop="1">
      <c r="A37" s="1"/>
      <c r="B37" s="1"/>
      <c r="C37" s="1"/>
      <c r="D37" s="1"/>
      <c r="E37" s="1"/>
      <c r="I37" s="1"/>
      <c r="J37" s="98"/>
      <c r="K37" s="1"/>
      <c r="L37" s="1"/>
      <c r="M37" s="1"/>
    </row>
    <row r="38" spans="2:13" ht="12.75">
      <c r="B38" s="1"/>
      <c r="C38" s="1"/>
      <c r="D38" s="1"/>
      <c r="E38" s="1"/>
      <c r="I38" s="106" t="s">
        <v>56</v>
      </c>
      <c r="J38" s="107">
        <v>25411794</v>
      </c>
      <c r="K38" s="107"/>
      <c r="L38" s="107"/>
      <c r="M38" s="107">
        <v>25411794</v>
      </c>
    </row>
    <row r="39" spans="2:12" ht="12.75">
      <c r="B39" s="1"/>
      <c r="C39" s="1"/>
      <c r="D39" s="1"/>
      <c r="E39" s="1"/>
      <c r="I39" s="1"/>
      <c r="J39" s="1"/>
      <c r="K39" s="1"/>
      <c r="L39" s="1"/>
    </row>
    <row r="40" spans="2:12" ht="12.75">
      <c r="B40" s="1"/>
      <c r="C40" s="1"/>
      <c r="D40" s="1"/>
      <c r="E40" s="1"/>
      <c r="J40" s="1"/>
      <c r="K40" s="1"/>
      <c r="L40" s="1"/>
    </row>
    <row r="41" spans="2:12" ht="12.75">
      <c r="B41" s="1"/>
      <c r="C41" s="1"/>
      <c r="D41" s="1"/>
      <c r="E41" s="1"/>
      <c r="J41" s="1"/>
      <c r="K41" s="1"/>
      <c r="L41" s="1"/>
    </row>
    <row r="42" spans="2:12" ht="12.75">
      <c r="B42" s="1"/>
      <c r="C42" s="1"/>
      <c r="D42" s="1"/>
      <c r="E42" s="1"/>
      <c r="J42" s="1"/>
      <c r="K42" s="1"/>
      <c r="L42" s="1"/>
    </row>
    <row r="43" spans="2:12" ht="12.75">
      <c r="B43" s="1"/>
      <c r="C43" s="1"/>
      <c r="D43" s="1"/>
      <c r="E43" s="1"/>
      <c r="J43" s="1"/>
      <c r="K43" s="1"/>
      <c r="L43" s="1"/>
    </row>
    <row r="44" spans="2:12" ht="12.75">
      <c r="B44" s="1"/>
      <c r="C44" s="1"/>
      <c r="D44" s="1"/>
      <c r="E44" s="1"/>
      <c r="J44" s="1"/>
      <c r="K44" s="1"/>
      <c r="L44" s="1"/>
    </row>
    <row r="45" spans="2:12" ht="12.75">
      <c r="B45" s="1"/>
      <c r="C45" s="1"/>
      <c r="D45" s="1"/>
      <c r="E45" s="1"/>
      <c r="J45" s="1"/>
      <c r="K45" s="1"/>
      <c r="L45" s="1"/>
    </row>
    <row r="46" spans="2:5" ht="12.75">
      <c r="B46" s="1"/>
      <c r="C46" s="1"/>
      <c r="D46" s="1"/>
      <c r="E46" s="1"/>
    </row>
    <row r="47" ht="12.75">
      <c r="E47" s="114"/>
    </row>
  </sheetData>
  <sheetProtection/>
  <mergeCells count="7">
    <mergeCell ref="A1:E1"/>
    <mergeCell ref="B13:E13"/>
    <mergeCell ref="A13:A14"/>
    <mergeCell ref="A5:E5"/>
    <mergeCell ref="A6:E6"/>
    <mergeCell ref="A7:E7"/>
    <mergeCell ref="A4:E4"/>
  </mergeCells>
  <printOptions horizontalCentered="1"/>
  <pageMargins left="0.5118110236220472" right="0.4330708661417323" top="0.984251968503937" bottom="0.3937007874015748" header="0" footer="0"/>
  <pageSetup fitToHeight="3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8"/>
  <sheetViews>
    <sheetView showZeros="0" zoomScalePageLayoutView="0" workbookViewId="0" topLeftCell="A16">
      <selection activeCell="A1" sqref="A1:G1"/>
    </sheetView>
  </sheetViews>
  <sheetFormatPr defaultColWidth="11.421875" defaultRowHeight="12.75"/>
  <cols>
    <col min="1" max="1" width="2.7109375" style="17" customWidth="1"/>
    <col min="2" max="2" width="5.7109375" style="17" customWidth="1"/>
    <col min="3" max="3" width="91.28125" style="17" customWidth="1"/>
    <col min="4" max="4" width="19.8515625" style="17" customWidth="1"/>
    <col min="5" max="5" width="20.57421875" style="17" customWidth="1"/>
    <col min="6" max="6" width="20.28125" style="17" customWidth="1"/>
    <col min="7" max="7" width="19.57421875" style="17" customWidth="1"/>
    <col min="8" max="8" width="5.140625" style="17" customWidth="1"/>
    <col min="9" max="16384" width="11.421875" style="17" customWidth="1"/>
  </cols>
  <sheetData>
    <row r="1" spans="1:7" s="1" customFormat="1" ht="12.75">
      <c r="A1" s="132" t="s">
        <v>160</v>
      </c>
      <c r="B1" s="132"/>
      <c r="C1" s="132"/>
      <c r="D1" s="132"/>
      <c r="E1" s="132"/>
      <c r="F1" s="132"/>
      <c r="G1" s="132"/>
    </row>
    <row r="2" s="1" customFormat="1" ht="6.75" customHeight="1" thickBot="1"/>
    <row r="3" spans="1:7" s="1" customFormat="1" ht="13.5" thickTop="1">
      <c r="A3" s="88"/>
      <c r="B3" s="27"/>
      <c r="C3" s="27"/>
      <c r="D3" s="27"/>
      <c r="E3" s="27"/>
      <c r="F3" s="27"/>
      <c r="G3" s="28"/>
    </row>
    <row r="4" spans="1:7" s="1" customFormat="1" ht="12.75">
      <c r="A4" s="138" t="s">
        <v>159</v>
      </c>
      <c r="B4" s="132"/>
      <c r="C4" s="132"/>
      <c r="D4" s="132"/>
      <c r="E4" s="132"/>
      <c r="F4" s="132"/>
      <c r="G4" s="139"/>
    </row>
    <row r="5" spans="1:7" s="1" customFormat="1" ht="12.75">
      <c r="A5" s="138" t="s">
        <v>152</v>
      </c>
      <c r="B5" s="132"/>
      <c r="C5" s="132"/>
      <c r="D5" s="132"/>
      <c r="E5" s="132"/>
      <c r="F5" s="132"/>
      <c r="G5" s="139"/>
    </row>
    <row r="6" spans="1:7" s="1" customFormat="1" ht="12.75">
      <c r="A6" s="138" t="s">
        <v>36</v>
      </c>
      <c r="B6" s="132"/>
      <c r="C6" s="132"/>
      <c r="D6" s="132"/>
      <c r="E6" s="132"/>
      <c r="F6" s="132"/>
      <c r="G6" s="139"/>
    </row>
    <row r="7" spans="1:7" s="1" customFormat="1" ht="12.75">
      <c r="A7" s="138" t="s">
        <v>22</v>
      </c>
      <c r="B7" s="132"/>
      <c r="C7" s="132"/>
      <c r="D7" s="132"/>
      <c r="E7" s="132"/>
      <c r="F7" s="132"/>
      <c r="G7" s="139"/>
    </row>
    <row r="8" spans="1:7" s="1" customFormat="1" ht="12.75">
      <c r="A8" s="2"/>
      <c r="F8" s="45"/>
      <c r="G8" s="89" t="s">
        <v>23</v>
      </c>
    </row>
    <row r="9" spans="1:7" s="1" customFormat="1" ht="13.5" thickBot="1">
      <c r="A9" s="3"/>
      <c r="B9" s="4"/>
      <c r="C9" s="4"/>
      <c r="D9" s="4"/>
      <c r="E9" s="4"/>
      <c r="F9" s="4"/>
      <c r="G9" s="5"/>
    </row>
    <row r="10" s="1" customFormat="1" ht="6.75" customHeight="1" thickTop="1"/>
    <row r="11" ht="5.25" customHeight="1" thickBot="1">
      <c r="H11" s="1"/>
    </row>
    <row r="12" spans="1:7" s="1" customFormat="1" ht="13.5" thickTop="1">
      <c r="A12" s="140" t="s">
        <v>0</v>
      </c>
      <c r="B12" s="141"/>
      <c r="C12" s="142"/>
      <c r="D12" s="133" t="s">
        <v>38</v>
      </c>
      <c r="E12" s="134"/>
      <c r="F12" s="134"/>
      <c r="G12" s="135"/>
    </row>
    <row r="13" spans="1:7" s="1" customFormat="1" ht="62.25" customHeight="1">
      <c r="A13" s="143"/>
      <c r="B13" s="144"/>
      <c r="C13" s="145"/>
      <c r="D13" s="90" t="s">
        <v>3</v>
      </c>
      <c r="E13" s="90" t="s">
        <v>2</v>
      </c>
      <c r="F13" s="90" t="s">
        <v>29</v>
      </c>
      <c r="G13" s="91" t="s">
        <v>1</v>
      </c>
    </row>
    <row r="14" spans="1:7" s="6" customFormat="1" ht="13.5" customHeight="1">
      <c r="A14" s="34"/>
      <c r="B14" s="35"/>
      <c r="C14" s="36"/>
      <c r="D14" s="8"/>
      <c r="E14" s="8"/>
      <c r="F14" s="8"/>
      <c r="G14" s="9"/>
    </row>
    <row r="15" spans="1:7" s="6" customFormat="1" ht="12.75">
      <c r="A15" s="92" t="s">
        <v>13</v>
      </c>
      <c r="B15" s="93"/>
      <c r="C15" s="94"/>
      <c r="D15" s="38">
        <f>+D16+D69</f>
        <v>1183276492</v>
      </c>
      <c r="E15" s="38">
        <f>+E16+E69</f>
        <v>0</v>
      </c>
      <c r="F15" s="38">
        <f>+F16+F69</f>
        <v>5220000</v>
      </c>
      <c r="G15" s="46">
        <f>+G16+G69</f>
        <v>1188496492</v>
      </c>
    </row>
    <row r="16" spans="1:8" ht="13.5" customHeight="1">
      <c r="A16" s="95"/>
      <c r="B16" s="6" t="s">
        <v>12</v>
      </c>
      <c r="C16" s="39"/>
      <c r="D16" s="11">
        <f>SUM(D17:D67)</f>
        <v>946368520</v>
      </c>
      <c r="E16" s="11">
        <f>SUM(E17:E65)</f>
        <v>0</v>
      </c>
      <c r="F16" s="11">
        <f>SUM(F17:F65)</f>
        <v>5220000</v>
      </c>
      <c r="G16" s="12">
        <f>SUM(G17:G67)</f>
        <v>951588520</v>
      </c>
      <c r="H16" s="6"/>
    </row>
    <row r="17" spans="1:8" ht="13.5" customHeight="1">
      <c r="A17" s="95"/>
      <c r="B17" s="6"/>
      <c r="C17" s="70" t="s">
        <v>58</v>
      </c>
      <c r="D17" s="66">
        <f>+'ANEXO N° III -1 RDR'!L17</f>
        <v>131129223</v>
      </c>
      <c r="E17" s="66"/>
      <c r="F17" s="66"/>
      <c r="G17" s="16">
        <f>SUM(D17:F17)</f>
        <v>131129223</v>
      </c>
      <c r="H17" s="1"/>
    </row>
    <row r="18" spans="1:8" ht="13.5" customHeight="1">
      <c r="A18" s="95"/>
      <c r="B18" s="6"/>
      <c r="C18" s="65" t="s">
        <v>59</v>
      </c>
      <c r="D18" s="66">
        <f>+'ANEXO N° III -1 RDR'!L18</f>
        <v>129643115</v>
      </c>
      <c r="E18" s="66"/>
      <c r="F18" s="66"/>
      <c r="G18" s="16">
        <f aca="true" t="shared" si="0" ref="G18:G67">SUM(D18:F18)</f>
        <v>129643115</v>
      </c>
      <c r="H18" s="1"/>
    </row>
    <row r="19" spans="1:8" ht="13.5" customHeight="1">
      <c r="A19" s="95"/>
      <c r="B19" s="6"/>
      <c r="C19" s="65" t="s">
        <v>60</v>
      </c>
      <c r="D19" s="66">
        <f>+'ANEXO N° III -1 RDR'!L19</f>
        <v>19323133</v>
      </c>
      <c r="E19" s="66"/>
      <c r="F19" s="66"/>
      <c r="G19" s="16">
        <f t="shared" si="0"/>
        <v>19323133</v>
      </c>
      <c r="H19" s="1"/>
    </row>
    <row r="20" spans="1:8" ht="13.5" customHeight="1">
      <c r="A20" s="95"/>
      <c r="B20" s="6"/>
      <c r="C20" s="65" t="s">
        <v>61</v>
      </c>
      <c r="D20" s="66">
        <f>+'ANEXO N° III -1 RDR'!L20</f>
        <v>72144668</v>
      </c>
      <c r="E20" s="66"/>
      <c r="F20" s="66"/>
      <c r="G20" s="16">
        <f t="shared" si="0"/>
        <v>72144668</v>
      </c>
      <c r="H20" s="1"/>
    </row>
    <row r="21" spans="1:8" ht="13.5" customHeight="1">
      <c r="A21" s="95"/>
      <c r="B21" s="6"/>
      <c r="C21" s="65" t="s">
        <v>62</v>
      </c>
      <c r="D21" s="66">
        <f>+'ANEXO N° III -1 RDR'!L21</f>
        <v>112519367</v>
      </c>
      <c r="E21" s="66"/>
      <c r="F21" s="66"/>
      <c r="G21" s="16">
        <f t="shared" si="0"/>
        <v>112519367</v>
      </c>
      <c r="H21" s="1"/>
    </row>
    <row r="22" spans="1:8" ht="13.5" customHeight="1">
      <c r="A22" s="95"/>
      <c r="B22" s="6"/>
      <c r="C22" s="65" t="s">
        <v>63</v>
      </c>
      <c r="D22" s="66">
        <f>+'ANEXO N° III -1 RDR'!L22</f>
        <v>57579925</v>
      </c>
      <c r="E22" s="66"/>
      <c r="F22" s="66"/>
      <c r="G22" s="16">
        <f t="shared" si="0"/>
        <v>57579925</v>
      </c>
      <c r="H22" s="1"/>
    </row>
    <row r="23" spans="1:8" ht="13.5" customHeight="1">
      <c r="A23" s="95"/>
      <c r="B23" s="6"/>
      <c r="C23" s="65" t="s">
        <v>64</v>
      </c>
      <c r="D23" s="66">
        <f>+'ANEXO N° III -1 RDR'!L23</f>
        <v>33188538</v>
      </c>
      <c r="E23" s="66"/>
      <c r="F23" s="66"/>
      <c r="G23" s="16">
        <f t="shared" si="0"/>
        <v>33188538</v>
      </c>
      <c r="H23" s="1"/>
    </row>
    <row r="24" spans="1:8" ht="13.5" customHeight="1">
      <c r="A24" s="95"/>
      <c r="B24" s="6"/>
      <c r="C24" s="65" t="s">
        <v>65</v>
      </c>
      <c r="D24" s="66">
        <f>+'ANEXO N° III -1 RDR'!L24</f>
        <v>34756275</v>
      </c>
      <c r="E24" s="66"/>
      <c r="F24" s="66"/>
      <c r="G24" s="16">
        <f t="shared" si="0"/>
        <v>34756275</v>
      </c>
      <c r="H24" s="1"/>
    </row>
    <row r="25" spans="1:8" ht="13.5" customHeight="1">
      <c r="A25" s="95"/>
      <c r="B25" s="6"/>
      <c r="C25" s="65" t="s">
        <v>66</v>
      </c>
      <c r="D25" s="66">
        <f>+'ANEXO N° III -1 RDR'!L25</f>
        <v>39807496</v>
      </c>
      <c r="E25" s="66"/>
      <c r="F25" s="66"/>
      <c r="G25" s="16">
        <f t="shared" si="0"/>
        <v>39807496</v>
      </c>
      <c r="H25" s="1"/>
    </row>
    <row r="26" spans="1:8" ht="13.5" customHeight="1">
      <c r="A26" s="95"/>
      <c r="B26" s="6"/>
      <c r="C26" s="65" t="s">
        <v>67</v>
      </c>
      <c r="D26" s="66">
        <f>+'ANEXO N° III -1 RDR'!L26</f>
        <v>29820778</v>
      </c>
      <c r="E26" s="66"/>
      <c r="F26" s="66"/>
      <c r="G26" s="16">
        <f t="shared" si="0"/>
        <v>29820778</v>
      </c>
      <c r="H26" s="1"/>
    </row>
    <row r="27" spans="1:8" ht="13.5" customHeight="1">
      <c r="A27" s="95"/>
      <c r="B27" s="6"/>
      <c r="C27" s="65" t="s">
        <v>68</v>
      </c>
      <c r="D27" s="66">
        <f>+'ANEXO N° III -1 RDR'!L27</f>
        <v>6277344</v>
      </c>
      <c r="E27" s="66"/>
      <c r="F27" s="66"/>
      <c r="G27" s="16">
        <f t="shared" si="0"/>
        <v>6277344</v>
      </c>
      <c r="H27" s="1"/>
    </row>
    <row r="28" spans="1:8" ht="13.5" customHeight="1">
      <c r="A28" s="95"/>
      <c r="B28" s="6"/>
      <c r="C28" s="65" t="s">
        <v>69</v>
      </c>
      <c r="D28" s="66">
        <f>+'ANEXO N° III -1 RDR'!L28</f>
        <v>13260322</v>
      </c>
      <c r="E28" s="66"/>
      <c r="F28" s="66"/>
      <c r="G28" s="16">
        <f t="shared" si="0"/>
        <v>13260322</v>
      </c>
      <c r="H28" s="1"/>
    </row>
    <row r="29" spans="1:8" ht="13.5" customHeight="1">
      <c r="A29" s="95"/>
      <c r="B29" s="6"/>
      <c r="C29" s="65" t="s">
        <v>70</v>
      </c>
      <c r="D29" s="66">
        <f>+'ANEXO N° III -1 RDR'!L29</f>
        <v>22888821</v>
      </c>
      <c r="E29" s="66"/>
      <c r="F29" s="66"/>
      <c r="G29" s="16">
        <f t="shared" si="0"/>
        <v>22888821</v>
      </c>
      <c r="H29" s="1"/>
    </row>
    <row r="30" spans="1:8" ht="13.5" customHeight="1">
      <c r="A30" s="95"/>
      <c r="B30" s="6"/>
      <c r="C30" s="65" t="s">
        <v>71</v>
      </c>
      <c r="D30" s="66">
        <f>+'ANEXO N° III -1 RDR'!L30</f>
        <v>16318000</v>
      </c>
      <c r="E30" s="66"/>
      <c r="F30" s="66"/>
      <c r="G30" s="16">
        <f t="shared" si="0"/>
        <v>16318000</v>
      </c>
      <c r="H30" s="1"/>
    </row>
    <row r="31" spans="1:8" ht="13.5" customHeight="1">
      <c r="A31" s="95"/>
      <c r="B31" s="6"/>
      <c r="C31" s="65" t="s">
        <v>72</v>
      </c>
      <c r="D31" s="66">
        <f>+'ANEXO N° III -1 RDR'!L31</f>
        <v>17958871</v>
      </c>
      <c r="E31" s="66"/>
      <c r="F31" s="66"/>
      <c r="G31" s="16">
        <f t="shared" si="0"/>
        <v>17958871</v>
      </c>
      <c r="H31" s="1"/>
    </row>
    <row r="32" spans="1:8" ht="13.5" customHeight="1">
      <c r="A32" s="95"/>
      <c r="B32" s="6"/>
      <c r="C32" s="65" t="s">
        <v>73</v>
      </c>
      <c r="D32" s="66">
        <f>+'ANEXO N° III -1 RDR'!L32</f>
        <v>21336825</v>
      </c>
      <c r="E32" s="66"/>
      <c r="F32" s="66"/>
      <c r="G32" s="16">
        <f t="shared" si="0"/>
        <v>21336825</v>
      </c>
      <c r="H32" s="1"/>
    </row>
    <row r="33" spans="1:8" ht="13.5" customHeight="1">
      <c r="A33" s="95"/>
      <c r="B33" s="6"/>
      <c r="C33" s="65" t="s">
        <v>74</v>
      </c>
      <c r="D33" s="66">
        <f>+'ANEXO N° III -1 RDR'!L33</f>
        <v>18853090</v>
      </c>
      <c r="E33" s="66"/>
      <c r="F33" s="66"/>
      <c r="G33" s="16">
        <f t="shared" si="0"/>
        <v>18853090</v>
      </c>
      <c r="H33" s="1"/>
    </row>
    <row r="34" spans="1:8" ht="13.5" customHeight="1">
      <c r="A34" s="95"/>
      <c r="B34" s="6"/>
      <c r="C34" s="65" t="s">
        <v>75</v>
      </c>
      <c r="D34" s="66">
        <f>+'ANEXO N° III -1 RDR'!L34</f>
        <v>14838056</v>
      </c>
      <c r="E34" s="66"/>
      <c r="F34" s="66">
        <f>+'ANEXO N° III-3 EE'!L17</f>
        <v>3834960</v>
      </c>
      <c r="G34" s="16">
        <f t="shared" si="0"/>
        <v>18673016</v>
      </c>
      <c r="H34" s="1"/>
    </row>
    <row r="35" spans="1:8" ht="13.5" customHeight="1">
      <c r="A35" s="95"/>
      <c r="B35" s="6"/>
      <c r="C35" s="65" t="s">
        <v>76</v>
      </c>
      <c r="D35" s="66">
        <f>+'ANEXO N° III -1 RDR'!L35</f>
        <v>11883469</v>
      </c>
      <c r="E35" s="66"/>
      <c r="F35" s="66">
        <f>+'ANEXO N° III-3 EE'!L18</f>
        <v>160080</v>
      </c>
      <c r="G35" s="16">
        <f t="shared" si="0"/>
        <v>12043549</v>
      </c>
      <c r="H35" s="1"/>
    </row>
    <row r="36" spans="1:8" ht="13.5" customHeight="1">
      <c r="A36" s="95"/>
      <c r="B36" s="6"/>
      <c r="C36" s="65" t="s">
        <v>77</v>
      </c>
      <c r="D36" s="66">
        <f>+'ANEXO N° III -1 RDR'!L36</f>
        <v>9202242</v>
      </c>
      <c r="E36" s="66"/>
      <c r="F36" s="66"/>
      <c r="G36" s="16">
        <f t="shared" si="0"/>
        <v>9202242</v>
      </c>
      <c r="H36" s="1"/>
    </row>
    <row r="37" spans="1:8" ht="13.5" customHeight="1">
      <c r="A37" s="95"/>
      <c r="B37" s="6"/>
      <c r="C37" s="65" t="s">
        <v>78</v>
      </c>
      <c r="D37" s="66">
        <f>+'ANEXO N° III -1 RDR'!L37</f>
        <v>12180692</v>
      </c>
      <c r="E37" s="66"/>
      <c r="F37" s="66"/>
      <c r="G37" s="16">
        <f t="shared" si="0"/>
        <v>12180692</v>
      </c>
      <c r="H37" s="1"/>
    </row>
    <row r="38" spans="1:8" ht="13.5" customHeight="1">
      <c r="A38" s="95"/>
      <c r="B38" s="6"/>
      <c r="C38" s="65" t="s">
        <v>79</v>
      </c>
      <c r="D38" s="66">
        <f>+'ANEXO N° III -1 RDR'!L38</f>
        <v>14379228</v>
      </c>
      <c r="E38" s="66"/>
      <c r="F38" s="66"/>
      <c r="G38" s="16">
        <f t="shared" si="0"/>
        <v>14379228</v>
      </c>
      <c r="H38" s="1"/>
    </row>
    <row r="39" spans="1:8" ht="13.5" customHeight="1">
      <c r="A39" s="95"/>
      <c r="B39" s="6"/>
      <c r="C39" s="65" t="s">
        <v>80</v>
      </c>
      <c r="D39" s="66">
        <f>+'ANEXO N° III -1 RDR'!L39</f>
        <v>9453240</v>
      </c>
      <c r="E39" s="66"/>
      <c r="F39" s="66"/>
      <c r="G39" s="16">
        <f t="shared" si="0"/>
        <v>9453240</v>
      </c>
      <c r="H39" s="1"/>
    </row>
    <row r="40" spans="1:8" ht="13.5" customHeight="1">
      <c r="A40" s="95"/>
      <c r="B40" s="6"/>
      <c r="C40" s="65" t="s">
        <v>81</v>
      </c>
      <c r="D40" s="66">
        <f>+'ANEXO N° III -1 RDR'!L40</f>
        <v>12001782</v>
      </c>
      <c r="E40" s="66"/>
      <c r="F40" s="66"/>
      <c r="G40" s="16">
        <f t="shared" si="0"/>
        <v>12001782</v>
      </c>
      <c r="H40" s="1"/>
    </row>
    <row r="41" spans="1:8" ht="13.5" customHeight="1">
      <c r="A41" s="95"/>
      <c r="B41" s="6"/>
      <c r="C41" s="65" t="s">
        <v>82</v>
      </c>
      <c r="D41" s="66">
        <f>+'ANEXO N° III -1 RDR'!L41</f>
        <v>5894604</v>
      </c>
      <c r="E41" s="66"/>
      <c r="F41" s="66"/>
      <c r="G41" s="16">
        <f t="shared" si="0"/>
        <v>5894604</v>
      </c>
      <c r="H41" s="1"/>
    </row>
    <row r="42" spans="1:8" ht="13.5" customHeight="1">
      <c r="A42" s="95"/>
      <c r="B42" s="6"/>
      <c r="C42" s="65" t="s">
        <v>83</v>
      </c>
      <c r="D42" s="66">
        <f>+'ANEXO N° III -1 RDR'!L42</f>
        <v>9304956</v>
      </c>
      <c r="E42" s="66"/>
      <c r="F42" s="66"/>
      <c r="G42" s="16">
        <f t="shared" si="0"/>
        <v>9304956</v>
      </c>
      <c r="H42" s="1"/>
    </row>
    <row r="43" spans="1:8" ht="13.5" customHeight="1">
      <c r="A43" s="95"/>
      <c r="B43" s="6"/>
      <c r="C43" s="65" t="s">
        <v>84</v>
      </c>
      <c r="D43" s="66">
        <f>+'ANEXO N° III -1 RDR'!L43</f>
        <v>5499853</v>
      </c>
      <c r="E43" s="66"/>
      <c r="F43" s="66"/>
      <c r="G43" s="16">
        <f t="shared" si="0"/>
        <v>5499853</v>
      </c>
      <c r="H43" s="1"/>
    </row>
    <row r="44" spans="1:8" ht="13.5" customHeight="1">
      <c r="A44" s="95"/>
      <c r="B44" s="6"/>
      <c r="C44" s="65" t="s">
        <v>153</v>
      </c>
      <c r="D44" s="66">
        <f>+'ANEXO N° III -1 RDR'!L44</f>
        <v>8924429</v>
      </c>
      <c r="E44" s="66"/>
      <c r="F44" s="66"/>
      <c r="G44" s="16">
        <f t="shared" si="0"/>
        <v>8924429</v>
      </c>
      <c r="H44" s="1"/>
    </row>
    <row r="45" spans="1:8" ht="13.5" customHeight="1">
      <c r="A45" s="95"/>
      <c r="B45" s="6"/>
      <c r="C45" s="65" t="s">
        <v>85</v>
      </c>
      <c r="D45" s="66">
        <f>+'ANEXO N° III -1 RDR'!L45</f>
        <v>5368697</v>
      </c>
      <c r="E45" s="66"/>
      <c r="F45" s="66"/>
      <c r="G45" s="16">
        <f t="shared" si="0"/>
        <v>5368697</v>
      </c>
      <c r="H45" s="1"/>
    </row>
    <row r="46" spans="1:8" ht="13.5" customHeight="1">
      <c r="A46" s="95"/>
      <c r="B46" s="6"/>
      <c r="C46" s="65" t="s">
        <v>86</v>
      </c>
      <c r="D46" s="66">
        <f>+'ANEXO N° III -1 RDR'!L46</f>
        <v>4039695</v>
      </c>
      <c r="E46" s="66"/>
      <c r="F46" s="66"/>
      <c r="G46" s="16">
        <f t="shared" si="0"/>
        <v>4039695</v>
      </c>
      <c r="H46" s="1"/>
    </row>
    <row r="47" spans="1:8" ht="13.5" customHeight="1">
      <c r="A47" s="95"/>
      <c r="B47" s="6"/>
      <c r="C47" s="65" t="s">
        <v>87</v>
      </c>
      <c r="D47" s="66">
        <f>+'ANEXO N° III -1 RDR'!L47</f>
        <v>6499466</v>
      </c>
      <c r="E47" s="66"/>
      <c r="F47" s="66"/>
      <c r="G47" s="16">
        <f t="shared" si="0"/>
        <v>6499466</v>
      </c>
      <c r="H47" s="1"/>
    </row>
    <row r="48" spans="1:8" ht="13.5" customHeight="1">
      <c r="A48" s="95"/>
      <c r="B48" s="6"/>
      <c r="C48" s="65" t="s">
        <v>88</v>
      </c>
      <c r="D48" s="66">
        <f>+'ANEXO N° III -1 RDR'!L48</f>
        <v>3561719</v>
      </c>
      <c r="E48" s="66"/>
      <c r="F48" s="66"/>
      <c r="G48" s="16">
        <f t="shared" si="0"/>
        <v>3561719</v>
      </c>
      <c r="H48" s="1"/>
    </row>
    <row r="49" spans="1:8" ht="13.5" customHeight="1">
      <c r="A49" s="95"/>
      <c r="B49" s="6"/>
      <c r="C49" s="65" t="s">
        <v>89</v>
      </c>
      <c r="D49" s="66">
        <f>+'ANEXO N° III -1 RDR'!L49</f>
        <v>2215565</v>
      </c>
      <c r="E49" s="66"/>
      <c r="F49" s="66"/>
      <c r="G49" s="16">
        <f t="shared" si="0"/>
        <v>2215565</v>
      </c>
      <c r="H49" s="1"/>
    </row>
    <row r="50" spans="1:8" ht="13.5" customHeight="1">
      <c r="A50" s="95"/>
      <c r="B50" s="6"/>
      <c r="C50" s="65" t="s">
        <v>90</v>
      </c>
      <c r="D50" s="66">
        <f>+'ANEXO N° III -1 RDR'!L50</f>
        <v>3655785</v>
      </c>
      <c r="E50" s="66"/>
      <c r="F50" s="66">
        <f>+'ANEXO N° III-3 EE'!L19</f>
        <v>1224960</v>
      </c>
      <c r="G50" s="16">
        <f t="shared" si="0"/>
        <v>4880745</v>
      </c>
      <c r="H50" s="1"/>
    </row>
    <row r="51" spans="1:8" ht="13.5" customHeight="1">
      <c r="A51" s="95"/>
      <c r="B51" s="6"/>
      <c r="C51" s="65" t="s">
        <v>91</v>
      </c>
      <c r="D51" s="66">
        <f>+'ANEXO N° III -1 RDR'!L51</f>
        <v>3383436</v>
      </c>
      <c r="E51" s="66"/>
      <c r="F51" s="66"/>
      <c r="G51" s="16">
        <f t="shared" si="0"/>
        <v>3383436</v>
      </c>
      <c r="H51" s="1"/>
    </row>
    <row r="52" spans="1:8" ht="13.5" customHeight="1">
      <c r="A52" s="95"/>
      <c r="B52" s="6"/>
      <c r="C52" s="65" t="s">
        <v>92</v>
      </c>
      <c r="D52" s="66">
        <f>+'ANEXO N° III -1 RDR'!L52</f>
        <v>3335658</v>
      </c>
      <c r="E52" s="66"/>
      <c r="F52" s="66"/>
      <c r="G52" s="16">
        <f t="shared" si="0"/>
        <v>3335658</v>
      </c>
      <c r="H52" s="1"/>
    </row>
    <row r="53" spans="1:8" ht="13.5" customHeight="1">
      <c r="A53" s="95"/>
      <c r="B53" s="6"/>
      <c r="C53" s="65" t="s">
        <v>93</v>
      </c>
      <c r="D53" s="66">
        <f>+'ANEXO N° III -1 RDR'!L53</f>
        <v>1244061</v>
      </c>
      <c r="E53" s="66"/>
      <c r="F53" s="66"/>
      <c r="G53" s="16">
        <f t="shared" si="0"/>
        <v>1244061</v>
      </c>
      <c r="H53" s="1"/>
    </row>
    <row r="54" spans="1:8" ht="13.5" customHeight="1">
      <c r="A54" s="95"/>
      <c r="B54" s="6"/>
      <c r="C54" s="65" t="s">
        <v>94</v>
      </c>
      <c r="D54" s="66">
        <f>+'ANEXO N° III -1 RDR'!L54</f>
        <v>3356329</v>
      </c>
      <c r="E54" s="66"/>
      <c r="F54" s="66"/>
      <c r="G54" s="16">
        <f t="shared" si="0"/>
        <v>3356329</v>
      </c>
      <c r="H54" s="1"/>
    </row>
    <row r="55" spans="1:8" ht="13.5" customHeight="1">
      <c r="A55" s="95"/>
      <c r="B55" s="6"/>
      <c r="C55" s="65" t="s">
        <v>95</v>
      </c>
      <c r="D55" s="66">
        <f>+'ANEXO N° III -1 RDR'!L55</f>
        <v>1800000</v>
      </c>
      <c r="E55" s="66"/>
      <c r="F55" s="66"/>
      <c r="G55" s="16">
        <f t="shared" si="0"/>
        <v>1800000</v>
      </c>
      <c r="H55" s="1"/>
    </row>
    <row r="56" spans="1:8" ht="13.5" customHeight="1">
      <c r="A56" s="95"/>
      <c r="B56" s="6"/>
      <c r="C56" s="65" t="s">
        <v>96</v>
      </c>
      <c r="D56" s="66">
        <f>+'ANEXO N° III -1 RDR'!L56</f>
        <v>2278354</v>
      </c>
      <c r="E56" s="66"/>
      <c r="F56" s="66"/>
      <c r="G56" s="16">
        <f t="shared" si="0"/>
        <v>2278354</v>
      </c>
      <c r="H56" s="1"/>
    </row>
    <row r="57" spans="1:8" ht="13.5" customHeight="1">
      <c r="A57" s="95"/>
      <c r="B57" s="6"/>
      <c r="C57" s="65" t="s">
        <v>97</v>
      </c>
      <c r="D57" s="66">
        <f>+'ANEXO N° III -1 RDR'!L57</f>
        <v>1255369</v>
      </c>
      <c r="E57" s="66"/>
      <c r="F57" s="66"/>
      <c r="G57" s="16">
        <f t="shared" si="0"/>
        <v>1255369</v>
      </c>
      <c r="H57" s="1"/>
    </row>
    <row r="58" spans="1:8" ht="13.5" customHeight="1">
      <c r="A58" s="95"/>
      <c r="B58" s="6"/>
      <c r="C58" s="65" t="s">
        <v>98</v>
      </c>
      <c r="D58" s="66">
        <f>+'ANEXO N° III -1 RDR'!L58</f>
        <v>644678</v>
      </c>
      <c r="E58" s="66"/>
      <c r="F58" s="66"/>
      <c r="G58" s="16">
        <f t="shared" si="0"/>
        <v>644678</v>
      </c>
      <c r="H58" s="1"/>
    </row>
    <row r="59" spans="1:8" ht="13.5" customHeight="1">
      <c r="A59" s="95"/>
      <c r="B59" s="6"/>
      <c r="C59" s="65" t="s">
        <v>99</v>
      </c>
      <c r="D59" s="66">
        <f>+'ANEXO N° III -1 RDR'!L59</f>
        <v>1016381</v>
      </c>
      <c r="E59" s="66"/>
      <c r="F59" s="66"/>
      <c r="G59" s="16">
        <f t="shared" si="0"/>
        <v>1016381</v>
      </c>
      <c r="H59" s="1"/>
    </row>
    <row r="60" spans="1:8" ht="13.5" customHeight="1">
      <c r="A60" s="95"/>
      <c r="B60" s="6"/>
      <c r="C60" s="65" t="s">
        <v>100</v>
      </c>
      <c r="D60" s="66">
        <f>+'ANEXO N° III -1 RDR'!L60</f>
        <v>1694933</v>
      </c>
      <c r="E60" s="66"/>
      <c r="F60" s="66"/>
      <c r="G60" s="16">
        <f t="shared" si="0"/>
        <v>1694933</v>
      </c>
      <c r="H60" s="1"/>
    </row>
    <row r="61" spans="1:8" ht="13.5" customHeight="1">
      <c r="A61" s="95"/>
      <c r="B61" s="6"/>
      <c r="C61" s="65" t="s">
        <v>154</v>
      </c>
      <c r="D61" s="66">
        <f>+'ANEXO N° III -1 RDR'!L61</f>
        <v>1000000</v>
      </c>
      <c r="E61" s="66"/>
      <c r="F61" s="66"/>
      <c r="G61" s="16">
        <f t="shared" si="0"/>
        <v>1000000</v>
      </c>
      <c r="H61" s="1"/>
    </row>
    <row r="62" spans="1:8" ht="13.5" customHeight="1">
      <c r="A62" s="95"/>
      <c r="B62" s="6"/>
      <c r="C62" s="65" t="s">
        <v>101</v>
      </c>
      <c r="D62" s="66">
        <f>+'ANEXO N° III -1 RDR'!L62</f>
        <v>1689609</v>
      </c>
      <c r="E62" s="66"/>
      <c r="F62" s="66"/>
      <c r="G62" s="16">
        <f t="shared" si="0"/>
        <v>1689609</v>
      </c>
      <c r="H62" s="1"/>
    </row>
    <row r="63" spans="1:8" ht="13.5" customHeight="1">
      <c r="A63" s="95"/>
      <c r="B63" s="6"/>
      <c r="C63" s="65" t="s">
        <v>102</v>
      </c>
      <c r="D63" s="66">
        <f>+'ANEXO N° III -1 RDR'!L63</f>
        <v>4886996</v>
      </c>
      <c r="E63" s="66"/>
      <c r="F63" s="66"/>
      <c r="G63" s="16">
        <f t="shared" si="0"/>
        <v>4886996</v>
      </c>
      <c r="H63" s="1"/>
    </row>
    <row r="64" spans="1:8" ht="13.5" customHeight="1">
      <c r="A64" s="95"/>
      <c r="B64" s="6"/>
      <c r="C64" s="65" t="s">
        <v>148</v>
      </c>
      <c r="D64" s="66">
        <f>+'ANEXO N° III -1 RDR'!L64</f>
        <v>812175</v>
      </c>
      <c r="E64" s="66"/>
      <c r="F64" s="66"/>
      <c r="G64" s="16">
        <f t="shared" si="0"/>
        <v>812175</v>
      </c>
      <c r="H64" s="1"/>
    </row>
    <row r="65" spans="1:8" ht="13.5" customHeight="1">
      <c r="A65" s="95"/>
      <c r="B65" s="6"/>
      <c r="C65" s="65" t="s">
        <v>103</v>
      </c>
      <c r="D65" s="66">
        <f>+'ANEXO N° III -1 RDR'!L65</f>
        <v>492637</v>
      </c>
      <c r="E65" s="66"/>
      <c r="F65" s="66"/>
      <c r="G65" s="16">
        <f t="shared" si="0"/>
        <v>492637</v>
      </c>
      <c r="H65" s="1"/>
    </row>
    <row r="66" spans="1:8" ht="13.5" customHeight="1">
      <c r="A66" s="95"/>
      <c r="B66" s="6"/>
      <c r="C66" s="65" t="s">
        <v>104</v>
      </c>
      <c r="D66" s="66">
        <f>+'ANEXO N° III -1 RDR'!L66</f>
        <v>189721</v>
      </c>
      <c r="E66" s="48"/>
      <c r="F66" s="48"/>
      <c r="G66" s="16">
        <f t="shared" si="0"/>
        <v>189721</v>
      </c>
      <c r="H66" s="1"/>
    </row>
    <row r="67" spans="1:8" ht="13.5" customHeight="1">
      <c r="A67" s="95"/>
      <c r="B67" s="6"/>
      <c r="C67" s="65" t="s">
        <v>105</v>
      </c>
      <c r="D67" s="66">
        <f>+'ANEXO N° III -1 RDR'!L67</f>
        <v>1578914</v>
      </c>
      <c r="E67" s="48"/>
      <c r="F67" s="48"/>
      <c r="G67" s="16">
        <f t="shared" si="0"/>
        <v>1578914</v>
      </c>
      <c r="H67" s="1"/>
    </row>
    <row r="68" spans="1:8" ht="13.5" customHeight="1">
      <c r="A68" s="95"/>
      <c r="B68" s="6"/>
      <c r="C68" s="47"/>
      <c r="D68" s="48"/>
      <c r="E68" s="48"/>
      <c r="F68" s="48"/>
      <c r="G68" s="16"/>
      <c r="H68" s="1"/>
    </row>
    <row r="69" spans="1:7" s="1" customFormat="1" ht="13.5" customHeight="1">
      <c r="A69" s="96"/>
      <c r="B69" s="6" t="s">
        <v>25</v>
      </c>
      <c r="C69" s="39"/>
      <c r="D69" s="11">
        <f>SUM(D70:D86)</f>
        <v>236907972</v>
      </c>
      <c r="E69" s="11">
        <f>SUM(E70:E82)</f>
        <v>0</v>
      </c>
      <c r="F69" s="11">
        <f>SUM(F70:F82)</f>
        <v>0</v>
      </c>
      <c r="G69" s="12">
        <f>SUM(G70:G86)</f>
        <v>236907972</v>
      </c>
    </row>
    <row r="70" spans="1:8" ht="13.5" customHeight="1">
      <c r="A70" s="95"/>
      <c r="B70" s="6"/>
      <c r="C70" s="65" t="s">
        <v>106</v>
      </c>
      <c r="D70" s="66">
        <f>+'ANEXO N° III -1 RDR'!L70</f>
        <v>9500000</v>
      </c>
      <c r="E70" s="67"/>
      <c r="F70" s="67"/>
      <c r="G70" s="16">
        <f aca="true" t="shared" si="1" ref="G70:G86">SUM(D70:F70)</f>
        <v>9500000</v>
      </c>
      <c r="H70" s="1"/>
    </row>
    <row r="71" spans="1:8" ht="13.5" customHeight="1">
      <c r="A71" s="95"/>
      <c r="B71" s="6"/>
      <c r="C71" s="65" t="s">
        <v>107</v>
      </c>
      <c r="D71" s="66">
        <f>+'ANEXO N° III -1 RDR'!L71</f>
        <v>26603936</v>
      </c>
      <c r="E71" s="67"/>
      <c r="F71" s="67"/>
      <c r="G71" s="16">
        <f t="shared" si="1"/>
        <v>26603936</v>
      </c>
      <c r="H71" s="1"/>
    </row>
    <row r="72" spans="1:8" ht="13.5" customHeight="1">
      <c r="A72" s="95"/>
      <c r="B72" s="6"/>
      <c r="C72" s="65" t="s">
        <v>108</v>
      </c>
      <c r="D72" s="66">
        <f>+'ANEXO N° III -1 RDR'!L72</f>
        <v>6708613</v>
      </c>
      <c r="E72" s="67"/>
      <c r="F72" s="67"/>
      <c r="G72" s="16">
        <f t="shared" si="1"/>
        <v>6708613</v>
      </c>
      <c r="H72" s="1"/>
    </row>
    <row r="73" spans="1:8" ht="13.5" customHeight="1">
      <c r="A73" s="95"/>
      <c r="B73" s="6"/>
      <c r="C73" s="65" t="s">
        <v>109</v>
      </c>
      <c r="D73" s="66">
        <f>+'ANEXO N° III -1 RDR'!L73</f>
        <v>4838729</v>
      </c>
      <c r="E73" s="67"/>
      <c r="F73" s="67"/>
      <c r="G73" s="16">
        <f t="shared" si="1"/>
        <v>4838729</v>
      </c>
      <c r="H73" s="1"/>
    </row>
    <row r="74" spans="1:8" ht="13.5" customHeight="1">
      <c r="A74" s="95"/>
      <c r="B74" s="6"/>
      <c r="C74" s="65" t="s">
        <v>110</v>
      </c>
      <c r="D74" s="66">
        <f>+'ANEXO N° III -1 RDR'!L74</f>
        <v>1300000</v>
      </c>
      <c r="E74" s="67"/>
      <c r="F74" s="67"/>
      <c r="G74" s="16">
        <f t="shared" si="1"/>
        <v>1300000</v>
      </c>
      <c r="H74" s="1"/>
    </row>
    <row r="75" spans="1:8" ht="13.5" customHeight="1">
      <c r="A75" s="95"/>
      <c r="B75" s="6"/>
      <c r="C75" s="65" t="s">
        <v>111</v>
      </c>
      <c r="D75" s="66">
        <f>+'ANEXO N° III -1 RDR'!L75</f>
        <v>500000</v>
      </c>
      <c r="E75" s="67"/>
      <c r="F75" s="67"/>
      <c r="G75" s="16">
        <f t="shared" si="1"/>
        <v>500000</v>
      </c>
      <c r="H75" s="1"/>
    </row>
    <row r="76" spans="1:8" ht="13.5" customHeight="1">
      <c r="A76" s="95"/>
      <c r="B76" s="6"/>
      <c r="C76" s="65" t="s">
        <v>112</v>
      </c>
      <c r="D76" s="66">
        <f>+'ANEXO N° III -1 RDR'!L76</f>
        <v>35248237</v>
      </c>
      <c r="E76" s="67"/>
      <c r="F76" s="67"/>
      <c r="G76" s="16">
        <f t="shared" si="1"/>
        <v>35248237</v>
      </c>
      <c r="H76" s="1"/>
    </row>
    <row r="77" spans="1:8" ht="13.5" customHeight="1">
      <c r="A77" s="95"/>
      <c r="B77" s="6"/>
      <c r="C77" s="65" t="s">
        <v>113</v>
      </c>
      <c r="D77" s="66">
        <f>+'ANEXO N° III -1 RDR'!L77</f>
        <v>117600</v>
      </c>
      <c r="E77" s="67"/>
      <c r="F77" s="67"/>
      <c r="G77" s="16">
        <f t="shared" si="1"/>
        <v>117600</v>
      </c>
      <c r="H77" s="1"/>
    </row>
    <row r="78" spans="1:8" ht="13.5" customHeight="1">
      <c r="A78" s="95"/>
      <c r="B78" s="6"/>
      <c r="C78" s="65" t="s">
        <v>114</v>
      </c>
      <c r="D78" s="66">
        <f>+'ANEXO N° III -1 RDR'!L78</f>
        <v>104412932</v>
      </c>
      <c r="E78" s="67"/>
      <c r="F78" s="67"/>
      <c r="G78" s="16">
        <f t="shared" si="1"/>
        <v>104412932</v>
      </c>
      <c r="H78" s="1"/>
    </row>
    <row r="79" spans="1:8" ht="13.5" customHeight="1">
      <c r="A79" s="95"/>
      <c r="B79" s="6"/>
      <c r="C79" s="65" t="s">
        <v>115</v>
      </c>
      <c r="D79" s="66">
        <f>+'ANEXO N° III -1 RDR'!L79</f>
        <v>21669884</v>
      </c>
      <c r="E79" s="67"/>
      <c r="F79" s="67"/>
      <c r="G79" s="16">
        <f t="shared" si="1"/>
        <v>21669884</v>
      </c>
      <c r="H79" s="1"/>
    </row>
    <row r="80" spans="1:8" ht="13.5" customHeight="1">
      <c r="A80" s="95"/>
      <c r="B80" s="6"/>
      <c r="C80" s="65" t="s">
        <v>116</v>
      </c>
      <c r="D80" s="66">
        <f>+'ANEXO N° III -1 RDR'!L80</f>
        <v>2618125</v>
      </c>
      <c r="E80" s="67"/>
      <c r="F80" s="67"/>
      <c r="G80" s="16">
        <f t="shared" si="1"/>
        <v>2618125</v>
      </c>
      <c r="H80" s="1"/>
    </row>
    <row r="81" spans="1:8" ht="13.5" customHeight="1">
      <c r="A81" s="95"/>
      <c r="B81" s="6"/>
      <c r="C81" s="65" t="s">
        <v>117</v>
      </c>
      <c r="D81" s="66">
        <f>+'ANEXO N° III -1 RDR'!L81</f>
        <v>965604</v>
      </c>
      <c r="E81" s="67"/>
      <c r="F81" s="67"/>
      <c r="G81" s="16">
        <f t="shared" si="1"/>
        <v>965604</v>
      </c>
      <c r="H81" s="1"/>
    </row>
    <row r="82" spans="1:8" ht="13.5" customHeight="1">
      <c r="A82" s="95"/>
      <c r="B82" s="6"/>
      <c r="C82" s="65" t="s">
        <v>155</v>
      </c>
      <c r="D82" s="66">
        <f>+'ANEXO N° III -1 RDR'!L82</f>
        <v>456400</v>
      </c>
      <c r="E82" s="67"/>
      <c r="F82" s="67"/>
      <c r="G82" s="16">
        <f t="shared" si="1"/>
        <v>456400</v>
      </c>
      <c r="H82" s="1"/>
    </row>
    <row r="83" spans="1:8" ht="13.5" customHeight="1">
      <c r="A83" s="95"/>
      <c r="B83" s="6"/>
      <c r="C83" s="65" t="s">
        <v>118</v>
      </c>
      <c r="D83" s="66">
        <f>+'ANEXO N° III -1 RDR'!L83</f>
        <v>12509000</v>
      </c>
      <c r="E83" s="67"/>
      <c r="F83" s="67"/>
      <c r="G83" s="16">
        <f t="shared" si="1"/>
        <v>12509000</v>
      </c>
      <c r="H83" s="1"/>
    </row>
    <row r="84" spans="1:8" ht="13.5" customHeight="1">
      <c r="A84" s="95"/>
      <c r="B84" s="6"/>
      <c r="C84" s="65" t="s">
        <v>119</v>
      </c>
      <c r="D84" s="66">
        <f>+'ANEXO N° III -1 RDR'!L84</f>
        <v>8287038</v>
      </c>
      <c r="E84" s="67"/>
      <c r="F84" s="67"/>
      <c r="G84" s="16">
        <f t="shared" si="1"/>
        <v>8287038</v>
      </c>
      <c r="H84" s="1"/>
    </row>
    <row r="85" spans="1:8" ht="13.5" customHeight="1">
      <c r="A85" s="95"/>
      <c r="B85" s="6"/>
      <c r="C85" s="65" t="s">
        <v>120</v>
      </c>
      <c r="D85" s="66">
        <f>+'ANEXO N° III -1 RDR'!L85</f>
        <v>528920</v>
      </c>
      <c r="E85" s="67"/>
      <c r="F85" s="67"/>
      <c r="G85" s="16">
        <f t="shared" si="1"/>
        <v>528920</v>
      </c>
      <c r="H85" s="1"/>
    </row>
    <row r="86" spans="1:8" ht="13.5" customHeight="1">
      <c r="A86" s="95"/>
      <c r="B86" s="6"/>
      <c r="C86" s="65" t="s">
        <v>121</v>
      </c>
      <c r="D86" s="66">
        <f>+'ANEXO N° III -1 RDR'!L86</f>
        <v>642954</v>
      </c>
      <c r="E86" s="67"/>
      <c r="F86" s="67"/>
      <c r="G86" s="16">
        <f t="shared" si="1"/>
        <v>642954</v>
      </c>
      <c r="H86" s="1"/>
    </row>
    <row r="87" spans="1:8" ht="13.5" customHeight="1">
      <c r="A87" s="95"/>
      <c r="B87" s="6"/>
      <c r="C87" s="65"/>
      <c r="D87" s="66"/>
      <c r="E87" s="67"/>
      <c r="F87" s="67"/>
      <c r="G87" s="16"/>
      <c r="H87" s="1"/>
    </row>
    <row r="88" spans="1:8" ht="15.75" customHeight="1">
      <c r="A88" s="92" t="s">
        <v>32</v>
      </c>
      <c r="B88" s="6"/>
      <c r="C88" s="50"/>
      <c r="D88" s="11">
        <f>SUM(D89:D111)</f>
        <v>603219553</v>
      </c>
      <c r="E88" s="11">
        <f>SUM(E89:E111)</f>
        <v>197636319</v>
      </c>
      <c r="F88" s="11">
        <f>SUM(F89:F111)</f>
        <v>0</v>
      </c>
      <c r="G88" s="12">
        <f>SUM(G89:G111)</f>
        <v>800855872</v>
      </c>
      <c r="H88" s="1"/>
    </row>
    <row r="89" spans="1:8" ht="13.5" customHeight="1">
      <c r="A89" s="95"/>
      <c r="B89" s="1"/>
      <c r="C89" s="68" t="s">
        <v>122</v>
      </c>
      <c r="D89" s="66">
        <f>+'ANEXO N° III -1 RDR'!L89</f>
        <v>105299839</v>
      </c>
      <c r="E89" s="67"/>
      <c r="F89" s="67"/>
      <c r="G89" s="16">
        <f aca="true" t="shared" si="2" ref="G89:G110">SUM(D89:F89)</f>
        <v>105299839</v>
      </c>
      <c r="H89" s="1"/>
    </row>
    <row r="90" spans="1:8" ht="13.5" customHeight="1">
      <c r="A90" s="95"/>
      <c r="B90" s="1"/>
      <c r="C90" s="68" t="s">
        <v>123</v>
      </c>
      <c r="D90" s="66">
        <f>+'ANEXO N° III -1 RDR'!L90</f>
        <v>60035420</v>
      </c>
      <c r="E90" s="67"/>
      <c r="F90" s="67"/>
      <c r="G90" s="16">
        <f t="shared" si="2"/>
        <v>60035420</v>
      </c>
      <c r="H90" s="1"/>
    </row>
    <row r="91" spans="1:8" ht="13.5" customHeight="1">
      <c r="A91" s="95"/>
      <c r="B91" s="1"/>
      <c r="C91" s="68" t="s">
        <v>124</v>
      </c>
      <c r="D91" s="66">
        <f>+'ANEXO N° III -1 RDR'!L91</f>
        <v>1020000</v>
      </c>
      <c r="E91" s="67">
        <f>+'ANEXO N° III-2 DT'!L16</f>
        <v>2500000</v>
      </c>
      <c r="F91" s="67"/>
      <c r="G91" s="16">
        <f t="shared" si="2"/>
        <v>3520000</v>
      </c>
      <c r="H91" s="1"/>
    </row>
    <row r="92" spans="1:8" ht="13.5" customHeight="1">
      <c r="A92" s="95"/>
      <c r="B92" s="1"/>
      <c r="C92" s="68" t="s">
        <v>125</v>
      </c>
      <c r="D92" s="66">
        <f>+'ANEXO N° III -1 RDR'!L92</f>
        <v>145200</v>
      </c>
      <c r="E92" s="67">
        <f>+'ANEXO N° III-2 DT'!L17</f>
        <v>1800000</v>
      </c>
      <c r="F92" s="67"/>
      <c r="G92" s="16">
        <f t="shared" si="2"/>
        <v>1945200</v>
      </c>
      <c r="H92" s="1"/>
    </row>
    <row r="93" spans="1:8" ht="13.5" customHeight="1">
      <c r="A93" s="95"/>
      <c r="B93" s="1"/>
      <c r="C93" s="68" t="s">
        <v>126</v>
      </c>
      <c r="D93" s="66">
        <f>+'ANEXO N° III -1 RDR'!L93</f>
        <v>7114878</v>
      </c>
      <c r="E93" s="67">
        <f>+'ANEXO N° III-2 DT'!L18</f>
        <v>187904307</v>
      </c>
      <c r="F93" s="67"/>
      <c r="G93" s="16">
        <f t="shared" si="2"/>
        <v>195019185</v>
      </c>
      <c r="H93" s="1"/>
    </row>
    <row r="94" spans="1:8" ht="13.5" customHeight="1">
      <c r="A94" s="95"/>
      <c r="B94" s="1"/>
      <c r="C94" s="68" t="s">
        <v>127</v>
      </c>
      <c r="D94" s="66">
        <f>+'ANEXO N° III -1 RDR'!L94</f>
        <v>11521392</v>
      </c>
      <c r="E94" s="67"/>
      <c r="F94" s="67"/>
      <c r="G94" s="16">
        <f t="shared" si="2"/>
        <v>11521392</v>
      </c>
      <c r="H94" s="1"/>
    </row>
    <row r="95" spans="1:8" ht="13.5" customHeight="1">
      <c r="A95" s="95"/>
      <c r="B95" s="1"/>
      <c r="C95" s="68" t="s">
        <v>128</v>
      </c>
      <c r="D95" s="66">
        <f>+'ANEXO N° III -1 RDR'!L95</f>
        <v>5125847</v>
      </c>
      <c r="E95" s="67"/>
      <c r="F95" s="67"/>
      <c r="G95" s="16">
        <f t="shared" si="2"/>
        <v>5125847</v>
      </c>
      <c r="H95" s="1"/>
    </row>
    <row r="96" spans="1:8" ht="13.5" customHeight="1">
      <c r="A96" s="95"/>
      <c r="B96" s="1"/>
      <c r="C96" s="68" t="s">
        <v>129</v>
      </c>
      <c r="D96" s="66">
        <f>+'ANEXO N° III -1 RDR'!L96</f>
        <v>3050000</v>
      </c>
      <c r="E96" s="67"/>
      <c r="F96" s="67"/>
      <c r="G96" s="16">
        <f t="shared" si="2"/>
        <v>3050000</v>
      </c>
      <c r="H96" s="1"/>
    </row>
    <row r="97" spans="1:8" ht="13.5" customHeight="1">
      <c r="A97" s="95"/>
      <c r="B97" s="1"/>
      <c r="C97" s="68" t="s">
        <v>130</v>
      </c>
      <c r="D97" s="66">
        <f>+'ANEXO N° III -1 RDR'!L97</f>
        <v>3857268</v>
      </c>
      <c r="E97" s="67"/>
      <c r="F97" s="67"/>
      <c r="G97" s="16">
        <f t="shared" si="2"/>
        <v>3857268</v>
      </c>
      <c r="H97" s="1"/>
    </row>
    <row r="98" spans="1:8" ht="13.5" customHeight="1">
      <c r="A98" s="95"/>
      <c r="B98" s="1"/>
      <c r="C98" s="68" t="s">
        <v>131</v>
      </c>
      <c r="D98" s="66">
        <f>+'ANEXO N° III -1 RDR'!L98</f>
        <v>3800000</v>
      </c>
      <c r="E98" s="67"/>
      <c r="F98" s="67"/>
      <c r="G98" s="16">
        <f t="shared" si="2"/>
        <v>3800000</v>
      </c>
      <c r="H98" s="1"/>
    </row>
    <row r="99" spans="1:8" ht="13.5" customHeight="1">
      <c r="A99" s="95"/>
      <c r="B99" s="1"/>
      <c r="C99" s="68" t="s">
        <v>132</v>
      </c>
      <c r="D99" s="66">
        <f>+'ANEXO N° III -1 RDR'!L99</f>
        <v>300000</v>
      </c>
      <c r="E99" s="67">
        <f>+'ANEXO N° III-2 DT'!L19</f>
        <v>600000</v>
      </c>
      <c r="F99" s="67"/>
      <c r="G99" s="16">
        <f t="shared" si="2"/>
        <v>900000</v>
      </c>
      <c r="H99" s="1"/>
    </row>
    <row r="100" spans="1:8" ht="13.5" customHeight="1">
      <c r="A100" s="95"/>
      <c r="B100" s="1"/>
      <c r="C100" s="68" t="s">
        <v>133</v>
      </c>
      <c r="D100" s="66">
        <f>+'ANEXO N° III -1 RDR'!L100</f>
        <v>211769989</v>
      </c>
      <c r="E100" s="67"/>
      <c r="F100" s="67"/>
      <c r="G100" s="16">
        <f t="shared" si="2"/>
        <v>211769989</v>
      </c>
      <c r="H100" s="1"/>
    </row>
    <row r="101" spans="1:8" ht="13.5" customHeight="1">
      <c r="A101" s="95"/>
      <c r="B101" s="1"/>
      <c r="C101" s="68" t="s">
        <v>149</v>
      </c>
      <c r="D101" s="66">
        <f>+'ANEXO N° III -1 RDR'!L101</f>
        <v>8553786</v>
      </c>
      <c r="E101" s="67"/>
      <c r="F101" s="67"/>
      <c r="G101" s="16">
        <f t="shared" si="2"/>
        <v>8553786</v>
      </c>
      <c r="H101" s="1"/>
    </row>
    <row r="102" spans="1:8" ht="13.5" customHeight="1">
      <c r="A102" s="95"/>
      <c r="B102" s="1"/>
      <c r="C102" s="68" t="s">
        <v>134</v>
      </c>
      <c r="D102" s="66">
        <f>+'ANEXO N° III -1 RDR'!L102</f>
        <v>95913263</v>
      </c>
      <c r="E102" s="67"/>
      <c r="F102" s="67"/>
      <c r="G102" s="16">
        <f t="shared" si="2"/>
        <v>95913263</v>
      </c>
      <c r="H102" s="1"/>
    </row>
    <row r="103" spans="1:8" ht="13.5" customHeight="1">
      <c r="A103" s="95"/>
      <c r="B103" s="1"/>
      <c r="C103" s="68" t="s">
        <v>135</v>
      </c>
      <c r="D103" s="66">
        <f>+'ANEXO N° III -1 RDR'!L103</f>
        <v>8560</v>
      </c>
      <c r="E103" s="67">
        <v>2500000</v>
      </c>
      <c r="F103" s="67"/>
      <c r="G103" s="16">
        <f t="shared" si="2"/>
        <v>2508560</v>
      </c>
      <c r="H103" s="1"/>
    </row>
    <row r="104" spans="1:8" ht="13.5" customHeight="1">
      <c r="A104" s="95"/>
      <c r="B104" s="1"/>
      <c r="C104" s="68" t="s">
        <v>136</v>
      </c>
      <c r="D104" s="66">
        <f>+'ANEXO N° III -1 RDR'!L104</f>
        <v>2670461</v>
      </c>
      <c r="E104" s="67"/>
      <c r="F104" s="67"/>
      <c r="G104" s="16">
        <f t="shared" si="2"/>
        <v>2670461</v>
      </c>
      <c r="H104" s="1"/>
    </row>
    <row r="105" spans="1:8" ht="13.5" customHeight="1">
      <c r="A105" s="95"/>
      <c r="B105" s="1"/>
      <c r="C105" s="68" t="s">
        <v>137</v>
      </c>
      <c r="D105" s="66">
        <f>+'ANEXO N° III -1 RDR'!L105</f>
        <v>18998197</v>
      </c>
      <c r="E105" s="67"/>
      <c r="F105" s="67"/>
      <c r="G105" s="16">
        <f t="shared" si="2"/>
        <v>18998197</v>
      </c>
      <c r="H105" s="1"/>
    </row>
    <row r="106" spans="1:8" ht="13.5" customHeight="1">
      <c r="A106" s="95"/>
      <c r="B106" s="1"/>
      <c r="C106" s="68" t="s">
        <v>138</v>
      </c>
      <c r="D106" s="66">
        <f>+'ANEXO N° III -1 RDR'!L106</f>
        <v>28500000</v>
      </c>
      <c r="E106" s="67"/>
      <c r="F106" s="67"/>
      <c r="G106" s="16">
        <f t="shared" si="2"/>
        <v>28500000</v>
      </c>
      <c r="H106" s="1"/>
    </row>
    <row r="107" spans="1:8" ht="13.5" customHeight="1">
      <c r="A107" s="95"/>
      <c r="B107" s="1"/>
      <c r="C107" s="68" t="s">
        <v>139</v>
      </c>
      <c r="D107" s="66">
        <f>+'ANEXO N° III -1 RDR'!L107</f>
        <v>28800000</v>
      </c>
      <c r="E107" s="67"/>
      <c r="F107" s="67"/>
      <c r="G107" s="16">
        <f t="shared" si="2"/>
        <v>28800000</v>
      </c>
      <c r="H107" s="1"/>
    </row>
    <row r="108" spans="1:8" ht="13.5" customHeight="1">
      <c r="A108" s="95"/>
      <c r="B108" s="1"/>
      <c r="C108" s="68" t="s">
        <v>140</v>
      </c>
      <c r="D108" s="66">
        <f>+'ANEXO N° III -1 RDR'!L108</f>
        <v>2048800</v>
      </c>
      <c r="E108" s="67"/>
      <c r="F108" s="67"/>
      <c r="G108" s="16">
        <f t="shared" si="2"/>
        <v>2048800</v>
      </c>
      <c r="H108" s="1"/>
    </row>
    <row r="109" spans="1:8" ht="13.5" customHeight="1">
      <c r="A109" s="95"/>
      <c r="B109" s="1"/>
      <c r="C109" s="68" t="s">
        <v>141</v>
      </c>
      <c r="D109" s="66">
        <f>+'ANEXO N° III -1 RDR'!L109</f>
        <v>3200000</v>
      </c>
      <c r="E109" s="67"/>
      <c r="F109" s="67"/>
      <c r="G109" s="16">
        <f t="shared" si="2"/>
        <v>3200000</v>
      </c>
      <c r="H109" s="1"/>
    </row>
    <row r="110" spans="1:8" ht="13.5" customHeight="1">
      <c r="A110" s="95"/>
      <c r="B110" s="1"/>
      <c r="C110" s="65" t="s">
        <v>142</v>
      </c>
      <c r="E110" s="67">
        <f>+'ANEXO N° III-2 DT'!L21</f>
        <v>2332012</v>
      </c>
      <c r="F110" s="67"/>
      <c r="G110" s="16">
        <f t="shared" si="2"/>
        <v>2332012</v>
      </c>
      <c r="H110" s="1"/>
    </row>
    <row r="111" spans="1:8" ht="13.5" customHeight="1">
      <c r="A111" s="99"/>
      <c r="B111" s="1"/>
      <c r="C111" s="65" t="s">
        <v>150</v>
      </c>
      <c r="D111" s="66">
        <f>+'ANEXO N° III -1 RDR'!L110</f>
        <v>1486653</v>
      </c>
      <c r="E111" s="84"/>
      <c r="F111" s="84"/>
      <c r="G111" s="16">
        <f>SUM(D111:F111)</f>
        <v>1486653</v>
      </c>
      <c r="H111" s="1"/>
    </row>
    <row r="112" spans="1:8" ht="13.5" customHeight="1">
      <c r="A112" s="99"/>
      <c r="B112" s="1"/>
      <c r="C112" s="65"/>
      <c r="D112" s="84"/>
      <c r="E112" s="84"/>
      <c r="F112" s="84"/>
      <c r="G112" s="63"/>
      <c r="H112" s="1"/>
    </row>
    <row r="113" spans="1:12" s="1" customFormat="1" ht="19.5" customHeight="1">
      <c r="A113" s="92" t="s">
        <v>33</v>
      </c>
      <c r="B113" s="51"/>
      <c r="C113" s="52"/>
      <c r="D113" s="11">
        <f>+D114+D115+D116+D117</f>
        <v>35558849</v>
      </c>
      <c r="E113" s="11">
        <f>SUM(E114:E117)</f>
        <v>3455288</v>
      </c>
      <c r="F113" s="11">
        <f>SUM(F114:F117)</f>
        <v>0</v>
      </c>
      <c r="G113" s="12">
        <f>SUM(G114:G117)</f>
        <v>39014137</v>
      </c>
      <c r="I113" s="17"/>
      <c r="J113" s="17"/>
      <c r="K113" s="17"/>
      <c r="L113" s="17"/>
    </row>
    <row r="114" spans="1:8" ht="13.5" customHeight="1">
      <c r="A114" s="92"/>
      <c r="B114" s="53"/>
      <c r="C114" s="68" t="s">
        <v>143</v>
      </c>
      <c r="D114" s="67">
        <f>+'ANEXO N° III -1 RDR'!L113</f>
        <v>30175794</v>
      </c>
      <c r="E114" s="67"/>
      <c r="F114" s="67"/>
      <c r="G114" s="16">
        <f>SUM(D114:F114)</f>
        <v>30175794</v>
      </c>
      <c r="H114" s="1"/>
    </row>
    <row r="115" spans="1:8" ht="13.5" customHeight="1">
      <c r="A115" s="92"/>
      <c r="B115" s="53"/>
      <c r="C115" s="68" t="s">
        <v>156</v>
      </c>
      <c r="D115" s="67">
        <f>+'ANEXO N° III -1 RDR'!L114</f>
        <v>900000</v>
      </c>
      <c r="E115" s="67">
        <f>+'ANEXO N° III-2 DT'!L24</f>
        <v>2210920</v>
      </c>
      <c r="F115" s="67"/>
      <c r="G115" s="16">
        <f>SUM(D115:F115)</f>
        <v>3110920</v>
      </c>
      <c r="H115" s="1"/>
    </row>
    <row r="116" spans="1:7" ht="13.5" customHeight="1">
      <c r="A116" s="99"/>
      <c r="B116" s="1"/>
      <c r="C116" s="68" t="s">
        <v>157</v>
      </c>
      <c r="D116" s="67">
        <f>+'ANEXO N° III -1 RDR'!L115</f>
        <v>3020573</v>
      </c>
      <c r="E116" s="67">
        <f>+'ANEXO N° III-2 DT'!L25</f>
        <v>844368</v>
      </c>
      <c r="F116" s="67"/>
      <c r="G116" s="16">
        <f>SUM(D116:F116)</f>
        <v>3864941</v>
      </c>
    </row>
    <row r="117" spans="1:8" ht="13.5" customHeight="1">
      <c r="A117" s="99"/>
      <c r="B117" s="1"/>
      <c r="C117" s="68" t="s">
        <v>158</v>
      </c>
      <c r="D117" s="67">
        <f>+'ANEXO N° III -1 RDR'!L116</f>
        <v>1462482</v>
      </c>
      <c r="E117" s="67">
        <f>+'ANEXO N° III-2 DT'!L26</f>
        <v>400000</v>
      </c>
      <c r="F117" s="84"/>
      <c r="G117" s="16">
        <f>SUM(D117:F117)</f>
        <v>1862482</v>
      </c>
      <c r="H117" s="1"/>
    </row>
    <row r="118" spans="1:8" ht="18" customHeight="1" thickBot="1">
      <c r="A118" s="100"/>
      <c r="B118" s="101"/>
      <c r="C118" s="102" t="s">
        <v>1</v>
      </c>
      <c r="D118" s="42">
        <f>+D113+D88+D15</f>
        <v>1822054894</v>
      </c>
      <c r="E118" s="42">
        <f>+E113+E88+E15</f>
        <v>201091607</v>
      </c>
      <c r="F118" s="42">
        <f>+F113+F88+F15</f>
        <v>5220000</v>
      </c>
      <c r="G118" s="43">
        <f>+G113+G88+G15</f>
        <v>2028366501</v>
      </c>
      <c r="H118" s="1"/>
    </row>
    <row r="119" ht="13.5" thickTop="1"/>
  </sheetData>
  <sheetProtection/>
  <mergeCells count="7">
    <mergeCell ref="A12:C13"/>
    <mergeCell ref="A1:G1"/>
    <mergeCell ref="D12:G12"/>
    <mergeCell ref="A5:G5"/>
    <mergeCell ref="A6:G6"/>
    <mergeCell ref="A7:G7"/>
    <mergeCell ref="A4:G4"/>
  </mergeCells>
  <printOptions horizontalCentered="1"/>
  <pageMargins left="0.35433070866141736" right="0.3937007874015748" top="0.7086614173228347" bottom="0.9055118110236221" header="0" footer="0"/>
  <pageSetup fitToHeight="3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30"/>
  <sheetViews>
    <sheetView showZeros="0" zoomScale="106" zoomScaleNormal="106" zoomScalePageLayoutView="0" workbookViewId="0" topLeftCell="A1">
      <selection activeCell="A1" sqref="A1:L1"/>
    </sheetView>
  </sheetViews>
  <sheetFormatPr defaultColWidth="11.421875" defaultRowHeight="12.75"/>
  <cols>
    <col min="1" max="1" width="2.8515625" style="17" customWidth="1"/>
    <col min="2" max="2" width="4.421875" style="17" customWidth="1"/>
    <col min="3" max="3" width="92.140625" style="17" customWidth="1"/>
    <col min="4" max="4" width="16.28125" style="17" customWidth="1"/>
    <col min="5" max="5" width="17.00390625" style="17" customWidth="1"/>
    <col min="6" max="6" width="16.421875" style="17" customWidth="1"/>
    <col min="7" max="7" width="16.28125" style="17" customWidth="1"/>
    <col min="8" max="8" width="14.140625" style="17" customWidth="1"/>
    <col min="9" max="9" width="15.57421875" style="17" customWidth="1"/>
    <col min="10" max="10" width="15.00390625" style="17" customWidth="1"/>
    <col min="11" max="11" width="14.7109375" style="17" customWidth="1"/>
    <col min="12" max="12" width="17.28125" style="17" customWidth="1"/>
    <col min="13" max="15" width="17.28125" style="1" customWidth="1"/>
    <col min="16" max="16" width="3.7109375" style="17" customWidth="1"/>
    <col min="17" max="17" width="15.8515625" style="55" customWidth="1"/>
    <col min="18" max="18" width="11.7109375" style="17" bestFit="1" customWidth="1"/>
    <col min="19" max="16384" width="11.421875" style="17" customWidth="1"/>
  </cols>
  <sheetData>
    <row r="1" spans="1:17" s="1" customFormat="1" ht="12.75">
      <c r="A1" s="132" t="s">
        <v>160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5"/>
      <c r="N1" s="45"/>
      <c r="O1" s="45"/>
      <c r="Q1" s="54"/>
    </row>
    <row r="2" s="1" customFormat="1" ht="13.5" thickBot="1">
      <c r="Q2" s="54"/>
    </row>
    <row r="3" spans="1:17" s="1" customFormat="1" ht="13.5" thickTop="1">
      <c r="A3" s="88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Q3" s="54"/>
    </row>
    <row r="4" spans="1:17" s="1" customFormat="1" ht="12.75">
      <c r="A4" s="138" t="s">
        <v>159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/>
      <c r="M4" s="45"/>
      <c r="N4" s="45"/>
      <c r="O4" s="45"/>
      <c r="Q4" s="54"/>
    </row>
    <row r="5" spans="1:17" s="1" customFormat="1" ht="12.75">
      <c r="A5" s="138" t="s">
        <v>151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9"/>
      <c r="M5" s="45"/>
      <c r="N5" s="45"/>
      <c r="O5" s="45"/>
      <c r="Q5" s="54"/>
    </row>
    <row r="6" spans="1:17" s="1" customFormat="1" ht="12.75">
      <c r="A6" s="138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9"/>
      <c r="M6" s="45"/>
      <c r="N6" s="45"/>
      <c r="O6" s="45"/>
      <c r="Q6" s="54"/>
    </row>
    <row r="7" spans="1:17" s="1" customFormat="1" ht="12.75">
      <c r="A7" s="138" t="s">
        <v>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9"/>
      <c r="M7" s="45"/>
      <c r="N7" s="45"/>
      <c r="O7" s="45"/>
      <c r="Q7" s="54"/>
    </row>
    <row r="8" spans="1:17" s="1" customFormat="1" ht="12.75">
      <c r="A8" s="2"/>
      <c r="H8" s="6"/>
      <c r="I8" s="6"/>
      <c r="J8" s="6"/>
      <c r="K8" s="6" t="s">
        <v>10</v>
      </c>
      <c r="L8" s="29"/>
      <c r="Q8" s="54"/>
    </row>
    <row r="9" spans="1:17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Q9" s="54"/>
    </row>
    <row r="10" spans="1:17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Q10" s="54"/>
    </row>
    <row r="11" ht="13.5" thickBot="1">
      <c r="H11" s="13" t="s">
        <v>4</v>
      </c>
    </row>
    <row r="12" spans="1:17" s="1" customFormat="1" ht="13.5" thickTop="1">
      <c r="A12" s="31"/>
      <c r="B12" s="32"/>
      <c r="C12" s="33"/>
      <c r="D12" s="146" t="s">
        <v>35</v>
      </c>
      <c r="E12" s="146"/>
      <c r="F12" s="146"/>
      <c r="G12" s="146"/>
      <c r="H12" s="146"/>
      <c r="I12" s="146"/>
      <c r="J12" s="146"/>
      <c r="K12" s="146"/>
      <c r="L12" s="147"/>
      <c r="M12" s="117"/>
      <c r="N12" s="117"/>
      <c r="O12" s="117"/>
      <c r="Q12" s="54"/>
    </row>
    <row r="13" spans="1:30" s="1" customFormat="1" ht="67.5" customHeight="1">
      <c r="A13" s="143" t="s">
        <v>0</v>
      </c>
      <c r="B13" s="144"/>
      <c r="C13" s="145"/>
      <c r="D13" s="103" t="s">
        <v>5</v>
      </c>
      <c r="E13" s="103" t="s">
        <v>14</v>
      </c>
      <c r="F13" s="103" t="s">
        <v>6</v>
      </c>
      <c r="G13" s="103" t="s">
        <v>2</v>
      </c>
      <c r="H13" s="103" t="s">
        <v>18</v>
      </c>
      <c r="I13" s="103" t="s">
        <v>31</v>
      </c>
      <c r="J13" s="103" t="s">
        <v>34</v>
      </c>
      <c r="K13" s="103" t="s">
        <v>16</v>
      </c>
      <c r="L13" s="115" t="s">
        <v>1</v>
      </c>
      <c r="M13" s="118"/>
      <c r="N13" s="118"/>
      <c r="O13" s="118"/>
      <c r="Q13" s="54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18" s="6" customFormat="1" ht="13.5" customHeight="1">
      <c r="A14" s="34"/>
      <c r="B14" s="35"/>
      <c r="C14" s="35"/>
      <c r="D14" s="8"/>
      <c r="E14" s="8"/>
      <c r="F14" s="8"/>
      <c r="G14" s="8"/>
      <c r="H14" s="8"/>
      <c r="I14" s="8"/>
      <c r="J14" s="8"/>
      <c r="K14" s="8"/>
      <c r="L14" s="12"/>
      <c r="M14" s="56"/>
      <c r="N14" s="56"/>
      <c r="O14" s="56"/>
      <c r="Q14" s="57"/>
      <c r="R14" s="93"/>
    </row>
    <row r="15" spans="1:17" s="6" customFormat="1" ht="12.75">
      <c r="A15" s="92" t="s">
        <v>13</v>
      </c>
      <c r="B15" s="93"/>
      <c r="C15" s="93"/>
      <c r="D15" s="38">
        <f aca="true" t="shared" si="0" ref="D15:L15">+D16+D69</f>
        <v>420251420</v>
      </c>
      <c r="E15" s="38">
        <f t="shared" si="0"/>
        <v>5088584</v>
      </c>
      <c r="F15" s="38">
        <f t="shared" si="0"/>
        <v>503772343</v>
      </c>
      <c r="G15" s="38">
        <f t="shared" si="0"/>
        <v>0</v>
      </c>
      <c r="H15" s="38">
        <f t="shared" si="0"/>
        <v>76544378</v>
      </c>
      <c r="I15" s="38">
        <f t="shared" si="0"/>
        <v>152325007</v>
      </c>
      <c r="J15" s="38">
        <f t="shared" si="0"/>
        <v>0</v>
      </c>
      <c r="K15" s="38">
        <f t="shared" si="0"/>
        <v>30514760</v>
      </c>
      <c r="L15" s="46">
        <f t="shared" si="0"/>
        <v>1188496492</v>
      </c>
      <c r="M15" s="56"/>
      <c r="N15" s="56"/>
      <c r="O15" s="56"/>
      <c r="Q15" s="57">
        <f>+L15-Q16</f>
        <v>367755433</v>
      </c>
    </row>
    <row r="16" spans="1:30" s="6" customFormat="1" ht="13.5" customHeight="1">
      <c r="A16" s="95"/>
      <c r="B16" s="13" t="s">
        <v>12</v>
      </c>
      <c r="D16" s="11">
        <f>SUM(D17:D67)</f>
        <v>348449171</v>
      </c>
      <c r="E16" s="11">
        <f aca="true" t="shared" si="1" ref="E16:K16">SUM(E17:E67)</f>
        <v>4850584</v>
      </c>
      <c r="F16" s="11">
        <f t="shared" si="1"/>
        <v>358399820</v>
      </c>
      <c r="G16" s="11">
        <f t="shared" si="1"/>
        <v>0</v>
      </c>
      <c r="H16" s="11">
        <f t="shared" si="1"/>
        <v>67986661</v>
      </c>
      <c r="I16" s="11">
        <f t="shared" si="1"/>
        <v>145803160</v>
      </c>
      <c r="J16" s="11">
        <f t="shared" si="1"/>
        <v>0</v>
      </c>
      <c r="K16" s="11">
        <f t="shared" si="1"/>
        <v>26099124</v>
      </c>
      <c r="L16" s="12">
        <f>SUM(L17:L67)</f>
        <v>951588520</v>
      </c>
      <c r="M16" s="56"/>
      <c r="N16" s="56"/>
      <c r="O16" s="56"/>
      <c r="Q16" s="107">
        <v>820741059</v>
      </c>
      <c r="R16" s="56">
        <f>+L16-Q16</f>
        <v>130847461</v>
      </c>
      <c r="V16" s="106"/>
      <c r="W16" s="107"/>
      <c r="X16" s="107"/>
      <c r="Y16" s="107"/>
      <c r="Z16" s="107"/>
      <c r="AA16" s="107"/>
      <c r="AB16" s="107"/>
      <c r="AC16" s="107"/>
      <c r="AD16" s="107"/>
    </row>
    <row r="17" spans="1:30" s="6" customFormat="1" ht="13.5" customHeight="1">
      <c r="A17" s="95"/>
      <c r="C17" s="70" t="s">
        <v>58</v>
      </c>
      <c r="D17" s="66">
        <f>+'ANEXO N° III -1 RDR'!D17</f>
        <v>34102456</v>
      </c>
      <c r="E17" s="66">
        <f>+'ANEXO N° III -1 RDR'!E17</f>
        <v>2150423</v>
      </c>
      <c r="F17" s="66">
        <f>+'ANEXO N° III -1 RDR'!F17</f>
        <v>45773582</v>
      </c>
      <c r="G17" s="66">
        <f>+'ANEXO N° III -1 RDR'!G17</f>
        <v>0</v>
      </c>
      <c r="H17" s="66">
        <f>+'ANEXO N° III -1 RDR'!H17</f>
        <v>13041998</v>
      </c>
      <c r="I17" s="66">
        <f>+'ANEXO N° III -1 RDR'!I17</f>
        <v>28060764</v>
      </c>
      <c r="J17" s="48"/>
      <c r="K17" s="66">
        <f>+'ANEXO N° III -1 RDR'!K17</f>
        <v>8000000</v>
      </c>
      <c r="L17" s="49">
        <f>SUM(D17:K17)</f>
        <v>131129223</v>
      </c>
      <c r="M17" s="1"/>
      <c r="N17" s="1"/>
      <c r="O17" s="1"/>
      <c r="P17" s="6">
        <v>1</v>
      </c>
      <c r="Q17" s="98">
        <v>113340625</v>
      </c>
      <c r="R17" s="56">
        <f aca="true" t="shared" si="2" ref="R17:R65">+L17-Q17</f>
        <v>17788598</v>
      </c>
      <c r="V17" s="97"/>
      <c r="W17" s="98"/>
      <c r="X17" s="98"/>
      <c r="Y17" s="98"/>
      <c r="Z17" s="98"/>
      <c r="AA17" s="98"/>
      <c r="AB17" s="98"/>
      <c r="AC17" s="98"/>
      <c r="AD17" s="98"/>
    </row>
    <row r="18" spans="1:30" s="6" customFormat="1" ht="13.5" customHeight="1">
      <c r="A18" s="95"/>
      <c r="C18" s="65" t="s">
        <v>59</v>
      </c>
      <c r="D18" s="66">
        <f>+'ANEXO N° III -1 RDR'!D18</f>
        <v>50353258</v>
      </c>
      <c r="E18" s="66">
        <f>+'ANEXO N° III -1 RDR'!E18</f>
        <v>313387</v>
      </c>
      <c r="F18" s="66">
        <f>+'ANEXO N° III -1 RDR'!F18</f>
        <v>57462107</v>
      </c>
      <c r="G18" s="66">
        <f>+'ANEXO N° III -1 RDR'!G18</f>
        <v>0</v>
      </c>
      <c r="H18" s="66">
        <f>+'ANEXO N° III -1 RDR'!H18</f>
        <v>7357212</v>
      </c>
      <c r="I18" s="66">
        <f>+'ANEXO N° III -1 RDR'!I18</f>
        <v>11823021</v>
      </c>
      <c r="J18" s="48"/>
      <c r="K18" s="66">
        <f>+'ANEXO N° III -1 RDR'!K18</f>
        <v>2334130</v>
      </c>
      <c r="L18" s="49">
        <f aca="true" t="shared" si="3" ref="L18:L83">SUM(D18:K18)</f>
        <v>129643115</v>
      </c>
      <c r="M18" s="1"/>
      <c r="N18" s="1"/>
      <c r="O18" s="1"/>
      <c r="P18" s="6">
        <v>2</v>
      </c>
      <c r="Q18" s="98">
        <v>112803582</v>
      </c>
      <c r="R18" s="56">
        <f t="shared" si="2"/>
        <v>16839533</v>
      </c>
      <c r="V18" s="97"/>
      <c r="W18" s="98"/>
      <c r="X18" s="98"/>
      <c r="Y18" s="98"/>
      <c r="Z18" s="98"/>
      <c r="AA18" s="98"/>
      <c r="AB18" s="98"/>
      <c r="AC18" s="98"/>
      <c r="AD18" s="98"/>
    </row>
    <row r="19" spans="1:30" s="6" customFormat="1" ht="13.5" customHeight="1">
      <c r="A19" s="95"/>
      <c r="C19" s="65" t="s">
        <v>60</v>
      </c>
      <c r="D19" s="66">
        <f>+'ANEXO N° III -1 RDR'!D19</f>
        <v>9844733</v>
      </c>
      <c r="E19" s="66">
        <f>+'ANEXO N° III -1 RDR'!E19</f>
        <v>103400</v>
      </c>
      <c r="F19" s="66">
        <f>+'ANEXO N° III -1 RDR'!F19</f>
        <v>4248000</v>
      </c>
      <c r="G19" s="66">
        <f>+'ANEXO N° III -1 RDR'!G19</f>
        <v>0</v>
      </c>
      <c r="H19" s="66">
        <f>+'ANEXO N° III -1 RDR'!H19</f>
        <v>555000</v>
      </c>
      <c r="I19" s="66">
        <f>+'ANEXO N° III -1 RDR'!I19</f>
        <v>3715000</v>
      </c>
      <c r="J19" s="48"/>
      <c r="K19" s="66">
        <f>+'ANEXO N° III -1 RDR'!K19</f>
        <v>857000</v>
      </c>
      <c r="L19" s="49">
        <f t="shared" si="3"/>
        <v>19323133</v>
      </c>
      <c r="M19" s="1"/>
      <c r="N19" s="1"/>
      <c r="O19" s="1"/>
      <c r="P19" s="6">
        <v>3</v>
      </c>
      <c r="Q19" s="98">
        <v>15348323</v>
      </c>
      <c r="R19" s="56">
        <f t="shared" si="2"/>
        <v>3974810</v>
      </c>
      <c r="V19" s="97"/>
      <c r="W19" s="98"/>
      <c r="X19" s="98"/>
      <c r="Y19" s="98"/>
      <c r="Z19" s="98"/>
      <c r="AA19" s="98"/>
      <c r="AB19" s="98"/>
      <c r="AC19" s="98"/>
      <c r="AD19" s="98"/>
    </row>
    <row r="20" spans="1:30" s="6" customFormat="1" ht="13.5" customHeight="1">
      <c r="A20" s="95"/>
      <c r="C20" s="65" t="s">
        <v>61</v>
      </c>
      <c r="D20" s="66">
        <f>+'ANEXO N° III -1 RDR'!D20</f>
        <v>33760872</v>
      </c>
      <c r="E20" s="66">
        <f>+'ANEXO N° III -1 RDR'!E20</f>
        <v>440946</v>
      </c>
      <c r="F20" s="66">
        <f>+'ANEXO N° III -1 RDR'!F20</f>
        <v>24674868</v>
      </c>
      <c r="G20" s="66">
        <f>+'ANEXO N° III -1 RDR'!G20</f>
        <v>0</v>
      </c>
      <c r="H20" s="66">
        <f>+'ANEXO N° III -1 RDR'!H20</f>
        <v>3732902</v>
      </c>
      <c r="I20" s="66">
        <f>+'ANEXO N° III -1 RDR'!I20</f>
        <v>5671323</v>
      </c>
      <c r="J20" s="48"/>
      <c r="K20" s="66">
        <f>+'ANEXO N° III -1 RDR'!K20</f>
        <v>3863757</v>
      </c>
      <c r="L20" s="49">
        <f t="shared" si="3"/>
        <v>72144668</v>
      </c>
      <c r="M20" s="1"/>
      <c r="N20" s="1"/>
      <c r="O20" s="1"/>
      <c r="P20" s="6">
        <v>4</v>
      </c>
      <c r="Q20" s="98">
        <v>70872050</v>
      </c>
      <c r="R20" s="56">
        <f t="shared" si="2"/>
        <v>1272618</v>
      </c>
      <c r="V20" s="97"/>
      <c r="W20" s="98"/>
      <c r="X20" s="98"/>
      <c r="Y20" s="98"/>
      <c r="Z20" s="98"/>
      <c r="AA20" s="98"/>
      <c r="AB20" s="98"/>
      <c r="AC20" s="98"/>
      <c r="AD20" s="98"/>
    </row>
    <row r="21" spans="1:30" s="6" customFormat="1" ht="13.5" customHeight="1">
      <c r="A21" s="95"/>
      <c r="C21" s="65" t="s">
        <v>62</v>
      </c>
      <c r="D21" s="66">
        <f>+'ANEXO N° III -1 RDR'!D21</f>
        <v>27751827</v>
      </c>
      <c r="E21" s="66">
        <f>+'ANEXO N° III -1 RDR'!E21</f>
        <v>483357</v>
      </c>
      <c r="F21" s="66">
        <f>+'ANEXO N° III -1 RDR'!F21</f>
        <v>51935388</v>
      </c>
      <c r="G21" s="66">
        <f>+'ANEXO N° III -1 RDR'!G21</f>
        <v>0</v>
      </c>
      <c r="H21" s="66">
        <f>+'ANEXO N° III -1 RDR'!H21</f>
        <v>14804654</v>
      </c>
      <c r="I21" s="66">
        <f>+'ANEXO N° III -1 RDR'!I21</f>
        <v>17544141</v>
      </c>
      <c r="J21" s="48"/>
      <c r="K21" s="66">
        <f>+'ANEXO N° III -1 RDR'!K21</f>
        <v>0</v>
      </c>
      <c r="L21" s="49">
        <f t="shared" si="3"/>
        <v>112519367</v>
      </c>
      <c r="M21" s="1"/>
      <c r="N21" s="1"/>
      <c r="O21" s="1"/>
      <c r="P21" s="6">
        <v>5</v>
      </c>
      <c r="Q21" s="98">
        <v>99538247</v>
      </c>
      <c r="R21" s="56">
        <f t="shared" si="2"/>
        <v>12981120</v>
      </c>
      <c r="V21" s="97"/>
      <c r="W21" s="98"/>
      <c r="X21" s="98"/>
      <c r="Y21" s="98"/>
      <c r="Z21" s="98"/>
      <c r="AA21" s="98"/>
      <c r="AB21" s="98"/>
      <c r="AC21" s="98"/>
      <c r="AD21" s="98"/>
    </row>
    <row r="22" spans="1:30" s="6" customFormat="1" ht="13.5" customHeight="1">
      <c r="A22" s="95"/>
      <c r="C22" s="65" t="s">
        <v>63</v>
      </c>
      <c r="D22" s="66">
        <f>+'ANEXO N° III -1 RDR'!D22</f>
        <v>13449469</v>
      </c>
      <c r="E22" s="66">
        <f>+'ANEXO N° III -1 RDR'!E22</f>
        <v>49212</v>
      </c>
      <c r="F22" s="66">
        <f>+'ANEXO N° III -1 RDR'!F22</f>
        <v>20763147</v>
      </c>
      <c r="G22" s="66">
        <f>+'ANEXO N° III -1 RDR'!G22</f>
        <v>0</v>
      </c>
      <c r="H22" s="66">
        <f>+'ANEXO N° III -1 RDR'!H22</f>
        <v>2200742</v>
      </c>
      <c r="I22" s="66">
        <f>+'ANEXO N° III -1 RDR'!I22</f>
        <v>17906917</v>
      </c>
      <c r="J22" s="48"/>
      <c r="K22" s="66">
        <f>+'ANEXO N° III -1 RDR'!K22</f>
        <v>3210438</v>
      </c>
      <c r="L22" s="49">
        <f t="shared" si="3"/>
        <v>57579925</v>
      </c>
      <c r="M22" s="1"/>
      <c r="N22" s="1"/>
      <c r="O22" s="1"/>
      <c r="P22" s="6">
        <v>6</v>
      </c>
      <c r="Q22" s="98">
        <v>42250020</v>
      </c>
      <c r="R22" s="56">
        <f t="shared" si="2"/>
        <v>15329905</v>
      </c>
      <c r="V22" s="97"/>
      <c r="W22" s="98"/>
      <c r="X22" s="98"/>
      <c r="Y22" s="98"/>
      <c r="Z22" s="98"/>
      <c r="AA22" s="98"/>
      <c r="AB22" s="98"/>
      <c r="AC22" s="98"/>
      <c r="AD22" s="98"/>
    </row>
    <row r="23" spans="1:30" s="6" customFormat="1" ht="13.5" customHeight="1">
      <c r="A23" s="95"/>
      <c r="C23" s="65" t="s">
        <v>64</v>
      </c>
      <c r="D23" s="66">
        <f>+'ANEXO N° III -1 RDR'!D23</f>
        <v>11514119</v>
      </c>
      <c r="E23" s="66">
        <f>+'ANEXO N° III -1 RDR'!E23</f>
        <v>0</v>
      </c>
      <c r="F23" s="66">
        <f>+'ANEXO N° III -1 RDR'!F23</f>
        <v>7267389</v>
      </c>
      <c r="G23" s="66">
        <f>+'ANEXO N° III -1 RDR'!G23</f>
        <v>0</v>
      </c>
      <c r="H23" s="66">
        <f>+'ANEXO N° III -1 RDR'!H23</f>
        <v>3622009</v>
      </c>
      <c r="I23" s="66">
        <f>+'ANEXO N° III -1 RDR'!I23</f>
        <v>10785021</v>
      </c>
      <c r="J23" s="48"/>
      <c r="K23" s="66">
        <f>+'ANEXO N° III -1 RDR'!K23</f>
        <v>0</v>
      </c>
      <c r="L23" s="49">
        <f t="shared" si="3"/>
        <v>33188538</v>
      </c>
      <c r="M23" s="1"/>
      <c r="N23" s="1"/>
      <c r="O23" s="1"/>
      <c r="P23" s="6">
        <v>7</v>
      </c>
      <c r="Q23" s="98">
        <v>26216415</v>
      </c>
      <c r="R23" s="56">
        <f t="shared" si="2"/>
        <v>6972123</v>
      </c>
      <c r="V23" s="97"/>
      <c r="W23" s="98"/>
      <c r="X23" s="98"/>
      <c r="Y23" s="98"/>
      <c r="Z23" s="98"/>
      <c r="AA23" s="98"/>
      <c r="AB23" s="98"/>
      <c r="AC23" s="98"/>
      <c r="AD23" s="98"/>
    </row>
    <row r="24" spans="1:30" s="6" customFormat="1" ht="13.5" customHeight="1">
      <c r="A24" s="95"/>
      <c r="C24" s="65" t="s">
        <v>65</v>
      </c>
      <c r="D24" s="66">
        <f>+'ANEXO N° III -1 RDR'!D24</f>
        <v>13679096</v>
      </c>
      <c r="E24" s="66">
        <f>+'ANEXO N° III -1 RDR'!E24</f>
        <v>94700</v>
      </c>
      <c r="F24" s="66">
        <f>+'ANEXO N° III -1 RDR'!F24</f>
        <v>9983218</v>
      </c>
      <c r="G24" s="66">
        <f>+'ANEXO N° III -1 RDR'!G24</f>
        <v>0</v>
      </c>
      <c r="H24" s="66">
        <f>+'ANEXO N° III -1 RDR'!H24</f>
        <v>1912215</v>
      </c>
      <c r="I24" s="66">
        <f>+'ANEXO N° III -1 RDR'!I24</f>
        <v>9087046</v>
      </c>
      <c r="J24" s="48"/>
      <c r="K24" s="66">
        <f>+'ANEXO N° III -1 RDR'!K24</f>
        <v>0</v>
      </c>
      <c r="L24" s="49">
        <f t="shared" si="3"/>
        <v>34756275</v>
      </c>
      <c r="M24" s="1"/>
      <c r="N24" s="1"/>
      <c r="O24" s="1"/>
      <c r="P24" s="6">
        <v>8</v>
      </c>
      <c r="Q24" s="98">
        <v>28834360</v>
      </c>
      <c r="R24" s="56">
        <f t="shared" si="2"/>
        <v>5921915</v>
      </c>
      <c r="V24" s="97"/>
      <c r="W24" s="98"/>
      <c r="X24" s="98"/>
      <c r="Y24" s="98"/>
      <c r="Z24" s="98"/>
      <c r="AA24" s="98"/>
      <c r="AB24" s="98"/>
      <c r="AC24" s="98"/>
      <c r="AD24" s="98"/>
    </row>
    <row r="25" spans="1:30" s="6" customFormat="1" ht="13.5" customHeight="1">
      <c r="A25" s="95"/>
      <c r="C25" s="65" t="s">
        <v>66</v>
      </c>
      <c r="D25" s="66">
        <f>+'ANEXO N° III -1 RDR'!D25</f>
        <v>13338638</v>
      </c>
      <c r="E25" s="66">
        <f>+'ANEXO N° III -1 RDR'!E25</f>
        <v>0</v>
      </c>
      <c r="F25" s="66">
        <f>+'ANEXO N° III -1 RDR'!F25</f>
        <v>15338947</v>
      </c>
      <c r="G25" s="66">
        <f>+'ANEXO N° III -1 RDR'!G25</f>
        <v>0</v>
      </c>
      <c r="H25" s="66">
        <f>+'ANEXO N° III -1 RDR'!H25</f>
        <v>2405447</v>
      </c>
      <c r="I25" s="66">
        <f>+'ANEXO N° III -1 RDR'!I25</f>
        <v>6655880</v>
      </c>
      <c r="J25" s="48"/>
      <c r="K25" s="66">
        <f>+'ANEXO N° III -1 RDR'!K25</f>
        <v>2068584</v>
      </c>
      <c r="L25" s="49">
        <f t="shared" si="3"/>
        <v>39807496</v>
      </c>
      <c r="M25" s="1"/>
      <c r="N25" s="1"/>
      <c r="O25" s="1"/>
      <c r="P25" s="6">
        <v>9</v>
      </c>
      <c r="Q25" s="98">
        <v>31581891</v>
      </c>
      <c r="R25" s="56">
        <f t="shared" si="2"/>
        <v>8225605</v>
      </c>
      <c r="V25" s="97"/>
      <c r="W25" s="98"/>
      <c r="X25" s="98"/>
      <c r="Y25" s="98"/>
      <c r="Z25" s="98"/>
      <c r="AA25" s="98"/>
      <c r="AB25" s="98"/>
      <c r="AC25" s="98"/>
      <c r="AD25" s="98"/>
    </row>
    <row r="26" spans="1:30" s="6" customFormat="1" ht="13.5" customHeight="1">
      <c r="A26" s="95"/>
      <c r="C26" s="65" t="s">
        <v>67</v>
      </c>
      <c r="D26" s="66">
        <f>+'ANEXO N° III -1 RDR'!D26</f>
        <v>14992008</v>
      </c>
      <c r="E26" s="66">
        <f>+'ANEXO N° III -1 RDR'!E26</f>
        <v>139167</v>
      </c>
      <c r="F26" s="66">
        <f>+'ANEXO N° III -1 RDR'!F26</f>
        <v>8846846</v>
      </c>
      <c r="G26" s="66">
        <f>+'ANEXO N° III -1 RDR'!G26</f>
        <v>0</v>
      </c>
      <c r="H26" s="66">
        <f>+'ANEXO N° III -1 RDR'!H26</f>
        <v>2626812</v>
      </c>
      <c r="I26" s="66">
        <f>+'ANEXO N° III -1 RDR'!I26</f>
        <v>2855945</v>
      </c>
      <c r="J26" s="48"/>
      <c r="K26" s="66">
        <f>+'ANEXO N° III -1 RDR'!K26</f>
        <v>360000</v>
      </c>
      <c r="L26" s="49">
        <f t="shared" si="3"/>
        <v>29820778</v>
      </c>
      <c r="M26" s="1"/>
      <c r="N26" s="1"/>
      <c r="O26" s="1"/>
      <c r="P26" s="6">
        <v>10</v>
      </c>
      <c r="Q26" s="98">
        <v>28224257</v>
      </c>
      <c r="R26" s="56">
        <f t="shared" si="2"/>
        <v>1596521</v>
      </c>
      <c r="V26" s="97"/>
      <c r="W26" s="98"/>
      <c r="X26" s="98"/>
      <c r="Y26" s="98"/>
      <c r="Z26" s="98"/>
      <c r="AA26" s="98"/>
      <c r="AB26" s="98"/>
      <c r="AC26" s="98"/>
      <c r="AD26" s="98"/>
    </row>
    <row r="27" spans="1:30" s="6" customFormat="1" ht="13.5" customHeight="1">
      <c r="A27" s="95"/>
      <c r="C27" s="65" t="s">
        <v>68</v>
      </c>
      <c r="D27" s="66">
        <f>+'ANEXO N° III -1 RDR'!D27</f>
        <v>3362896</v>
      </c>
      <c r="E27" s="66">
        <f>+'ANEXO N° III -1 RDR'!E27</f>
        <v>0</v>
      </c>
      <c r="F27" s="66">
        <f>+'ANEXO N° III -1 RDR'!F27</f>
        <v>2801873</v>
      </c>
      <c r="G27" s="66">
        <f>+'ANEXO N° III -1 RDR'!G27</f>
        <v>0</v>
      </c>
      <c r="H27" s="66">
        <f>+'ANEXO N° III -1 RDR'!H27</f>
        <v>20000</v>
      </c>
      <c r="I27" s="66">
        <f>+'ANEXO N° III -1 RDR'!I27</f>
        <v>92575</v>
      </c>
      <c r="J27" s="48"/>
      <c r="K27" s="66">
        <f>+'ANEXO N° III -1 RDR'!K27</f>
        <v>0</v>
      </c>
      <c r="L27" s="49">
        <f t="shared" si="3"/>
        <v>6277344</v>
      </c>
      <c r="M27" s="1"/>
      <c r="N27" s="1"/>
      <c r="O27" s="1"/>
      <c r="P27" s="6">
        <v>11</v>
      </c>
      <c r="Q27" s="98">
        <v>5898033</v>
      </c>
      <c r="R27" s="56">
        <f t="shared" si="2"/>
        <v>379311</v>
      </c>
      <c r="V27" s="97"/>
      <c r="W27" s="98"/>
      <c r="X27" s="98"/>
      <c r="Y27" s="98"/>
      <c r="Z27" s="98"/>
      <c r="AA27" s="98"/>
      <c r="AB27" s="98"/>
      <c r="AC27" s="98"/>
      <c r="AD27" s="98"/>
    </row>
    <row r="28" spans="1:30" s="6" customFormat="1" ht="13.5" customHeight="1">
      <c r="A28" s="95"/>
      <c r="C28" s="65" t="s">
        <v>69</v>
      </c>
      <c r="D28" s="66">
        <f>+'ANEXO N° III -1 RDR'!D28</f>
        <v>6099301</v>
      </c>
      <c r="E28" s="66">
        <f>+'ANEXO N° III -1 RDR'!E28</f>
        <v>89250</v>
      </c>
      <c r="F28" s="66">
        <f>+'ANEXO N° III -1 RDR'!F28</f>
        <v>6016118</v>
      </c>
      <c r="G28" s="66">
        <f>+'ANEXO N° III -1 RDR'!G28</f>
        <v>0</v>
      </c>
      <c r="H28" s="66">
        <f>+'ANEXO N° III -1 RDR'!H28</f>
        <v>221587</v>
      </c>
      <c r="I28" s="66">
        <f>+'ANEXO N° III -1 RDR'!I28</f>
        <v>734066</v>
      </c>
      <c r="J28" s="48"/>
      <c r="K28" s="66">
        <f>+'ANEXO N° III -1 RDR'!K28</f>
        <v>100000</v>
      </c>
      <c r="L28" s="49">
        <f t="shared" si="3"/>
        <v>13260322</v>
      </c>
      <c r="M28" s="1"/>
      <c r="N28" s="1"/>
      <c r="O28" s="1"/>
      <c r="P28" s="6">
        <v>12</v>
      </c>
      <c r="Q28" s="98">
        <v>11300000</v>
      </c>
      <c r="R28" s="56">
        <f t="shared" si="2"/>
        <v>1960322</v>
      </c>
      <c r="V28" s="97"/>
      <c r="W28" s="98"/>
      <c r="X28" s="98"/>
      <c r="Y28" s="98"/>
      <c r="Z28" s="98"/>
      <c r="AA28" s="98"/>
      <c r="AB28" s="98"/>
      <c r="AC28" s="98"/>
      <c r="AD28" s="98"/>
    </row>
    <row r="29" spans="1:30" s="6" customFormat="1" ht="13.5" customHeight="1">
      <c r="A29" s="95"/>
      <c r="C29" s="65" t="s">
        <v>70</v>
      </c>
      <c r="D29" s="66">
        <f>+'ANEXO N° III -1 RDR'!D29</f>
        <v>10972725</v>
      </c>
      <c r="E29" s="66">
        <f>+'ANEXO N° III -1 RDR'!E29</f>
        <v>239940</v>
      </c>
      <c r="F29" s="66">
        <f>+'ANEXO N° III -1 RDR'!F29</f>
        <v>5132292</v>
      </c>
      <c r="G29" s="66">
        <f>+'ANEXO N° III -1 RDR'!G29</f>
        <v>0</v>
      </c>
      <c r="H29" s="66">
        <f>+'ANEXO N° III -1 RDR'!H29</f>
        <v>2060158</v>
      </c>
      <c r="I29" s="66">
        <f>+'ANEXO N° III -1 RDR'!I29</f>
        <v>2606756</v>
      </c>
      <c r="J29" s="48"/>
      <c r="K29" s="66">
        <f>+'ANEXO N° III -1 RDR'!K29</f>
        <v>1876950</v>
      </c>
      <c r="L29" s="49">
        <f t="shared" si="3"/>
        <v>22888821</v>
      </c>
      <c r="M29" s="1"/>
      <c r="N29" s="1"/>
      <c r="O29" s="1"/>
      <c r="P29" s="6">
        <v>13</v>
      </c>
      <c r="Q29" s="98">
        <v>20968755</v>
      </c>
      <c r="R29" s="56">
        <f t="shared" si="2"/>
        <v>1920066</v>
      </c>
      <c r="V29" s="97"/>
      <c r="W29" s="98"/>
      <c r="X29" s="98"/>
      <c r="Y29" s="98"/>
      <c r="Z29" s="98"/>
      <c r="AA29" s="98"/>
      <c r="AB29" s="98"/>
      <c r="AC29" s="98"/>
      <c r="AD29" s="98"/>
    </row>
    <row r="30" spans="1:30" s="6" customFormat="1" ht="13.5" customHeight="1">
      <c r="A30" s="95"/>
      <c r="C30" s="65" t="s">
        <v>71</v>
      </c>
      <c r="D30" s="66">
        <f>+'ANEXO N° III -1 RDR'!D30</f>
        <v>5553173</v>
      </c>
      <c r="E30" s="66">
        <f>+'ANEXO N° III -1 RDR'!E30</f>
        <v>101828</v>
      </c>
      <c r="F30" s="66">
        <f>+'ANEXO N° III -1 RDR'!F30</f>
        <v>7488150</v>
      </c>
      <c r="G30" s="66">
        <f>+'ANEXO N° III -1 RDR'!G30</f>
        <v>0</v>
      </c>
      <c r="H30" s="66">
        <f>+'ANEXO N° III -1 RDR'!H30</f>
        <v>294845</v>
      </c>
      <c r="I30" s="66">
        <f>+'ANEXO N° III -1 RDR'!I30</f>
        <v>2880004</v>
      </c>
      <c r="J30" s="48"/>
      <c r="K30" s="66">
        <f>+'ANEXO N° III -1 RDR'!K30</f>
        <v>0</v>
      </c>
      <c r="L30" s="49">
        <f t="shared" si="3"/>
        <v>16318000</v>
      </c>
      <c r="M30" s="1"/>
      <c r="N30" s="1"/>
      <c r="O30" s="1"/>
      <c r="P30" s="6">
        <v>14</v>
      </c>
      <c r="Q30" s="98">
        <v>14480000</v>
      </c>
      <c r="R30" s="56">
        <f t="shared" si="2"/>
        <v>1838000</v>
      </c>
      <c r="V30" s="97"/>
      <c r="W30" s="98"/>
      <c r="X30" s="98"/>
      <c r="Y30" s="98"/>
      <c r="Z30" s="98"/>
      <c r="AA30" s="98"/>
      <c r="AB30" s="98"/>
      <c r="AC30" s="98"/>
      <c r="AD30" s="98"/>
    </row>
    <row r="31" spans="1:30" s="6" customFormat="1" ht="13.5" customHeight="1">
      <c r="A31" s="95"/>
      <c r="C31" s="65" t="s">
        <v>72</v>
      </c>
      <c r="D31" s="66">
        <f>+'ANEXO N° III -1 RDR'!D31</f>
        <v>4984745</v>
      </c>
      <c r="E31" s="66">
        <f>+'ANEXO N° III -1 RDR'!E31</f>
        <v>89250</v>
      </c>
      <c r="F31" s="66">
        <f>+'ANEXO N° III -1 RDR'!F31</f>
        <v>11004503</v>
      </c>
      <c r="G31" s="66">
        <f>+'ANEXO N° III -1 RDR'!G31</f>
        <v>0</v>
      </c>
      <c r="H31" s="66">
        <f>+'ANEXO N° III -1 RDR'!H31</f>
        <v>467153</v>
      </c>
      <c r="I31" s="66">
        <f>+'ANEXO N° III -1 RDR'!I31</f>
        <v>393220</v>
      </c>
      <c r="J31" s="48"/>
      <c r="K31" s="66">
        <f>+'ANEXO N° III -1 RDR'!K31</f>
        <v>1020000</v>
      </c>
      <c r="L31" s="49">
        <f t="shared" si="3"/>
        <v>17958871</v>
      </c>
      <c r="M31" s="1"/>
      <c r="N31" s="1"/>
      <c r="O31" s="1"/>
      <c r="P31" s="6">
        <v>15</v>
      </c>
      <c r="Q31" s="98">
        <v>14130720</v>
      </c>
      <c r="R31" s="56">
        <f t="shared" si="2"/>
        <v>3828151</v>
      </c>
      <c r="V31" s="97"/>
      <c r="W31" s="98"/>
      <c r="X31" s="98"/>
      <c r="Y31" s="98"/>
      <c r="Z31" s="98"/>
      <c r="AA31" s="98"/>
      <c r="AB31" s="98"/>
      <c r="AC31" s="98"/>
      <c r="AD31" s="98"/>
    </row>
    <row r="32" spans="1:30" s="6" customFormat="1" ht="13.5" customHeight="1">
      <c r="A32" s="95"/>
      <c r="C32" s="65" t="s">
        <v>73</v>
      </c>
      <c r="D32" s="66">
        <f>+'ANEXO N° III -1 RDR'!D32</f>
        <v>11372661</v>
      </c>
      <c r="E32" s="66">
        <f>+'ANEXO N° III -1 RDR'!E32</f>
        <v>22400</v>
      </c>
      <c r="F32" s="66">
        <f>+'ANEXO N° III -1 RDR'!F32</f>
        <v>6455965</v>
      </c>
      <c r="G32" s="66">
        <f>+'ANEXO N° III -1 RDR'!G32</f>
        <v>0</v>
      </c>
      <c r="H32" s="66">
        <f>+'ANEXO N° III -1 RDR'!H32</f>
        <v>1430554</v>
      </c>
      <c r="I32" s="66">
        <f>+'ANEXO N° III -1 RDR'!I32</f>
        <v>2055245</v>
      </c>
      <c r="J32" s="48"/>
      <c r="K32" s="66">
        <f>+'ANEXO N° III -1 RDR'!K32</f>
        <v>0</v>
      </c>
      <c r="L32" s="49">
        <f t="shared" si="3"/>
        <v>21336825</v>
      </c>
      <c r="M32" s="1"/>
      <c r="N32" s="1"/>
      <c r="O32" s="1"/>
      <c r="P32" s="6">
        <v>16</v>
      </c>
      <c r="Q32" s="98">
        <v>21308950</v>
      </c>
      <c r="R32" s="56">
        <f t="shared" si="2"/>
        <v>27875</v>
      </c>
      <c r="V32" s="97"/>
      <c r="W32" s="98"/>
      <c r="X32" s="98"/>
      <c r="Y32" s="98"/>
      <c r="Z32" s="98"/>
      <c r="AA32" s="98"/>
      <c r="AB32" s="98"/>
      <c r="AC32" s="98"/>
      <c r="AD32" s="98"/>
    </row>
    <row r="33" spans="1:30" s="6" customFormat="1" ht="13.5" customHeight="1">
      <c r="A33" s="95"/>
      <c r="C33" s="65" t="s">
        <v>74</v>
      </c>
      <c r="D33" s="66">
        <f>+'ANEXO N° III -1 RDR'!D33</f>
        <v>9085354</v>
      </c>
      <c r="E33" s="66">
        <f>+'ANEXO N° III -1 RDR'!E33</f>
        <v>43262</v>
      </c>
      <c r="F33" s="66">
        <f>+'ANEXO N° III -1 RDR'!F33</f>
        <v>6954615</v>
      </c>
      <c r="G33" s="66">
        <f>+'ANEXO N° III -1 RDR'!G33</f>
        <v>0</v>
      </c>
      <c r="H33" s="66">
        <f>+'ANEXO N° III -1 RDR'!H33</f>
        <v>181698</v>
      </c>
      <c r="I33" s="66">
        <f>+'ANEXO N° III -1 RDR'!I33</f>
        <v>2322569</v>
      </c>
      <c r="J33" s="48"/>
      <c r="K33" s="66">
        <f>+'ANEXO N° III -1 RDR'!K33</f>
        <v>265592</v>
      </c>
      <c r="L33" s="49">
        <f t="shared" si="3"/>
        <v>18853090</v>
      </c>
      <c r="M33" s="1"/>
      <c r="N33" s="1"/>
      <c r="O33" s="1"/>
      <c r="P33" s="6">
        <v>17</v>
      </c>
      <c r="Q33" s="98">
        <v>18780379</v>
      </c>
      <c r="R33" s="56">
        <f t="shared" si="2"/>
        <v>72711</v>
      </c>
      <c r="V33" s="97"/>
      <c r="W33" s="98"/>
      <c r="X33" s="98"/>
      <c r="Y33" s="98"/>
      <c r="Z33" s="98"/>
      <c r="AA33" s="98"/>
      <c r="AB33" s="98"/>
      <c r="AC33" s="98"/>
      <c r="AD33" s="98"/>
    </row>
    <row r="34" spans="1:30" s="6" customFormat="1" ht="13.5" customHeight="1">
      <c r="A34" s="95"/>
      <c r="C34" s="65" t="s">
        <v>75</v>
      </c>
      <c r="D34" s="66">
        <f>+'ANEXO N° III -1 RDR'!D34</f>
        <v>4578760</v>
      </c>
      <c r="E34" s="66">
        <f>+'ANEXO N° III -1 RDR'!E34</f>
        <v>113783</v>
      </c>
      <c r="F34" s="66">
        <f>+'ANEXO N° III -1 RDR'!F34</f>
        <v>7820160</v>
      </c>
      <c r="G34" s="66">
        <f>+'ANEXO N° III -1 RDR'!G34</f>
        <v>0</v>
      </c>
      <c r="H34" s="66">
        <f>+'ANEXO N° III -1 RDR'!H34</f>
        <v>867166</v>
      </c>
      <c r="I34" s="66">
        <f>+'ANEXO N° III -1 RDR'!I34+'ANEXO N° III-3 EE'!I17</f>
        <v>5113147</v>
      </c>
      <c r="J34" s="48"/>
      <c r="K34" s="66">
        <f>+'ANEXO N° III -1 RDR'!K34</f>
        <v>180000</v>
      </c>
      <c r="L34" s="49">
        <f t="shared" si="3"/>
        <v>18673016</v>
      </c>
      <c r="M34" s="1"/>
      <c r="N34" s="1"/>
      <c r="O34" s="1"/>
      <c r="P34" s="6">
        <v>18</v>
      </c>
      <c r="Q34" s="98">
        <v>18419576</v>
      </c>
      <c r="R34" s="56">
        <f t="shared" si="2"/>
        <v>253440</v>
      </c>
      <c r="V34" s="97"/>
      <c r="W34" s="98"/>
      <c r="X34" s="98"/>
      <c r="Y34" s="98"/>
      <c r="Z34" s="98"/>
      <c r="AA34" s="98"/>
      <c r="AB34" s="98"/>
      <c r="AC34" s="98"/>
      <c r="AD34" s="98"/>
    </row>
    <row r="35" spans="1:30" s="6" customFormat="1" ht="13.5" customHeight="1">
      <c r="A35" s="95"/>
      <c r="C35" s="65" t="s">
        <v>76</v>
      </c>
      <c r="D35" s="66">
        <f>+'ANEXO N° III -1 RDR'!D35</f>
        <v>5214224</v>
      </c>
      <c r="E35" s="66">
        <f>+'ANEXO N° III -1 RDR'!E35</f>
        <v>45000</v>
      </c>
      <c r="F35" s="66">
        <f>+'ANEXO N° III -1 RDR'!F35</f>
        <v>5696445</v>
      </c>
      <c r="G35" s="66">
        <f>+'ANEXO N° III -1 RDR'!G35</f>
        <v>0</v>
      </c>
      <c r="H35" s="66">
        <f>+'ANEXO N° III -1 RDR'!H35</f>
        <v>409200</v>
      </c>
      <c r="I35" s="66">
        <f>+'ANEXO N° III -1 RDR'!I35+'ANEXO N° III-3 EE'!I18</f>
        <v>643080</v>
      </c>
      <c r="J35" s="48"/>
      <c r="K35" s="66">
        <f>+'ANEXO N° III -1 RDR'!K35</f>
        <v>35600</v>
      </c>
      <c r="L35" s="49">
        <f t="shared" si="3"/>
        <v>12043549</v>
      </c>
      <c r="M35" s="1"/>
      <c r="N35" s="1"/>
      <c r="O35" s="1"/>
      <c r="P35" s="6">
        <v>19</v>
      </c>
      <c r="Q35" s="98">
        <v>10775018</v>
      </c>
      <c r="R35" s="56">
        <f t="shared" si="2"/>
        <v>1268531</v>
      </c>
      <c r="V35" s="97"/>
      <c r="W35" s="98"/>
      <c r="X35" s="98"/>
      <c r="Y35" s="98"/>
      <c r="Z35" s="98"/>
      <c r="AA35" s="98"/>
      <c r="AB35" s="98"/>
      <c r="AC35" s="98"/>
      <c r="AD35" s="98"/>
    </row>
    <row r="36" spans="1:30" s="6" customFormat="1" ht="13.5" customHeight="1">
      <c r="A36" s="95"/>
      <c r="C36" s="65" t="s">
        <v>77</v>
      </c>
      <c r="D36" s="66">
        <f>+'ANEXO N° III -1 RDR'!D36</f>
        <v>3586012</v>
      </c>
      <c r="E36" s="66">
        <f>+'ANEXO N° III -1 RDR'!E36</f>
        <v>0</v>
      </c>
      <c r="F36" s="66">
        <f>+'ANEXO N° III -1 RDR'!F36</f>
        <v>4156603</v>
      </c>
      <c r="G36" s="66">
        <f>+'ANEXO N° III -1 RDR'!G36</f>
        <v>0</v>
      </c>
      <c r="H36" s="66">
        <f>+'ANEXO N° III -1 RDR'!H36</f>
        <v>327574</v>
      </c>
      <c r="I36" s="66">
        <f>+'ANEXO N° III -1 RDR'!I36</f>
        <v>489550</v>
      </c>
      <c r="J36" s="48"/>
      <c r="K36" s="66">
        <f>+'ANEXO N° III -1 RDR'!K36</f>
        <v>642503</v>
      </c>
      <c r="L36" s="49">
        <f t="shared" si="3"/>
        <v>9202242</v>
      </c>
      <c r="M36" s="1"/>
      <c r="N36" s="1"/>
      <c r="O36" s="1"/>
      <c r="P36" s="6">
        <v>20</v>
      </c>
      <c r="Q36" s="98">
        <v>8258675</v>
      </c>
      <c r="R36" s="56">
        <f t="shared" si="2"/>
        <v>943567</v>
      </c>
      <c r="V36" s="97"/>
      <c r="W36" s="98"/>
      <c r="X36" s="98"/>
      <c r="Y36" s="98"/>
      <c r="Z36" s="98"/>
      <c r="AA36" s="98"/>
      <c r="AB36" s="98"/>
      <c r="AC36" s="98"/>
      <c r="AD36" s="98"/>
    </row>
    <row r="37" spans="1:30" s="6" customFormat="1" ht="13.5" customHeight="1">
      <c r="A37" s="95"/>
      <c r="C37" s="65" t="s">
        <v>78</v>
      </c>
      <c r="D37" s="66">
        <f>+'ANEXO N° III -1 RDR'!D37</f>
        <v>3626292</v>
      </c>
      <c r="E37" s="66">
        <f>+'ANEXO N° III -1 RDR'!E37</f>
        <v>0</v>
      </c>
      <c r="F37" s="66">
        <f>+'ANEXO N° III -1 RDR'!F37</f>
        <v>5602322</v>
      </c>
      <c r="G37" s="66">
        <f>+'ANEXO N° III -1 RDR'!G37</f>
        <v>0</v>
      </c>
      <c r="H37" s="66">
        <f>+'ANEXO N° III -1 RDR'!H37</f>
        <v>2053276</v>
      </c>
      <c r="I37" s="66">
        <f>+'ANEXO N° III -1 RDR'!I37</f>
        <v>808802</v>
      </c>
      <c r="J37" s="48"/>
      <c r="K37" s="66">
        <f>+'ANEXO N° III -1 RDR'!K37</f>
        <v>90000</v>
      </c>
      <c r="L37" s="49">
        <f t="shared" si="3"/>
        <v>12180692</v>
      </c>
      <c r="M37" s="1"/>
      <c r="N37" s="1"/>
      <c r="O37" s="1"/>
      <c r="P37" s="6">
        <v>21</v>
      </c>
      <c r="Q37" s="98">
        <v>10915867</v>
      </c>
      <c r="R37" s="56">
        <f t="shared" si="2"/>
        <v>1264825</v>
      </c>
      <c r="V37" s="97"/>
      <c r="W37" s="98"/>
      <c r="X37" s="98"/>
      <c r="Y37" s="98"/>
      <c r="Z37" s="98"/>
      <c r="AA37" s="98"/>
      <c r="AB37" s="98"/>
      <c r="AC37" s="98"/>
      <c r="AD37" s="98"/>
    </row>
    <row r="38" spans="1:30" s="6" customFormat="1" ht="13.5" customHeight="1">
      <c r="A38" s="95"/>
      <c r="C38" s="65" t="s">
        <v>79</v>
      </c>
      <c r="D38" s="66">
        <f>+'ANEXO N° III -1 RDR'!D38</f>
        <v>6401194</v>
      </c>
      <c r="E38" s="66">
        <f>+'ANEXO N° III -1 RDR'!E38</f>
        <v>54000</v>
      </c>
      <c r="F38" s="66">
        <f>+'ANEXO N° III -1 RDR'!F38</f>
        <v>5666893</v>
      </c>
      <c r="G38" s="66">
        <f>+'ANEXO N° III -1 RDR'!G38</f>
        <v>0</v>
      </c>
      <c r="H38" s="66">
        <f>+'ANEXO N° III -1 RDR'!H38</f>
        <v>980011</v>
      </c>
      <c r="I38" s="66">
        <f>+'ANEXO N° III -1 RDR'!I38</f>
        <v>1277130</v>
      </c>
      <c r="J38" s="48"/>
      <c r="K38" s="66">
        <f>+'ANEXO N° III -1 RDR'!K38</f>
        <v>0</v>
      </c>
      <c r="L38" s="49">
        <f t="shared" si="3"/>
        <v>14379228</v>
      </c>
      <c r="M38" s="1"/>
      <c r="N38" s="1"/>
      <c r="O38" s="1"/>
      <c r="P38" s="6">
        <v>22</v>
      </c>
      <c r="Q38" s="98">
        <v>12029254</v>
      </c>
      <c r="R38" s="56">
        <f t="shared" si="2"/>
        <v>2349974</v>
      </c>
      <c r="V38" s="97"/>
      <c r="W38" s="98"/>
      <c r="X38" s="98"/>
      <c r="Y38" s="98"/>
      <c r="Z38" s="98"/>
      <c r="AA38" s="98"/>
      <c r="AB38" s="98"/>
      <c r="AC38" s="98"/>
      <c r="AD38" s="98"/>
    </row>
    <row r="39" spans="1:30" s="6" customFormat="1" ht="13.5" customHeight="1">
      <c r="A39" s="95"/>
      <c r="C39" s="65" t="s">
        <v>80</v>
      </c>
      <c r="D39" s="66">
        <f>+'ANEXO N° III -1 RDR'!D39</f>
        <v>4600793</v>
      </c>
      <c r="E39" s="66">
        <f>+'ANEXO N° III -1 RDR'!E39</f>
        <v>23352</v>
      </c>
      <c r="F39" s="66">
        <f>+'ANEXO N° III -1 RDR'!F39</f>
        <v>2955082</v>
      </c>
      <c r="G39" s="66">
        <f>+'ANEXO N° III -1 RDR'!G39</f>
        <v>0</v>
      </c>
      <c r="H39" s="66">
        <f>+'ANEXO N° III -1 RDR'!H39</f>
        <v>482073</v>
      </c>
      <c r="I39" s="66">
        <f>+'ANEXO N° III -1 RDR'!I39</f>
        <v>580210</v>
      </c>
      <c r="J39" s="48"/>
      <c r="K39" s="66">
        <f>+'ANEXO N° III -1 RDR'!K39</f>
        <v>811730</v>
      </c>
      <c r="L39" s="49">
        <f t="shared" si="3"/>
        <v>9453240</v>
      </c>
      <c r="M39" s="1"/>
      <c r="N39" s="1"/>
      <c r="O39" s="1"/>
      <c r="P39" s="6">
        <v>23</v>
      </c>
      <c r="Q39" s="98">
        <v>7873260</v>
      </c>
      <c r="R39" s="56">
        <f t="shared" si="2"/>
        <v>1579980</v>
      </c>
      <c r="V39" s="97"/>
      <c r="W39" s="98"/>
      <c r="X39" s="98"/>
      <c r="Y39" s="98"/>
      <c r="Z39" s="98"/>
      <c r="AA39" s="98"/>
      <c r="AB39" s="98"/>
      <c r="AC39" s="98"/>
      <c r="AD39" s="98"/>
    </row>
    <row r="40" spans="1:30" s="6" customFormat="1" ht="13.5" customHeight="1">
      <c r="A40" s="95"/>
      <c r="C40" s="65" t="s">
        <v>81</v>
      </c>
      <c r="D40" s="66">
        <f>+'ANEXO N° III -1 RDR'!D40</f>
        <v>5690284</v>
      </c>
      <c r="E40" s="66">
        <f>+'ANEXO N° III -1 RDR'!E40</f>
        <v>32000</v>
      </c>
      <c r="F40" s="66">
        <f>+'ANEXO N° III -1 RDR'!F40</f>
        <v>4173400</v>
      </c>
      <c r="G40" s="66">
        <f>+'ANEXO N° III -1 RDR'!G40</f>
        <v>0</v>
      </c>
      <c r="H40" s="66">
        <f>+'ANEXO N° III -1 RDR'!H40</f>
        <v>408000</v>
      </c>
      <c r="I40" s="66">
        <f>+'ANEXO N° III -1 RDR'!I40</f>
        <v>1698098</v>
      </c>
      <c r="J40" s="48"/>
      <c r="K40" s="66">
        <f>+'ANEXO N° III -1 RDR'!K40</f>
        <v>0</v>
      </c>
      <c r="L40" s="49">
        <f t="shared" si="3"/>
        <v>12001782</v>
      </c>
      <c r="M40" s="1"/>
      <c r="N40" s="1"/>
      <c r="O40" s="1"/>
      <c r="P40" s="6">
        <v>24</v>
      </c>
      <c r="Q40" s="98">
        <v>10394800</v>
      </c>
      <c r="R40" s="56">
        <f t="shared" si="2"/>
        <v>1606982</v>
      </c>
      <c r="V40" s="97"/>
      <c r="W40" s="98"/>
      <c r="X40" s="98"/>
      <c r="Y40" s="98"/>
      <c r="Z40" s="98"/>
      <c r="AA40" s="98"/>
      <c r="AB40" s="98"/>
      <c r="AC40" s="98"/>
      <c r="AD40" s="98"/>
    </row>
    <row r="41" spans="1:30" s="6" customFormat="1" ht="13.5" customHeight="1">
      <c r="A41" s="95"/>
      <c r="C41" s="65" t="s">
        <v>82</v>
      </c>
      <c r="D41" s="66">
        <f>+'ANEXO N° III -1 RDR'!D41</f>
        <v>2776821</v>
      </c>
      <c r="E41" s="66">
        <f>+'ANEXO N° III -1 RDR'!E41</f>
        <v>0</v>
      </c>
      <c r="F41" s="66">
        <f>+'ANEXO N° III -1 RDR'!F41</f>
        <v>2056352</v>
      </c>
      <c r="G41" s="66">
        <f>+'ANEXO N° III -1 RDR'!G41</f>
        <v>0</v>
      </c>
      <c r="H41" s="66">
        <f>+'ANEXO N° III -1 RDR'!H41</f>
        <v>425632</v>
      </c>
      <c r="I41" s="66">
        <f>+'ANEXO N° III -1 RDR'!I41</f>
        <v>635799</v>
      </c>
      <c r="J41" s="48"/>
      <c r="K41" s="66">
        <f>+'ANEXO N° III -1 RDR'!K41</f>
        <v>0</v>
      </c>
      <c r="L41" s="49">
        <f t="shared" si="3"/>
        <v>5894604</v>
      </c>
      <c r="M41" s="1"/>
      <c r="N41" s="1"/>
      <c r="O41" s="1"/>
      <c r="P41" s="6">
        <v>25</v>
      </c>
      <c r="Q41" s="98">
        <v>5076456</v>
      </c>
      <c r="R41" s="56">
        <f t="shared" si="2"/>
        <v>818148</v>
      </c>
      <c r="V41" s="97"/>
      <c r="W41" s="98"/>
      <c r="X41" s="98"/>
      <c r="Y41" s="98"/>
      <c r="Z41" s="98"/>
      <c r="AA41" s="98"/>
      <c r="AB41" s="98"/>
      <c r="AC41" s="98"/>
      <c r="AD41" s="98"/>
    </row>
    <row r="42" spans="1:30" s="6" customFormat="1" ht="13.5" customHeight="1">
      <c r="A42" s="95"/>
      <c r="C42" s="65" t="s">
        <v>83</v>
      </c>
      <c r="D42" s="66">
        <f>+'ANEXO N° III -1 RDR'!D42</f>
        <v>4275372</v>
      </c>
      <c r="E42" s="66">
        <f>+'ANEXO N° III -1 RDR'!E42</f>
        <v>47400</v>
      </c>
      <c r="F42" s="66">
        <f>+'ANEXO N° III -1 RDR'!F42</f>
        <v>3472889</v>
      </c>
      <c r="G42" s="66">
        <f>+'ANEXO N° III -1 RDR'!G42</f>
        <v>0</v>
      </c>
      <c r="H42" s="66">
        <f>+'ANEXO N° III -1 RDR'!H42</f>
        <v>1385197</v>
      </c>
      <c r="I42" s="66">
        <f>+'ANEXO N° III -1 RDR'!I42</f>
        <v>29400</v>
      </c>
      <c r="J42" s="48"/>
      <c r="K42" s="66">
        <f>+'ANEXO N° III -1 RDR'!K42</f>
        <v>94698</v>
      </c>
      <c r="L42" s="49">
        <f t="shared" si="3"/>
        <v>9304956</v>
      </c>
      <c r="M42" s="1"/>
      <c r="N42" s="1"/>
      <c r="O42" s="1"/>
      <c r="P42" s="6">
        <v>26</v>
      </c>
      <c r="Q42" s="98">
        <v>7553072</v>
      </c>
      <c r="R42" s="56">
        <f t="shared" si="2"/>
        <v>1751884</v>
      </c>
      <c r="V42" s="97"/>
      <c r="W42" s="98"/>
      <c r="X42" s="98"/>
      <c r="Y42" s="98"/>
      <c r="Z42" s="98"/>
      <c r="AA42" s="98"/>
      <c r="AB42" s="98"/>
      <c r="AC42" s="98"/>
      <c r="AD42" s="98"/>
    </row>
    <row r="43" spans="1:30" s="6" customFormat="1" ht="13.5" customHeight="1">
      <c r="A43" s="95"/>
      <c r="C43" s="65" t="s">
        <v>84</v>
      </c>
      <c r="D43" s="66">
        <f>+'ANEXO N° III -1 RDR'!D43</f>
        <v>2407206</v>
      </c>
      <c r="E43" s="66">
        <f>+'ANEXO N° III -1 RDR'!E43</f>
        <v>18000</v>
      </c>
      <c r="F43" s="66">
        <f>+'ANEXO N° III -1 RDR'!F43</f>
        <v>1824706</v>
      </c>
      <c r="G43" s="66">
        <f>+'ANEXO N° III -1 RDR'!G43</f>
        <v>0</v>
      </c>
      <c r="H43" s="66">
        <f>+'ANEXO N° III -1 RDR'!H43</f>
        <v>248932</v>
      </c>
      <c r="I43" s="66">
        <f>+'ANEXO N° III -1 RDR'!I43</f>
        <v>1001009</v>
      </c>
      <c r="J43" s="48"/>
      <c r="K43" s="66">
        <f>+'ANEXO N° III -1 RDR'!K43</f>
        <v>0</v>
      </c>
      <c r="L43" s="49">
        <f t="shared" si="3"/>
        <v>5499853</v>
      </c>
      <c r="M43" s="1"/>
      <c r="N43" s="1"/>
      <c r="O43" s="1"/>
      <c r="P43" s="6">
        <v>27</v>
      </c>
      <c r="Q43" s="98">
        <v>4638397</v>
      </c>
      <c r="R43" s="56">
        <f t="shared" si="2"/>
        <v>861456</v>
      </c>
      <c r="V43" s="97"/>
      <c r="W43" s="98"/>
      <c r="X43" s="98"/>
      <c r="Y43" s="98"/>
      <c r="Z43" s="98"/>
      <c r="AA43" s="98"/>
      <c r="AB43" s="98"/>
      <c r="AC43" s="98"/>
      <c r="AD43" s="98"/>
    </row>
    <row r="44" spans="1:30" s="6" customFormat="1" ht="13.5" customHeight="1">
      <c r="A44" s="95"/>
      <c r="C44" s="65" t="s">
        <v>153</v>
      </c>
      <c r="D44" s="66">
        <f>+'ANEXO N° III -1 RDR'!D44</f>
        <v>4015169</v>
      </c>
      <c r="E44" s="66">
        <f>+'ANEXO N° III -1 RDR'!E44</f>
        <v>0</v>
      </c>
      <c r="F44" s="66">
        <f>+'ANEXO N° III -1 RDR'!F44</f>
        <v>2177938</v>
      </c>
      <c r="G44" s="66">
        <f>+'ANEXO N° III -1 RDR'!G44</f>
        <v>0</v>
      </c>
      <c r="H44" s="66">
        <f>+'ANEXO N° III -1 RDR'!H44</f>
        <v>493000</v>
      </c>
      <c r="I44" s="66">
        <f>+'ANEXO N° III -1 RDR'!I44</f>
        <v>2085916</v>
      </c>
      <c r="J44" s="48"/>
      <c r="K44" s="66">
        <f>+'ANEXO N° III -1 RDR'!K44</f>
        <v>152406</v>
      </c>
      <c r="L44" s="49">
        <f t="shared" si="3"/>
        <v>8924429</v>
      </c>
      <c r="M44" s="1"/>
      <c r="N44" s="1"/>
      <c r="O44" s="1"/>
      <c r="P44" s="6">
        <v>28</v>
      </c>
      <c r="Q44" s="98">
        <v>3594870</v>
      </c>
      <c r="R44" s="56">
        <f t="shared" si="2"/>
        <v>5329559</v>
      </c>
      <c r="V44" s="97"/>
      <c r="W44" s="98"/>
      <c r="X44" s="98"/>
      <c r="Y44" s="98"/>
      <c r="Z44" s="98"/>
      <c r="AA44" s="98"/>
      <c r="AB44" s="98"/>
      <c r="AC44" s="98"/>
      <c r="AD44" s="98"/>
    </row>
    <row r="45" spans="1:30" s="6" customFormat="1" ht="13.5" customHeight="1">
      <c r="A45" s="95"/>
      <c r="C45" s="65" t="s">
        <v>85</v>
      </c>
      <c r="D45" s="66">
        <f>+'ANEXO N° III -1 RDR'!D45</f>
        <v>2279954</v>
      </c>
      <c r="E45" s="66">
        <f>+'ANEXO N° III -1 RDR'!E45</f>
        <v>0</v>
      </c>
      <c r="F45" s="66">
        <f>+'ANEXO N° III -1 RDR'!F45</f>
        <v>1408817</v>
      </c>
      <c r="G45" s="66">
        <f>+'ANEXO N° III -1 RDR'!G45</f>
        <v>0</v>
      </c>
      <c r="H45" s="66">
        <f>+'ANEXO N° III -1 RDR'!H45</f>
        <v>137056</v>
      </c>
      <c r="I45" s="66">
        <f>+'ANEXO N° III -1 RDR'!I45</f>
        <v>1542870</v>
      </c>
      <c r="J45" s="48"/>
      <c r="K45" s="66">
        <f>+'ANEXO N° III -1 RDR'!K45</f>
        <v>0</v>
      </c>
      <c r="L45" s="49">
        <f t="shared" si="3"/>
        <v>5368697</v>
      </c>
      <c r="M45" s="1"/>
      <c r="N45" s="1"/>
      <c r="O45" s="1"/>
      <c r="P45" s="6">
        <v>29</v>
      </c>
      <c r="Q45" s="98">
        <v>3698000</v>
      </c>
      <c r="R45" s="56">
        <f t="shared" si="2"/>
        <v>1670697</v>
      </c>
      <c r="V45" s="97"/>
      <c r="W45" s="98"/>
      <c r="X45" s="98"/>
      <c r="Y45" s="98"/>
      <c r="Z45" s="98"/>
      <c r="AA45" s="98"/>
      <c r="AB45" s="98"/>
      <c r="AC45" s="98"/>
      <c r="AD45" s="98"/>
    </row>
    <row r="46" spans="1:30" s="6" customFormat="1" ht="13.5" customHeight="1">
      <c r="A46" s="95"/>
      <c r="C46" s="65" t="s">
        <v>86</v>
      </c>
      <c r="D46" s="66">
        <f>+'ANEXO N° III -1 RDR'!D46</f>
        <v>2210800</v>
      </c>
      <c r="E46" s="66">
        <f>+'ANEXO N° III -1 RDR'!E46</f>
        <v>0</v>
      </c>
      <c r="F46" s="66">
        <f>+'ANEXO N° III -1 RDR'!F46</f>
        <v>1068253</v>
      </c>
      <c r="G46" s="66">
        <f>+'ANEXO N° III -1 RDR'!G46</f>
        <v>0</v>
      </c>
      <c r="H46" s="66">
        <f>+'ANEXO N° III -1 RDR'!H46</f>
        <v>214400</v>
      </c>
      <c r="I46" s="66">
        <f>+'ANEXO N° III -1 RDR'!I46</f>
        <v>546242</v>
      </c>
      <c r="J46" s="48"/>
      <c r="K46" s="66">
        <f>+'ANEXO N° III -1 RDR'!K46</f>
        <v>0</v>
      </c>
      <c r="L46" s="49">
        <f t="shared" si="3"/>
        <v>4039695</v>
      </c>
      <c r="M46" s="1"/>
      <c r="N46" s="1"/>
      <c r="O46" s="1"/>
      <c r="P46" s="6">
        <v>30</v>
      </c>
      <c r="Q46" s="98">
        <v>6632500</v>
      </c>
      <c r="R46" s="56">
        <f t="shared" si="2"/>
        <v>-2592805</v>
      </c>
      <c r="V46" s="97"/>
      <c r="W46" s="98"/>
      <c r="X46" s="98"/>
      <c r="Y46" s="98"/>
      <c r="Z46" s="98"/>
      <c r="AA46" s="98"/>
      <c r="AB46" s="98"/>
      <c r="AC46" s="98"/>
      <c r="AD46" s="98"/>
    </row>
    <row r="47" spans="1:30" s="6" customFormat="1" ht="13.5" customHeight="1">
      <c r="A47" s="95"/>
      <c r="C47" s="65" t="s">
        <v>87</v>
      </c>
      <c r="D47" s="66">
        <f>+'ANEXO N° III -1 RDR'!D47</f>
        <v>3745552</v>
      </c>
      <c r="E47" s="66">
        <f>+'ANEXO N° III -1 RDR'!E47</f>
        <v>0</v>
      </c>
      <c r="F47" s="66">
        <f>+'ANEXO N° III -1 RDR'!F47</f>
        <v>1074286</v>
      </c>
      <c r="G47" s="66">
        <f>+'ANEXO N° III -1 RDR'!G47</f>
        <v>0</v>
      </c>
      <c r="H47" s="66">
        <f>+'ANEXO N° III -1 RDR'!H47</f>
        <v>675157</v>
      </c>
      <c r="I47" s="66">
        <f>+'ANEXO N° III -1 RDR'!I47</f>
        <v>1004471</v>
      </c>
      <c r="J47" s="48"/>
      <c r="K47" s="66">
        <f>+'ANEXO N° III -1 RDR'!K47</f>
        <v>0</v>
      </c>
      <c r="L47" s="49">
        <f t="shared" si="3"/>
        <v>6499466</v>
      </c>
      <c r="M47" s="1"/>
      <c r="N47" s="1"/>
      <c r="O47" s="1"/>
      <c r="P47" s="6">
        <v>31</v>
      </c>
      <c r="Q47" s="98">
        <v>2666395</v>
      </c>
      <c r="R47" s="56">
        <f t="shared" si="2"/>
        <v>3833071</v>
      </c>
      <c r="V47" s="97"/>
      <c r="W47" s="98"/>
      <c r="X47" s="98"/>
      <c r="Y47" s="98"/>
      <c r="Z47" s="98"/>
      <c r="AA47" s="98"/>
      <c r="AB47" s="98"/>
      <c r="AC47" s="98"/>
      <c r="AD47" s="98"/>
    </row>
    <row r="48" spans="1:30" s="6" customFormat="1" ht="13.5" customHeight="1">
      <c r="A48" s="95"/>
      <c r="C48" s="65" t="s">
        <v>88</v>
      </c>
      <c r="D48" s="66">
        <f>+'ANEXO N° III -1 RDR'!D48</f>
        <v>1486452</v>
      </c>
      <c r="E48" s="66">
        <f>+'ANEXO N° III -1 RDR'!E48</f>
        <v>39000</v>
      </c>
      <c r="F48" s="66">
        <f>+'ANEXO N° III -1 RDR'!F48</f>
        <v>1872908</v>
      </c>
      <c r="G48" s="66">
        <f>+'ANEXO N° III -1 RDR'!G48</f>
        <v>0</v>
      </c>
      <c r="H48" s="66">
        <f>+'ANEXO N° III -1 RDR'!H48</f>
        <v>133389</v>
      </c>
      <c r="I48" s="66">
        <f>+'ANEXO N° III -1 RDR'!I48</f>
        <v>29970</v>
      </c>
      <c r="J48" s="48"/>
      <c r="K48" s="66">
        <f>+'ANEXO N° III -1 RDR'!K48</f>
        <v>0</v>
      </c>
      <c r="L48" s="49">
        <f t="shared" si="3"/>
        <v>3561719</v>
      </c>
      <c r="M48" s="1"/>
      <c r="N48" s="1"/>
      <c r="O48" s="1"/>
      <c r="P48" s="6">
        <v>32</v>
      </c>
      <c r="Q48" s="98">
        <v>2040650</v>
      </c>
      <c r="R48" s="56">
        <f t="shared" si="2"/>
        <v>1521069</v>
      </c>
      <c r="V48" s="97"/>
      <c r="W48" s="98"/>
      <c r="X48" s="98"/>
      <c r="Y48" s="98"/>
      <c r="Z48" s="98"/>
      <c r="AA48" s="98"/>
      <c r="AB48" s="98"/>
      <c r="AC48" s="98"/>
      <c r="AD48" s="98"/>
    </row>
    <row r="49" spans="1:30" s="6" customFormat="1" ht="13.5" customHeight="1">
      <c r="A49" s="95"/>
      <c r="C49" s="65" t="s">
        <v>89</v>
      </c>
      <c r="D49" s="66">
        <f>+'ANEXO N° III -1 RDR'!D49</f>
        <v>1090597</v>
      </c>
      <c r="E49" s="66">
        <f>+'ANEXO N° III -1 RDR'!E49</f>
        <v>0</v>
      </c>
      <c r="F49" s="66">
        <f>+'ANEXO N° III -1 RDR'!F49</f>
        <v>721178</v>
      </c>
      <c r="G49" s="66">
        <f>+'ANEXO N° III -1 RDR'!G49</f>
        <v>0</v>
      </c>
      <c r="H49" s="66">
        <f>+'ANEXO N° III -1 RDR'!H49</f>
        <v>62000</v>
      </c>
      <c r="I49" s="66">
        <f>+'ANEXO N° III -1 RDR'!I49</f>
        <v>291790</v>
      </c>
      <c r="J49" s="48"/>
      <c r="K49" s="66">
        <f>+'ANEXO N° III -1 RDR'!K49</f>
        <v>50000</v>
      </c>
      <c r="L49" s="49">
        <f t="shared" si="3"/>
        <v>2215565</v>
      </c>
      <c r="M49" s="1"/>
      <c r="N49" s="1"/>
      <c r="O49" s="1"/>
      <c r="P49" s="6">
        <v>33</v>
      </c>
      <c r="Q49" s="98">
        <v>5053695</v>
      </c>
      <c r="R49" s="56">
        <f t="shared" si="2"/>
        <v>-2838130</v>
      </c>
      <c r="V49" s="97"/>
      <c r="W49" s="98"/>
      <c r="X49" s="98"/>
      <c r="Y49" s="98"/>
      <c r="Z49" s="98"/>
      <c r="AA49" s="98"/>
      <c r="AB49" s="98"/>
      <c r="AC49" s="98"/>
      <c r="AD49" s="98"/>
    </row>
    <row r="50" spans="1:30" s="6" customFormat="1" ht="13.5" customHeight="1">
      <c r="A50" s="95"/>
      <c r="C50" s="65" t="s">
        <v>90</v>
      </c>
      <c r="D50" s="66">
        <f>+'ANEXO N° III -1 RDR'!D50</f>
        <v>1709308</v>
      </c>
      <c r="E50" s="66">
        <f>+'ANEXO N° III -1 RDR'!E50</f>
        <v>36179</v>
      </c>
      <c r="F50" s="66">
        <f>+'ANEXO N° III -1 RDR'!F50</f>
        <v>1374290</v>
      </c>
      <c r="G50" s="66">
        <f>+'ANEXO N° III -1 RDR'!G50</f>
        <v>0</v>
      </c>
      <c r="H50" s="66">
        <f>+'ANEXO N° III -1 RDR'!H50</f>
        <v>496608</v>
      </c>
      <c r="I50" s="66">
        <f>+'ANEXO N° III -1 RDR'!I50+'ANEXO N° III-3 EE'!I19</f>
        <v>1264360</v>
      </c>
      <c r="J50" s="48"/>
      <c r="K50" s="66">
        <f>+'ANEXO N° III -1 RDR'!K50</f>
        <v>0</v>
      </c>
      <c r="L50" s="49">
        <f t="shared" si="3"/>
        <v>4880745</v>
      </c>
      <c r="M50" s="1"/>
      <c r="N50" s="1"/>
      <c r="O50" s="1"/>
      <c r="P50" s="6">
        <v>34</v>
      </c>
      <c r="Q50" s="98">
        <v>2758381</v>
      </c>
      <c r="R50" s="56">
        <f t="shared" si="2"/>
        <v>2122364</v>
      </c>
      <c r="V50" s="97"/>
      <c r="W50" s="98"/>
      <c r="X50" s="98"/>
      <c r="Y50" s="98"/>
      <c r="Z50" s="98"/>
      <c r="AA50" s="98"/>
      <c r="AB50" s="98"/>
      <c r="AC50" s="98"/>
      <c r="AD50" s="98"/>
    </row>
    <row r="51" spans="1:42" ht="13.5" customHeight="1">
      <c r="A51" s="95"/>
      <c r="B51" s="6"/>
      <c r="C51" s="65" t="s">
        <v>91</v>
      </c>
      <c r="D51" s="66">
        <f>+'ANEXO N° III -1 RDR'!D51</f>
        <v>2012927</v>
      </c>
      <c r="E51" s="66">
        <f>+'ANEXO N° III -1 RDR'!E51</f>
        <v>12000</v>
      </c>
      <c r="F51" s="66">
        <f>+'ANEXO N° III -1 RDR'!F51</f>
        <v>1253422</v>
      </c>
      <c r="G51" s="66">
        <f>+'ANEXO N° III -1 RDR'!G51</f>
        <v>0</v>
      </c>
      <c r="H51" s="66">
        <f>+'ANEXO N° III -1 RDR'!H51</f>
        <v>87637</v>
      </c>
      <c r="I51" s="66">
        <f>+'ANEXO N° III -1 RDR'!I51</f>
        <v>17450</v>
      </c>
      <c r="J51" s="48"/>
      <c r="K51" s="66">
        <f>+'ANEXO N° III -1 RDR'!K51</f>
        <v>0</v>
      </c>
      <c r="L51" s="49">
        <f t="shared" si="3"/>
        <v>3383436</v>
      </c>
      <c r="P51" s="6">
        <v>35</v>
      </c>
      <c r="Q51" s="98">
        <v>3056790</v>
      </c>
      <c r="R51" s="56">
        <f t="shared" si="2"/>
        <v>326646</v>
      </c>
      <c r="S51" s="6"/>
      <c r="V51" s="97"/>
      <c r="W51" s="98"/>
      <c r="X51" s="98"/>
      <c r="Y51" s="98"/>
      <c r="Z51" s="98"/>
      <c r="AA51" s="98"/>
      <c r="AB51" s="98"/>
      <c r="AC51" s="98"/>
      <c r="AD51" s="98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3.5" customHeight="1">
      <c r="A52" s="95"/>
      <c r="B52" s="6"/>
      <c r="C52" s="65" t="s">
        <v>92</v>
      </c>
      <c r="D52" s="66">
        <f>+'ANEXO N° III -1 RDR'!D52</f>
        <v>1325315</v>
      </c>
      <c r="E52" s="66">
        <f>+'ANEXO N° III -1 RDR'!E52</f>
        <v>27000</v>
      </c>
      <c r="F52" s="66">
        <f>+'ANEXO N° III -1 RDR'!F52</f>
        <v>1177033</v>
      </c>
      <c r="G52" s="66">
        <f>+'ANEXO N° III -1 RDR'!G52</f>
        <v>0</v>
      </c>
      <c r="H52" s="66">
        <f>+'ANEXO N° III -1 RDR'!H52</f>
        <v>291795</v>
      </c>
      <c r="I52" s="66">
        <f>+'ANEXO N° III -1 RDR'!I52</f>
        <v>514515</v>
      </c>
      <c r="J52" s="48"/>
      <c r="K52" s="66">
        <f>+'ANEXO N° III -1 RDR'!K52</f>
        <v>0</v>
      </c>
      <c r="L52" s="49">
        <f t="shared" si="3"/>
        <v>3335658</v>
      </c>
      <c r="P52" s="6">
        <v>36</v>
      </c>
      <c r="Q52" s="98">
        <v>1105680</v>
      </c>
      <c r="R52" s="56">
        <f t="shared" si="2"/>
        <v>2229978</v>
      </c>
      <c r="S52" s="6"/>
      <c r="V52" s="97"/>
      <c r="W52" s="98"/>
      <c r="X52" s="98"/>
      <c r="Y52" s="98"/>
      <c r="Z52" s="98"/>
      <c r="AA52" s="98"/>
      <c r="AB52" s="98"/>
      <c r="AC52" s="98"/>
      <c r="AD52" s="98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3.5" customHeight="1">
      <c r="A53" s="95"/>
      <c r="B53" s="6"/>
      <c r="C53" s="65" t="s">
        <v>93</v>
      </c>
      <c r="D53" s="66">
        <f>+'ANEXO N° III -1 RDR'!D53</f>
        <v>800539</v>
      </c>
      <c r="E53" s="66">
        <f>+'ANEXO N° III -1 RDR'!E53</f>
        <v>0</v>
      </c>
      <c r="F53" s="66">
        <f>+'ANEXO N° III -1 RDR'!F53</f>
        <v>410102</v>
      </c>
      <c r="G53" s="66">
        <f>+'ANEXO N° III -1 RDR'!G53</f>
        <v>0</v>
      </c>
      <c r="H53" s="66">
        <f>+'ANEXO N° III -1 RDR'!H53</f>
        <v>14380</v>
      </c>
      <c r="I53" s="66">
        <f>+'ANEXO N° III -1 RDR'!I53</f>
        <v>19040</v>
      </c>
      <c r="J53" s="48"/>
      <c r="K53" s="66">
        <f>+'ANEXO N° III -1 RDR'!K53</f>
        <v>0</v>
      </c>
      <c r="L53" s="49">
        <f t="shared" si="3"/>
        <v>1244061</v>
      </c>
      <c r="P53" s="6">
        <v>37</v>
      </c>
      <c r="Q53" s="98">
        <v>2958510</v>
      </c>
      <c r="R53" s="56">
        <f t="shared" si="2"/>
        <v>-1714449</v>
      </c>
      <c r="S53" s="6"/>
      <c r="V53" s="97"/>
      <c r="W53" s="98"/>
      <c r="X53" s="98"/>
      <c r="Y53" s="98"/>
      <c r="Z53" s="98"/>
      <c r="AA53" s="98"/>
      <c r="AB53" s="98"/>
      <c r="AC53" s="98"/>
      <c r="AD53" s="98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3.5" customHeight="1">
      <c r="A54" s="95"/>
      <c r="B54" s="6"/>
      <c r="C54" s="65" t="s">
        <v>94</v>
      </c>
      <c r="D54" s="66">
        <f>+'ANEXO N° III -1 RDR'!D54</f>
        <v>1742090</v>
      </c>
      <c r="E54" s="66">
        <f>+'ANEXO N° III -1 RDR'!E54</f>
        <v>7000</v>
      </c>
      <c r="F54" s="66">
        <f>+'ANEXO N° III -1 RDR'!F54</f>
        <v>963869</v>
      </c>
      <c r="G54" s="66">
        <f>+'ANEXO N° III -1 RDR'!G54</f>
        <v>0</v>
      </c>
      <c r="H54" s="66">
        <f>+'ANEXO N° III -1 RDR'!H54</f>
        <v>58676</v>
      </c>
      <c r="I54" s="66">
        <f>+'ANEXO N° III -1 RDR'!I54</f>
        <v>498958</v>
      </c>
      <c r="J54" s="48"/>
      <c r="K54" s="66">
        <f>+'ANEXO N° III -1 RDR'!K54</f>
        <v>85736</v>
      </c>
      <c r="L54" s="49">
        <f t="shared" si="3"/>
        <v>3356329</v>
      </c>
      <c r="P54" s="6">
        <v>38</v>
      </c>
      <c r="Q54" s="98">
        <v>1500000</v>
      </c>
      <c r="R54" s="56">
        <f t="shared" si="2"/>
        <v>1856329</v>
      </c>
      <c r="S54" s="6"/>
      <c r="V54" s="97"/>
      <c r="W54" s="98"/>
      <c r="X54" s="98"/>
      <c r="Y54" s="98"/>
      <c r="Z54" s="98"/>
      <c r="AA54" s="98"/>
      <c r="AB54" s="98"/>
      <c r="AC54" s="98"/>
      <c r="AD54" s="98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3.5" customHeight="1">
      <c r="A55" s="95"/>
      <c r="B55" s="6"/>
      <c r="C55" s="65" t="s">
        <v>95</v>
      </c>
      <c r="D55" s="66">
        <f>+'ANEXO N° III -1 RDR'!D55</f>
        <v>1049334</v>
      </c>
      <c r="E55" s="66">
        <f>+'ANEXO N° III -1 RDR'!E55</f>
        <v>0</v>
      </c>
      <c r="F55" s="66">
        <f>+'ANEXO N° III -1 RDR'!F55</f>
        <v>659348</v>
      </c>
      <c r="G55" s="66">
        <f>+'ANEXO N° III -1 RDR'!G55</f>
        <v>0</v>
      </c>
      <c r="H55" s="66">
        <f>+'ANEXO N° III -1 RDR'!H55</f>
        <v>37318</v>
      </c>
      <c r="I55" s="66">
        <f>+'ANEXO N° III -1 RDR'!I55</f>
        <v>54000</v>
      </c>
      <c r="J55" s="48"/>
      <c r="K55" s="66">
        <f>+'ANEXO N° III -1 RDR'!K55</f>
        <v>0</v>
      </c>
      <c r="L55" s="49">
        <f t="shared" si="3"/>
        <v>1800000</v>
      </c>
      <c r="P55" s="6">
        <v>39</v>
      </c>
      <c r="Q55" s="98">
        <v>2087844</v>
      </c>
      <c r="R55" s="56">
        <f t="shared" si="2"/>
        <v>-287844</v>
      </c>
      <c r="S55" s="6"/>
      <c r="V55" s="97"/>
      <c r="W55" s="98"/>
      <c r="X55" s="98"/>
      <c r="Y55" s="98"/>
      <c r="Z55" s="98"/>
      <c r="AA55" s="98"/>
      <c r="AB55" s="98"/>
      <c r="AC55" s="98"/>
      <c r="AD55" s="98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3.5" customHeight="1">
      <c r="A56" s="95"/>
      <c r="B56" s="6"/>
      <c r="C56" s="65" t="s">
        <v>96</v>
      </c>
      <c r="D56" s="66">
        <f>+'ANEXO N° III -1 RDR'!D56</f>
        <v>806996</v>
      </c>
      <c r="E56" s="66">
        <f>+'ANEXO N° III -1 RDR'!E56</f>
        <v>0</v>
      </c>
      <c r="F56" s="66">
        <f>+'ANEXO N° III -1 RDR'!F56</f>
        <v>1139243</v>
      </c>
      <c r="G56" s="66">
        <f>+'ANEXO N° III -1 RDR'!G56</f>
        <v>0</v>
      </c>
      <c r="H56" s="66">
        <f>+'ANEXO N° III -1 RDR'!H56</f>
        <v>141975</v>
      </c>
      <c r="I56" s="66">
        <f>+'ANEXO N° III -1 RDR'!I56</f>
        <v>190140</v>
      </c>
      <c r="J56" s="48"/>
      <c r="K56" s="66">
        <f>+'ANEXO N° III -1 RDR'!K56</f>
        <v>0</v>
      </c>
      <c r="L56" s="49">
        <f t="shared" si="3"/>
        <v>2278354</v>
      </c>
      <c r="P56" s="6">
        <v>40</v>
      </c>
      <c r="Q56" s="98">
        <v>969894</v>
      </c>
      <c r="R56" s="56">
        <f t="shared" si="2"/>
        <v>1308460</v>
      </c>
      <c r="S56" s="6"/>
      <c r="V56" s="97"/>
      <c r="W56" s="98"/>
      <c r="X56" s="98"/>
      <c r="Y56" s="98"/>
      <c r="Z56" s="98"/>
      <c r="AA56" s="98"/>
      <c r="AB56" s="98"/>
      <c r="AC56" s="98"/>
      <c r="AD56" s="98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3.5" customHeight="1">
      <c r="A57" s="95"/>
      <c r="B57" s="6"/>
      <c r="C57" s="65" t="s">
        <v>97</v>
      </c>
      <c r="D57" s="66">
        <f>+'ANEXO N° III -1 RDR'!D57</f>
        <v>594464</v>
      </c>
      <c r="E57" s="66">
        <f>+'ANEXO N° III -1 RDR'!E57</f>
        <v>0</v>
      </c>
      <c r="F57" s="66">
        <f>+'ANEXO N° III -1 RDR'!F57</f>
        <v>636326</v>
      </c>
      <c r="G57" s="66">
        <f>+'ANEXO N° III -1 RDR'!G57</f>
        <v>0</v>
      </c>
      <c r="H57" s="66">
        <f>+'ANEXO N° III -1 RDR'!H57</f>
        <v>24579</v>
      </c>
      <c r="I57" s="66">
        <f>+'ANEXO N° III -1 RDR'!I57</f>
        <v>0</v>
      </c>
      <c r="J57" s="48"/>
      <c r="K57" s="66">
        <f>+'ANEXO N° III -1 RDR'!K57</f>
        <v>0</v>
      </c>
      <c r="L57" s="49">
        <f t="shared" si="3"/>
        <v>1255369</v>
      </c>
      <c r="P57" s="6">
        <v>41</v>
      </c>
      <c r="Q57" s="98">
        <v>768297</v>
      </c>
      <c r="R57" s="56">
        <f t="shared" si="2"/>
        <v>487072</v>
      </c>
      <c r="S57" s="6"/>
      <c r="V57" s="97"/>
      <c r="W57" s="98"/>
      <c r="X57" s="98"/>
      <c r="Y57" s="98"/>
      <c r="Z57" s="98"/>
      <c r="AA57" s="98"/>
      <c r="AB57" s="98"/>
      <c r="AC57" s="98"/>
      <c r="AD57" s="98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3.5" customHeight="1">
      <c r="A58" s="95"/>
      <c r="B58" s="6"/>
      <c r="C58" s="65" t="s">
        <v>98</v>
      </c>
      <c r="D58" s="66">
        <f>+'ANEXO N° III -1 RDR'!D58</f>
        <v>333704</v>
      </c>
      <c r="E58" s="66">
        <f>+'ANEXO N° III -1 RDR'!E58</f>
        <v>0</v>
      </c>
      <c r="F58" s="66">
        <f>+'ANEXO N° III -1 RDR'!F58</f>
        <v>289474</v>
      </c>
      <c r="G58" s="66">
        <f>+'ANEXO N° III -1 RDR'!G58</f>
        <v>0</v>
      </c>
      <c r="H58" s="66">
        <f>+'ANEXO N° III -1 RDR'!H58</f>
        <v>21500</v>
      </c>
      <c r="I58" s="66">
        <f>+'ANEXO N° III -1 RDR'!I58</f>
        <v>0</v>
      </c>
      <c r="J58" s="48"/>
      <c r="K58" s="66">
        <f>+'ANEXO N° III -1 RDR'!K58</f>
        <v>0</v>
      </c>
      <c r="L58" s="49">
        <f t="shared" si="3"/>
        <v>644678</v>
      </c>
      <c r="P58" s="6">
        <v>42</v>
      </c>
      <c r="Q58" s="98">
        <v>791062</v>
      </c>
      <c r="R58" s="56">
        <f t="shared" si="2"/>
        <v>-146384</v>
      </c>
      <c r="S58" s="6"/>
      <c r="V58" s="97"/>
      <c r="W58" s="98"/>
      <c r="X58" s="98"/>
      <c r="Y58" s="98"/>
      <c r="Z58" s="98"/>
      <c r="AA58" s="98"/>
      <c r="AB58" s="98"/>
      <c r="AC58" s="98"/>
      <c r="AD58" s="98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3.5" customHeight="1">
      <c r="A59" s="95"/>
      <c r="B59" s="6"/>
      <c r="C59" s="65" t="s">
        <v>99</v>
      </c>
      <c r="D59" s="66">
        <f>+'ANEXO N° III -1 RDR'!D59</f>
        <v>337769</v>
      </c>
      <c r="E59" s="66">
        <f>+'ANEXO N° III -1 RDR'!E59</f>
        <v>0</v>
      </c>
      <c r="F59" s="66">
        <f>+'ANEXO N° III -1 RDR'!F59</f>
        <v>596928</v>
      </c>
      <c r="G59" s="66">
        <f>+'ANEXO N° III -1 RDR'!G59</f>
        <v>0</v>
      </c>
      <c r="H59" s="66">
        <f>+'ANEXO N° III -1 RDR'!H59</f>
        <v>44950</v>
      </c>
      <c r="I59" s="66">
        <f>+'ANEXO N° III -1 RDR'!I59</f>
        <v>36734</v>
      </c>
      <c r="J59" s="48"/>
      <c r="K59" s="66">
        <f>+'ANEXO N° III -1 RDR'!K59</f>
        <v>0</v>
      </c>
      <c r="L59" s="49">
        <f t="shared" si="3"/>
        <v>1016381</v>
      </c>
      <c r="P59" s="6">
        <v>43</v>
      </c>
      <c r="Q59" s="98">
        <v>1322033</v>
      </c>
      <c r="R59" s="56">
        <f t="shared" si="2"/>
        <v>-305652</v>
      </c>
      <c r="S59" s="6"/>
      <c r="V59" s="97"/>
      <c r="W59" s="98"/>
      <c r="X59" s="98"/>
      <c r="Y59" s="98"/>
      <c r="Z59" s="98"/>
      <c r="AA59" s="98"/>
      <c r="AB59" s="98"/>
      <c r="AC59" s="98"/>
      <c r="AD59" s="98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3.5" customHeight="1">
      <c r="A60" s="95"/>
      <c r="B60" s="6"/>
      <c r="C60" s="65" t="s">
        <v>100</v>
      </c>
      <c r="D60" s="66">
        <f>+'ANEXO N° III -1 RDR'!D60</f>
        <v>616269</v>
      </c>
      <c r="E60" s="66">
        <f>+'ANEXO N° III -1 RDR'!E60</f>
        <v>0</v>
      </c>
      <c r="F60" s="66">
        <f>+'ANEXO N° III -1 RDR'!F60</f>
        <v>1032079</v>
      </c>
      <c r="G60" s="66">
        <f>+'ANEXO N° III -1 RDR'!G60</f>
        <v>0</v>
      </c>
      <c r="H60" s="66">
        <f>+'ANEXO N° III -1 RDR'!H60</f>
        <v>46585</v>
      </c>
      <c r="I60" s="66">
        <f>+'ANEXO N° III -1 RDR'!I60</f>
        <v>0</v>
      </c>
      <c r="J60" s="48"/>
      <c r="K60" s="66">
        <f>+'ANEXO N° III -1 RDR'!K60</f>
        <v>0</v>
      </c>
      <c r="L60" s="49">
        <f t="shared" si="3"/>
        <v>1694933</v>
      </c>
      <c r="P60" s="6">
        <v>44</v>
      </c>
      <c r="Q60" s="98">
        <v>593938</v>
      </c>
      <c r="R60" s="56">
        <f t="shared" si="2"/>
        <v>1100995</v>
      </c>
      <c r="S60" s="6"/>
      <c r="V60" s="97"/>
      <c r="W60" s="98"/>
      <c r="X60" s="98"/>
      <c r="Y60" s="98"/>
      <c r="Z60" s="98"/>
      <c r="AA60" s="98"/>
      <c r="AB60" s="98"/>
      <c r="AC60" s="98"/>
      <c r="AD60" s="98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3.5" customHeight="1">
      <c r="A61" s="95"/>
      <c r="B61" s="6"/>
      <c r="C61" s="65" t="s">
        <v>154</v>
      </c>
      <c r="D61" s="66">
        <f>+'ANEXO N° III -1 RDR'!D61</f>
        <v>280000</v>
      </c>
      <c r="E61" s="66">
        <f>+'ANEXO N° III -1 RDR'!E61</f>
        <v>0</v>
      </c>
      <c r="F61" s="66">
        <f>+'ANEXO N° III -1 RDR'!F61</f>
        <v>662000</v>
      </c>
      <c r="G61" s="66">
        <f>+'ANEXO N° III -1 RDR'!G61</f>
        <v>0</v>
      </c>
      <c r="H61" s="66">
        <f>+'ANEXO N° III -1 RDR'!H61</f>
        <v>50000</v>
      </c>
      <c r="I61" s="66">
        <f>+'ANEXO N° III -1 RDR'!I61</f>
        <v>8000</v>
      </c>
      <c r="J61" s="48"/>
      <c r="K61" s="66">
        <f>+'ANEXO N° III -1 RDR'!K61</f>
        <v>0</v>
      </c>
      <c r="L61" s="49">
        <f t="shared" si="3"/>
        <v>1000000</v>
      </c>
      <c r="P61" s="6">
        <v>45</v>
      </c>
      <c r="Q61" s="98">
        <v>1780352</v>
      </c>
      <c r="R61" s="56">
        <f t="shared" si="2"/>
        <v>-780352</v>
      </c>
      <c r="S61" s="6"/>
      <c r="V61" s="97"/>
      <c r="W61" s="98"/>
      <c r="X61" s="98"/>
      <c r="Y61" s="98"/>
      <c r="Z61" s="98"/>
      <c r="AA61" s="98"/>
      <c r="AB61" s="98"/>
      <c r="AC61" s="98"/>
      <c r="AD61" s="98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3.5" customHeight="1">
      <c r="A62" s="95"/>
      <c r="B62" s="6"/>
      <c r="C62" s="65" t="s">
        <v>101</v>
      </c>
      <c r="D62" s="66">
        <f>+'ANEXO N° III -1 RDR'!D62</f>
        <v>845363</v>
      </c>
      <c r="E62" s="66">
        <f>+'ANEXO N° III -1 RDR'!E62</f>
        <v>15848</v>
      </c>
      <c r="F62" s="66">
        <f>+'ANEXO N° III -1 RDR'!F62</f>
        <v>519313</v>
      </c>
      <c r="G62" s="66">
        <f>+'ANEXO N° III -1 RDR'!G62</f>
        <v>0</v>
      </c>
      <c r="H62" s="66">
        <f>+'ANEXO N° III -1 RDR'!H62</f>
        <v>206555</v>
      </c>
      <c r="I62" s="66">
        <f>+'ANEXO N° III -1 RDR'!I62</f>
        <v>102530</v>
      </c>
      <c r="J62" s="48"/>
      <c r="K62" s="66">
        <f>+'ANEXO N° III -1 RDR'!K62</f>
        <v>0</v>
      </c>
      <c r="L62" s="49">
        <f t="shared" si="3"/>
        <v>1689609</v>
      </c>
      <c r="P62" s="6">
        <v>46</v>
      </c>
      <c r="Q62" s="98">
        <v>3543705</v>
      </c>
      <c r="R62" s="56">
        <f t="shared" si="2"/>
        <v>-1854096</v>
      </c>
      <c r="S62" s="6"/>
      <c r="V62" s="97"/>
      <c r="W62" s="98"/>
      <c r="X62" s="98"/>
      <c r="Y62" s="98"/>
      <c r="Z62" s="98"/>
      <c r="AA62" s="98"/>
      <c r="AB62" s="98"/>
      <c r="AC62" s="98"/>
      <c r="AD62" s="98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3.5" customHeight="1">
      <c r="A63" s="95"/>
      <c r="B63" s="6"/>
      <c r="C63" s="65" t="s">
        <v>102</v>
      </c>
      <c r="D63" s="66">
        <f>+'ANEXO N° III -1 RDR'!D63</f>
        <v>2504384</v>
      </c>
      <c r="E63" s="66">
        <f>+'ANEXO N° III -1 RDR'!E63</f>
        <v>12000</v>
      </c>
      <c r="F63" s="66">
        <f>+'ANEXO N° III -1 RDR'!F63</f>
        <v>2251412</v>
      </c>
      <c r="G63" s="66">
        <f>+'ANEXO N° III -1 RDR'!G63</f>
        <v>0</v>
      </c>
      <c r="H63" s="66">
        <f>+'ANEXO N° III -1 RDR'!H63</f>
        <v>52900</v>
      </c>
      <c r="I63" s="66">
        <f>+'ANEXO N° III -1 RDR'!I63</f>
        <v>66300</v>
      </c>
      <c r="J63" s="48"/>
      <c r="K63" s="66">
        <f>+'ANEXO N° III -1 RDR'!K63</f>
        <v>0</v>
      </c>
      <c r="L63" s="49">
        <f t="shared" si="3"/>
        <v>4886996</v>
      </c>
      <c r="P63" s="6">
        <v>47</v>
      </c>
      <c r="Q63" s="98">
        <v>389372</v>
      </c>
      <c r="R63" s="56">
        <f t="shared" si="2"/>
        <v>4497624</v>
      </c>
      <c r="S63" s="6"/>
      <c r="V63" s="97"/>
      <c r="W63" s="98"/>
      <c r="X63" s="98"/>
      <c r="Y63" s="98"/>
      <c r="Z63" s="98"/>
      <c r="AA63" s="98"/>
      <c r="AB63" s="98"/>
      <c r="AC63" s="98"/>
      <c r="AD63" s="98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3.5" customHeight="1">
      <c r="A64" s="95"/>
      <c r="B64" s="6"/>
      <c r="C64" s="65" t="s">
        <v>148</v>
      </c>
      <c r="D64" s="66">
        <f>+'ANEXO N° III -1 RDR'!D64</f>
        <v>220612</v>
      </c>
      <c r="E64" s="66">
        <f>+'ANEXO N° III -1 RDR'!E64</f>
        <v>0</v>
      </c>
      <c r="F64" s="66">
        <f>+'ANEXO N° III -1 RDR'!F64</f>
        <v>437103</v>
      </c>
      <c r="G64" s="66">
        <f>+'ANEXO N° III -1 RDR'!G64</f>
        <v>0</v>
      </c>
      <c r="H64" s="66">
        <f>+'ANEXO N° III -1 RDR'!H64</f>
        <v>120904</v>
      </c>
      <c r="I64" s="66">
        <f>+'ANEXO N° III -1 RDR'!I64</f>
        <v>33556</v>
      </c>
      <c r="J64" s="48"/>
      <c r="K64" s="66">
        <f>+'ANEXO N° III -1 RDR'!K64</f>
        <v>0</v>
      </c>
      <c r="L64" s="49">
        <f t="shared" si="3"/>
        <v>812175</v>
      </c>
      <c r="P64" s="6">
        <v>48</v>
      </c>
      <c r="Q64" s="98">
        <v>142494</v>
      </c>
      <c r="R64" s="56">
        <f t="shared" si="2"/>
        <v>669681</v>
      </c>
      <c r="S64" s="6"/>
      <c r="V64" s="97"/>
      <c r="W64" s="98"/>
      <c r="X64" s="98"/>
      <c r="Y64" s="98"/>
      <c r="Z64" s="98"/>
      <c r="AA64" s="98"/>
      <c r="AB64" s="98"/>
      <c r="AC64" s="98"/>
      <c r="AD64" s="98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3.5" customHeight="1">
      <c r="A65" s="95"/>
      <c r="B65" s="6"/>
      <c r="C65" s="65" t="s">
        <v>103</v>
      </c>
      <c r="D65" s="66">
        <f>+'ANEXO N° III -1 RDR'!D65</f>
        <v>234174</v>
      </c>
      <c r="E65" s="66">
        <f>+'ANEXO N° III -1 RDR'!E65</f>
        <v>0</v>
      </c>
      <c r="F65" s="66">
        <f>+'ANEXO N° III -1 RDR'!F65</f>
        <v>248463</v>
      </c>
      <c r="G65" s="66">
        <f>+'ANEXO N° III -1 RDR'!G65</f>
        <v>0</v>
      </c>
      <c r="H65" s="66">
        <f>+'ANEXO N° III -1 RDR'!H65</f>
        <v>0</v>
      </c>
      <c r="I65" s="66">
        <f>+'ANEXO N° III -1 RDR'!I65</f>
        <v>10000</v>
      </c>
      <c r="J65" s="48"/>
      <c r="K65" s="66">
        <f>+'ANEXO N° III -1 RDR'!K65</f>
        <v>0</v>
      </c>
      <c r="L65" s="49">
        <f t="shared" si="3"/>
        <v>492637</v>
      </c>
      <c r="P65" s="6">
        <v>49</v>
      </c>
      <c r="Q65" s="98">
        <v>1475615</v>
      </c>
      <c r="R65" s="56">
        <f t="shared" si="2"/>
        <v>-982978</v>
      </c>
      <c r="S65" s="6"/>
      <c r="V65" s="97"/>
      <c r="W65" s="98"/>
      <c r="X65" s="98"/>
      <c r="Y65" s="98"/>
      <c r="Z65" s="98"/>
      <c r="AA65" s="98"/>
      <c r="AB65" s="98"/>
      <c r="AC65" s="98"/>
      <c r="AD65" s="98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3.5" customHeight="1">
      <c r="A66" s="95"/>
      <c r="B66" s="1"/>
      <c r="C66" s="65" t="s">
        <v>104</v>
      </c>
      <c r="D66" s="66">
        <f>+'ANEXO N° III -1 RDR'!D66</f>
        <v>67941</v>
      </c>
      <c r="E66" s="66">
        <f>+'ANEXO N° III -1 RDR'!E66</f>
        <v>0</v>
      </c>
      <c r="F66" s="66">
        <f>+'ANEXO N° III -1 RDR'!F66</f>
        <v>121780</v>
      </c>
      <c r="G66" s="66">
        <f>+'ANEXO N° III -1 RDR'!G66</f>
        <v>0</v>
      </c>
      <c r="H66" s="66">
        <f>+'ANEXO N° III -1 RDR'!H66</f>
        <v>0</v>
      </c>
      <c r="I66" s="66">
        <f>+'ANEXO N° III -1 RDR'!I66</f>
        <v>0</v>
      </c>
      <c r="J66" s="15"/>
      <c r="K66" s="66">
        <f>+'ANEXO N° III -1 RDR'!K66</f>
        <v>0</v>
      </c>
      <c r="L66" s="49">
        <f t="shared" si="3"/>
        <v>189721</v>
      </c>
      <c r="M66" s="59"/>
      <c r="N66" s="59"/>
      <c r="O66" s="59"/>
      <c r="P66" s="6"/>
      <c r="Q66" s="119"/>
      <c r="R66" s="110"/>
      <c r="S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3.5" customHeight="1">
      <c r="A67" s="95"/>
      <c r="B67" s="1"/>
      <c r="C67" s="65" t="s">
        <v>105</v>
      </c>
      <c r="D67" s="66">
        <f>+'ANEXO N° III -1 RDR'!D67</f>
        <v>765169</v>
      </c>
      <c r="E67" s="66">
        <f>+'ANEXO N° III -1 RDR'!E67</f>
        <v>7500</v>
      </c>
      <c r="F67" s="66">
        <f>+'ANEXO N° III -1 RDR'!F67</f>
        <v>732395</v>
      </c>
      <c r="G67" s="66">
        <f>+'ANEXO N° III -1 RDR'!G67</f>
        <v>0</v>
      </c>
      <c r="H67" s="66">
        <f>+'ANEXO N° III -1 RDR'!H67</f>
        <v>53250</v>
      </c>
      <c r="I67" s="66">
        <f>+'ANEXO N° III -1 RDR'!I67</f>
        <v>20600</v>
      </c>
      <c r="J67" s="58"/>
      <c r="K67" s="66">
        <f>+'ANEXO N° III -1 RDR'!K67</f>
        <v>0</v>
      </c>
      <c r="L67" s="49">
        <f t="shared" si="3"/>
        <v>1578914</v>
      </c>
      <c r="M67" s="59"/>
      <c r="N67" s="59"/>
      <c r="O67" s="59"/>
      <c r="P67" s="6"/>
      <c r="Q67" s="119"/>
      <c r="R67" s="110"/>
      <c r="S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3.5" customHeight="1">
      <c r="A68" s="95"/>
      <c r="B68" s="1"/>
      <c r="C68" s="47"/>
      <c r="D68" s="58"/>
      <c r="E68" s="58"/>
      <c r="F68" s="58"/>
      <c r="G68" s="58"/>
      <c r="H68" s="58"/>
      <c r="I68" s="58"/>
      <c r="J68" s="58"/>
      <c r="K68" s="58"/>
      <c r="L68" s="16"/>
      <c r="M68" s="59"/>
      <c r="N68" s="59"/>
      <c r="O68" s="59"/>
      <c r="P68" s="6"/>
      <c r="Q68" s="119"/>
      <c r="R68" s="110"/>
      <c r="S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96"/>
      <c r="B69" s="6" t="s">
        <v>25</v>
      </c>
      <c r="C69" s="39"/>
      <c r="D69" s="131">
        <f aca="true" t="shared" si="4" ref="D69:L69">SUM(D70:D86)</f>
        <v>71802249</v>
      </c>
      <c r="E69" s="131">
        <f t="shared" si="4"/>
        <v>238000</v>
      </c>
      <c r="F69" s="131">
        <f t="shared" si="4"/>
        <v>145372523</v>
      </c>
      <c r="G69" s="131">
        <f t="shared" si="4"/>
        <v>0</v>
      </c>
      <c r="H69" s="131">
        <f t="shared" si="4"/>
        <v>8557717</v>
      </c>
      <c r="I69" s="131">
        <f t="shared" si="4"/>
        <v>6521847</v>
      </c>
      <c r="J69" s="131">
        <f t="shared" si="4"/>
        <v>0</v>
      </c>
      <c r="K69" s="131">
        <f t="shared" si="4"/>
        <v>4415636</v>
      </c>
      <c r="L69" s="12">
        <f t="shared" si="4"/>
        <v>236907972</v>
      </c>
      <c r="M69" s="56"/>
      <c r="N69" s="56"/>
      <c r="O69" s="56"/>
      <c r="P69" s="6"/>
      <c r="Q69" s="61"/>
      <c r="R69" s="1"/>
      <c r="S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3.5" customHeight="1">
      <c r="A70" s="95"/>
      <c r="B70" s="6"/>
      <c r="C70" s="65" t="s">
        <v>106</v>
      </c>
      <c r="D70" s="66">
        <f>+'ANEXO N° III -1 RDR'!D70</f>
        <v>1329700</v>
      </c>
      <c r="E70" s="66">
        <f>+'ANEXO N° III -1 RDR'!E70</f>
        <v>0</v>
      </c>
      <c r="F70" s="66">
        <f>+'ANEXO N° III -1 RDR'!F70</f>
        <v>7397512</v>
      </c>
      <c r="G70" s="66">
        <f>+'ANEXO N° III -1 RDR'!G70</f>
        <v>0</v>
      </c>
      <c r="H70" s="66">
        <f>+'ANEXO N° III -1 RDR'!H70</f>
        <v>203500</v>
      </c>
      <c r="I70" s="66">
        <f>+'ANEXO N° III -1 RDR'!I70</f>
        <v>529900</v>
      </c>
      <c r="J70" s="66">
        <f>+'ANEXO N° III -1 RDR'!J70</f>
        <v>0</v>
      </c>
      <c r="K70" s="66">
        <f>+'ANEXO N° III -1 RDR'!K70</f>
        <v>39388</v>
      </c>
      <c r="L70" s="16">
        <f t="shared" si="3"/>
        <v>9500000</v>
      </c>
      <c r="M70" s="59"/>
      <c r="N70" s="59"/>
      <c r="O70" s="59"/>
      <c r="P70" s="6">
        <v>2</v>
      </c>
      <c r="Q70" s="119"/>
      <c r="R70" s="110"/>
      <c r="S70" s="6"/>
      <c r="V70" s="97"/>
      <c r="W70" s="98"/>
      <c r="X70" s="98"/>
      <c r="Y70" s="98"/>
      <c r="Z70" s="98"/>
      <c r="AA70" s="98"/>
      <c r="AB70" s="98"/>
      <c r="AC70" s="98"/>
      <c r="AD70" s="98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3.5" customHeight="1">
      <c r="A71" s="95"/>
      <c r="B71" s="6"/>
      <c r="C71" s="65" t="s">
        <v>107</v>
      </c>
      <c r="D71" s="66">
        <f>+'ANEXO N° III -1 RDR'!D71</f>
        <v>2880651</v>
      </c>
      <c r="E71" s="66">
        <f>+'ANEXO N° III -1 RDR'!E71</f>
        <v>0</v>
      </c>
      <c r="F71" s="66">
        <f>+'ANEXO N° III -1 RDR'!F71</f>
        <v>16142059</v>
      </c>
      <c r="G71" s="66">
        <f>+'ANEXO N° III -1 RDR'!G71</f>
        <v>0</v>
      </c>
      <c r="H71" s="66">
        <f>+'ANEXO N° III -1 RDR'!H71</f>
        <v>2971978</v>
      </c>
      <c r="I71" s="66">
        <f>+'ANEXO N° III -1 RDR'!I71</f>
        <v>1951295</v>
      </c>
      <c r="J71" s="66">
        <f>+'ANEXO N° III -1 RDR'!J71</f>
        <v>0</v>
      </c>
      <c r="K71" s="66">
        <f>+'ANEXO N° III -1 RDR'!K71</f>
        <v>2657953</v>
      </c>
      <c r="L71" s="16">
        <f t="shared" si="3"/>
        <v>26603936</v>
      </c>
      <c r="M71" s="59"/>
      <c r="N71" s="59"/>
      <c r="O71" s="59"/>
      <c r="P71" s="6">
        <v>3</v>
      </c>
      <c r="Q71" s="119"/>
      <c r="R71" s="110"/>
      <c r="S71" s="6"/>
      <c r="V71" s="97"/>
      <c r="W71" s="98"/>
      <c r="X71" s="98"/>
      <c r="Y71" s="98"/>
      <c r="Z71" s="98"/>
      <c r="AA71" s="98"/>
      <c r="AB71" s="98"/>
      <c r="AC71" s="98"/>
      <c r="AD71" s="98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3.5" customHeight="1">
      <c r="A72" s="95"/>
      <c r="B72" s="6"/>
      <c r="C72" s="65" t="s">
        <v>108</v>
      </c>
      <c r="D72" s="66">
        <f>+'ANEXO N° III -1 RDR'!D72</f>
        <v>2847201</v>
      </c>
      <c r="E72" s="66">
        <f>+'ANEXO N° III -1 RDR'!E72</f>
        <v>0</v>
      </c>
      <c r="F72" s="66">
        <f>+'ANEXO N° III -1 RDR'!F72</f>
        <v>3554239</v>
      </c>
      <c r="G72" s="66">
        <f>+'ANEXO N° III -1 RDR'!G72</f>
        <v>0</v>
      </c>
      <c r="H72" s="66">
        <f>+'ANEXO N° III -1 RDR'!H72</f>
        <v>184000</v>
      </c>
      <c r="I72" s="66">
        <f>+'ANEXO N° III -1 RDR'!I72</f>
        <v>123173</v>
      </c>
      <c r="J72" s="66">
        <f>+'ANEXO N° III -1 RDR'!J72</f>
        <v>0</v>
      </c>
      <c r="K72" s="66">
        <f>+'ANEXO N° III -1 RDR'!K72</f>
        <v>0</v>
      </c>
      <c r="L72" s="16">
        <f t="shared" si="3"/>
        <v>6708613</v>
      </c>
      <c r="M72" s="59"/>
      <c r="N72" s="59"/>
      <c r="O72" s="59"/>
      <c r="P72" s="6">
        <v>5</v>
      </c>
      <c r="Q72" s="119"/>
      <c r="R72" s="110"/>
      <c r="S72" s="6"/>
      <c r="V72" s="97"/>
      <c r="W72" s="98"/>
      <c r="X72" s="98"/>
      <c r="Y72" s="98"/>
      <c r="Z72" s="98"/>
      <c r="AA72" s="98"/>
      <c r="AB72" s="98"/>
      <c r="AC72" s="98"/>
      <c r="AD72" s="98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95"/>
      <c r="B73" s="6"/>
      <c r="C73" s="65" t="s">
        <v>109</v>
      </c>
      <c r="D73" s="66">
        <f>+'ANEXO N° III -1 RDR'!D73</f>
        <v>2299458</v>
      </c>
      <c r="E73" s="66">
        <f>+'ANEXO N° III -1 RDR'!E73</f>
        <v>0</v>
      </c>
      <c r="F73" s="66">
        <f>+'ANEXO N° III -1 RDR'!F73</f>
        <v>2423920</v>
      </c>
      <c r="G73" s="66">
        <f>+'ANEXO N° III -1 RDR'!G73</f>
        <v>0</v>
      </c>
      <c r="H73" s="66">
        <f>+'ANEXO N° III -1 RDR'!H73</f>
        <v>23351</v>
      </c>
      <c r="I73" s="66">
        <f>+'ANEXO N° III -1 RDR'!I73</f>
        <v>92000</v>
      </c>
      <c r="J73" s="66">
        <f>+'ANEXO N° III -1 RDR'!J73</f>
        <v>0</v>
      </c>
      <c r="K73" s="66">
        <f>+'ANEXO N° III -1 RDR'!K73</f>
        <v>0</v>
      </c>
      <c r="L73" s="16">
        <f t="shared" si="3"/>
        <v>4838729</v>
      </c>
      <c r="M73" s="59"/>
      <c r="N73" s="59"/>
      <c r="O73" s="59"/>
      <c r="P73" s="6">
        <v>6</v>
      </c>
      <c r="Q73" s="119"/>
      <c r="R73" s="110"/>
      <c r="S73" s="6"/>
      <c r="V73" s="97"/>
      <c r="W73" s="98"/>
      <c r="X73" s="98"/>
      <c r="Y73" s="98"/>
      <c r="Z73" s="98"/>
      <c r="AA73" s="98"/>
      <c r="AB73" s="98"/>
      <c r="AC73" s="98"/>
      <c r="AD73" s="98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3.5" customHeight="1">
      <c r="A74" s="95"/>
      <c r="B74" s="6"/>
      <c r="C74" s="65" t="s">
        <v>110</v>
      </c>
      <c r="D74" s="66">
        <f>+'ANEXO N° III -1 RDR'!D74</f>
        <v>639655</v>
      </c>
      <c r="E74" s="66">
        <f>+'ANEXO N° III -1 RDR'!E74</f>
        <v>0</v>
      </c>
      <c r="F74" s="66">
        <f>+'ANEXO N° III -1 RDR'!F74</f>
        <v>559345</v>
      </c>
      <c r="G74" s="66">
        <f>+'ANEXO N° III -1 RDR'!G74</f>
        <v>0</v>
      </c>
      <c r="H74" s="66">
        <f>+'ANEXO N° III -1 RDR'!H74</f>
        <v>92000</v>
      </c>
      <c r="I74" s="66">
        <f>+'ANEXO N° III -1 RDR'!I74</f>
        <v>9000</v>
      </c>
      <c r="J74" s="66">
        <f>+'ANEXO N° III -1 RDR'!J74</f>
        <v>0</v>
      </c>
      <c r="K74" s="66">
        <f>+'ANEXO N° III -1 RDR'!K74</f>
        <v>0</v>
      </c>
      <c r="L74" s="16">
        <f t="shared" si="3"/>
        <v>1300000</v>
      </c>
      <c r="M74" s="59"/>
      <c r="N74" s="59"/>
      <c r="O74" s="59"/>
      <c r="P74" s="6">
        <v>7</v>
      </c>
      <c r="Q74" s="119"/>
      <c r="R74" s="110"/>
      <c r="S74" s="6"/>
      <c r="V74" s="97"/>
      <c r="W74" s="98"/>
      <c r="X74" s="98"/>
      <c r="Y74" s="98"/>
      <c r="Z74" s="98"/>
      <c r="AA74" s="98"/>
      <c r="AB74" s="98"/>
      <c r="AC74" s="98"/>
      <c r="AD74" s="98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3.5" customHeight="1">
      <c r="A75" s="95"/>
      <c r="B75" s="6"/>
      <c r="C75" s="65" t="s">
        <v>111</v>
      </c>
      <c r="D75" s="66">
        <f>+'ANEXO N° III -1 RDR'!D75</f>
        <v>244843</v>
      </c>
      <c r="E75" s="66">
        <f>+'ANEXO N° III -1 RDR'!E75</f>
        <v>0</v>
      </c>
      <c r="F75" s="66">
        <f>+'ANEXO N° III -1 RDR'!F75</f>
        <v>230157</v>
      </c>
      <c r="G75" s="66">
        <f>+'ANEXO N° III -1 RDR'!G75</f>
        <v>0</v>
      </c>
      <c r="H75" s="66">
        <f>+'ANEXO N° III -1 RDR'!H75</f>
        <v>25000</v>
      </c>
      <c r="I75" s="66">
        <f>+'ANEXO N° III -1 RDR'!I75</f>
        <v>0</v>
      </c>
      <c r="J75" s="66">
        <f>+'ANEXO N° III -1 RDR'!J75</f>
        <v>0</v>
      </c>
      <c r="K75" s="66">
        <f>+'ANEXO N° III -1 RDR'!K75</f>
        <v>0</v>
      </c>
      <c r="L75" s="16">
        <f t="shared" si="3"/>
        <v>500000</v>
      </c>
      <c r="M75" s="59"/>
      <c r="N75" s="59"/>
      <c r="O75" s="59"/>
      <c r="P75" s="6">
        <v>8</v>
      </c>
      <c r="Q75" s="119"/>
      <c r="R75" s="110"/>
      <c r="S75" s="6"/>
      <c r="V75" s="97"/>
      <c r="W75" s="98"/>
      <c r="X75" s="98"/>
      <c r="Y75" s="98"/>
      <c r="Z75" s="98"/>
      <c r="AA75" s="98"/>
      <c r="AB75" s="98"/>
      <c r="AC75" s="98"/>
      <c r="AD75" s="98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3.5" customHeight="1">
      <c r="A76" s="95"/>
      <c r="B76" s="6"/>
      <c r="C76" s="65" t="s">
        <v>112</v>
      </c>
      <c r="D76" s="66">
        <f>+'ANEXO N° III -1 RDR'!D76</f>
        <v>12247342</v>
      </c>
      <c r="E76" s="66">
        <f>+'ANEXO N° III -1 RDR'!E76</f>
        <v>0</v>
      </c>
      <c r="F76" s="66">
        <f>+'ANEXO N° III -1 RDR'!F76</f>
        <v>21894193</v>
      </c>
      <c r="G76" s="66">
        <f>+'ANEXO N° III -1 RDR'!G76</f>
        <v>0</v>
      </c>
      <c r="H76" s="66">
        <f>+'ANEXO N° III -1 RDR'!H76</f>
        <v>132800</v>
      </c>
      <c r="I76" s="66">
        <f>+'ANEXO N° III -1 RDR'!I76</f>
        <v>973902</v>
      </c>
      <c r="J76" s="66">
        <f>+'ANEXO N° III -1 RDR'!J76</f>
        <v>0</v>
      </c>
      <c r="K76" s="66">
        <f>+'ANEXO N° III -1 RDR'!K76</f>
        <v>0</v>
      </c>
      <c r="L76" s="16">
        <f t="shared" si="3"/>
        <v>35248237</v>
      </c>
      <c r="M76" s="59"/>
      <c r="N76" s="59"/>
      <c r="O76" s="59"/>
      <c r="P76" s="6">
        <v>10</v>
      </c>
      <c r="Q76" s="119"/>
      <c r="R76" s="110"/>
      <c r="S76" s="6"/>
      <c r="V76" s="97"/>
      <c r="W76" s="98"/>
      <c r="X76" s="98"/>
      <c r="Y76" s="98"/>
      <c r="Z76" s="98"/>
      <c r="AA76" s="98"/>
      <c r="AB76" s="98"/>
      <c r="AC76" s="98"/>
      <c r="AD76" s="98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3.5" customHeight="1">
      <c r="A77" s="95"/>
      <c r="B77" s="6"/>
      <c r="C77" s="65" t="s">
        <v>113</v>
      </c>
      <c r="D77" s="66">
        <f>+'ANEXO N° III -1 RDR'!D77</f>
        <v>72263</v>
      </c>
      <c r="E77" s="66">
        <f>+'ANEXO N° III -1 RDR'!E77</f>
        <v>0</v>
      </c>
      <c r="F77" s="66">
        <f>+'ANEXO N° III -1 RDR'!F77</f>
        <v>37837</v>
      </c>
      <c r="G77" s="66">
        <f>+'ANEXO N° III -1 RDR'!G77</f>
        <v>0</v>
      </c>
      <c r="H77" s="66">
        <f>+'ANEXO N° III -1 RDR'!H77</f>
        <v>7500</v>
      </c>
      <c r="I77" s="66">
        <f>+'ANEXO N° III -1 RDR'!I77</f>
        <v>0</v>
      </c>
      <c r="J77" s="66">
        <f>+'ANEXO N° III -1 RDR'!J77</f>
        <v>0</v>
      </c>
      <c r="K77" s="66">
        <f>+'ANEXO N° III -1 RDR'!K77</f>
        <v>0</v>
      </c>
      <c r="L77" s="16">
        <f t="shared" si="3"/>
        <v>117600</v>
      </c>
      <c r="M77" s="59"/>
      <c r="N77" s="59"/>
      <c r="O77" s="59"/>
      <c r="P77" s="6">
        <v>11</v>
      </c>
      <c r="Q77" s="119"/>
      <c r="R77" s="110"/>
      <c r="S77" s="6"/>
      <c r="V77" s="97"/>
      <c r="W77" s="98"/>
      <c r="X77" s="98"/>
      <c r="Y77" s="98"/>
      <c r="Z77" s="98"/>
      <c r="AA77" s="98"/>
      <c r="AB77" s="98"/>
      <c r="AC77" s="98"/>
      <c r="AD77" s="98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3.5" customHeight="1">
      <c r="A78" s="95"/>
      <c r="B78" s="6"/>
      <c r="C78" s="65" t="s">
        <v>114</v>
      </c>
      <c r="D78" s="66">
        <f>+'ANEXO N° III -1 RDR'!D78</f>
        <v>28364289</v>
      </c>
      <c r="E78" s="66">
        <f>+'ANEXO N° III -1 RDR'!E78</f>
        <v>0</v>
      </c>
      <c r="F78" s="66">
        <f>+'ANEXO N° III -1 RDR'!F78</f>
        <v>74292643</v>
      </c>
      <c r="G78" s="66">
        <f>+'ANEXO N° III -1 RDR'!G78</f>
        <v>0</v>
      </c>
      <c r="H78" s="66">
        <f>+'ANEXO N° III -1 RDR'!H78</f>
        <v>1728000</v>
      </c>
      <c r="I78" s="66">
        <f>+'ANEXO N° III -1 RDR'!I78</f>
        <v>28000</v>
      </c>
      <c r="J78" s="66">
        <f>+'ANEXO N° III -1 RDR'!J78</f>
        <v>0</v>
      </c>
      <c r="K78" s="66">
        <f>+'ANEXO N° III -1 RDR'!K78</f>
        <v>0</v>
      </c>
      <c r="L78" s="16">
        <f t="shared" si="3"/>
        <v>104412932</v>
      </c>
      <c r="M78" s="59"/>
      <c r="N78" s="59"/>
      <c r="O78" s="59"/>
      <c r="P78" s="6">
        <v>13</v>
      </c>
      <c r="Q78" s="119"/>
      <c r="R78" s="110"/>
      <c r="S78" s="6"/>
      <c r="V78" s="97"/>
      <c r="W78" s="98"/>
      <c r="X78" s="98"/>
      <c r="Y78" s="98"/>
      <c r="Z78" s="98"/>
      <c r="AA78" s="98"/>
      <c r="AB78" s="98"/>
      <c r="AC78" s="98"/>
      <c r="AD78" s="98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3.5" customHeight="1">
      <c r="A79" s="95"/>
      <c r="B79" s="6"/>
      <c r="C79" s="65" t="s">
        <v>115</v>
      </c>
      <c r="D79" s="66">
        <f>+'ANEXO N° III -1 RDR'!D79</f>
        <v>14017344</v>
      </c>
      <c r="E79" s="66">
        <f>+'ANEXO N° III -1 RDR'!E79</f>
        <v>0</v>
      </c>
      <c r="F79" s="66">
        <f>+'ANEXO N° III -1 RDR'!F79</f>
        <v>6428046</v>
      </c>
      <c r="G79" s="66">
        <f>+'ANEXO N° III -1 RDR'!G79</f>
        <v>0</v>
      </c>
      <c r="H79" s="66">
        <f>+'ANEXO N° III -1 RDR'!H79</f>
        <v>568314</v>
      </c>
      <c r="I79" s="66">
        <f>+'ANEXO N° III -1 RDR'!I79</f>
        <v>656180</v>
      </c>
      <c r="J79" s="66">
        <f>+'ANEXO N° III -1 RDR'!J79</f>
        <v>0</v>
      </c>
      <c r="K79" s="66">
        <f>+'ANEXO N° III -1 RDR'!K79</f>
        <v>0</v>
      </c>
      <c r="L79" s="16">
        <f t="shared" si="3"/>
        <v>21669884</v>
      </c>
      <c r="M79" s="59"/>
      <c r="N79" s="59"/>
      <c r="O79" s="59"/>
      <c r="P79" s="6">
        <v>15</v>
      </c>
      <c r="Q79" s="119"/>
      <c r="R79" s="110"/>
      <c r="S79" s="6"/>
      <c r="V79" s="97"/>
      <c r="W79" s="98"/>
      <c r="X79" s="98"/>
      <c r="Y79" s="98"/>
      <c r="Z79" s="98"/>
      <c r="AA79" s="98"/>
      <c r="AB79" s="98"/>
      <c r="AC79" s="98"/>
      <c r="AD79" s="98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3.5" customHeight="1">
      <c r="A80" s="95"/>
      <c r="B80" s="6"/>
      <c r="C80" s="65" t="s">
        <v>116</v>
      </c>
      <c r="D80" s="66">
        <f>+'ANEXO N° III -1 RDR'!D80</f>
        <v>626904</v>
      </c>
      <c r="E80" s="66">
        <f>+'ANEXO N° III -1 RDR'!E80</f>
        <v>0</v>
      </c>
      <c r="F80" s="66">
        <f>+'ANEXO N° III -1 RDR'!F80</f>
        <v>1549670</v>
      </c>
      <c r="G80" s="66">
        <f>+'ANEXO N° III -1 RDR'!G80</f>
        <v>0</v>
      </c>
      <c r="H80" s="66">
        <f>+'ANEXO N° III -1 RDR'!H80</f>
        <v>367234</v>
      </c>
      <c r="I80" s="66">
        <f>+'ANEXO N° III -1 RDR'!I80</f>
        <v>74317</v>
      </c>
      <c r="J80" s="66">
        <f>+'ANEXO N° III -1 RDR'!J80</f>
        <v>0</v>
      </c>
      <c r="K80" s="66">
        <f>+'ANEXO N° III -1 RDR'!K80</f>
        <v>0</v>
      </c>
      <c r="L80" s="16">
        <f t="shared" si="3"/>
        <v>2618125</v>
      </c>
      <c r="M80" s="59"/>
      <c r="N80" s="59"/>
      <c r="O80" s="59"/>
      <c r="P80" s="6">
        <v>16</v>
      </c>
      <c r="Q80" s="119"/>
      <c r="R80" s="110"/>
      <c r="S80" s="6"/>
      <c r="V80" s="97"/>
      <c r="W80" s="98"/>
      <c r="X80" s="98"/>
      <c r="Y80" s="98"/>
      <c r="Z80" s="98"/>
      <c r="AA80" s="98"/>
      <c r="AB80" s="98"/>
      <c r="AC80" s="98"/>
      <c r="AD80" s="98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3.5" customHeight="1">
      <c r="A81" s="95"/>
      <c r="B81" s="6"/>
      <c r="C81" s="65" t="s">
        <v>117</v>
      </c>
      <c r="D81" s="66">
        <f>+'ANEXO N° III -1 RDR'!D81</f>
        <v>297172</v>
      </c>
      <c r="E81" s="66">
        <f>+'ANEXO N° III -1 RDR'!E81</f>
        <v>0</v>
      </c>
      <c r="F81" s="66">
        <f>+'ANEXO N° III -1 RDR'!F81</f>
        <v>625432</v>
      </c>
      <c r="G81" s="66">
        <f>+'ANEXO N° III -1 RDR'!G81</f>
        <v>0</v>
      </c>
      <c r="H81" s="66">
        <f>+'ANEXO N° III -1 RDR'!H81</f>
        <v>35000</v>
      </c>
      <c r="I81" s="66">
        <f>+'ANEXO N° III -1 RDR'!I81</f>
        <v>8000</v>
      </c>
      <c r="J81" s="66">
        <f>+'ANEXO N° III -1 RDR'!J81</f>
        <v>0</v>
      </c>
      <c r="K81" s="66">
        <f>+'ANEXO N° III -1 RDR'!K81</f>
        <v>0</v>
      </c>
      <c r="L81" s="16">
        <f t="shared" si="3"/>
        <v>965604</v>
      </c>
      <c r="M81" s="59"/>
      <c r="N81" s="59"/>
      <c r="O81" s="59"/>
      <c r="P81" s="6">
        <v>17</v>
      </c>
      <c r="Q81" s="119"/>
      <c r="R81" s="110"/>
      <c r="S81" s="6"/>
      <c r="V81" s="97"/>
      <c r="W81" s="98"/>
      <c r="X81" s="98"/>
      <c r="Y81" s="98"/>
      <c r="Z81" s="98"/>
      <c r="AA81" s="98"/>
      <c r="AB81" s="98"/>
      <c r="AC81" s="98"/>
      <c r="AD81" s="98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95"/>
      <c r="B82" s="6"/>
      <c r="C82" s="65" t="s">
        <v>155</v>
      </c>
      <c r="D82" s="66">
        <f>+'ANEXO N° III -1 RDR'!D82</f>
        <v>0</v>
      </c>
      <c r="E82" s="66">
        <f>+'ANEXO N° III -1 RDR'!E82</f>
        <v>0</v>
      </c>
      <c r="F82" s="66">
        <f>+'ANEXO N° III -1 RDR'!F82</f>
        <v>456400</v>
      </c>
      <c r="G82" s="66">
        <f>+'ANEXO N° III -1 RDR'!G82</f>
        <v>0</v>
      </c>
      <c r="H82" s="66">
        <f>+'ANEXO N° III -1 RDR'!H82</f>
        <v>0</v>
      </c>
      <c r="I82" s="66">
        <f>+'ANEXO N° III -1 RDR'!I82</f>
        <v>0</v>
      </c>
      <c r="J82" s="66">
        <f>+'ANEXO N° III -1 RDR'!J82</f>
        <v>0</v>
      </c>
      <c r="K82" s="66">
        <f>+'ANEXO N° III -1 RDR'!K82</f>
        <v>0</v>
      </c>
      <c r="L82" s="16">
        <f t="shared" si="3"/>
        <v>456400</v>
      </c>
      <c r="M82" s="59"/>
      <c r="N82" s="59"/>
      <c r="O82" s="59"/>
      <c r="P82" s="6">
        <v>18</v>
      </c>
      <c r="Q82" s="119"/>
      <c r="R82" s="1"/>
      <c r="S82" s="6"/>
      <c r="V82" s="97"/>
      <c r="W82" s="98"/>
      <c r="X82" s="98"/>
      <c r="Y82" s="98"/>
      <c r="Z82" s="98"/>
      <c r="AA82" s="98"/>
      <c r="AB82" s="98"/>
      <c r="AC82" s="98"/>
      <c r="AD82" s="98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3.5" customHeight="1">
      <c r="A83" s="95"/>
      <c r="B83" s="6"/>
      <c r="C83" s="65" t="s">
        <v>118</v>
      </c>
      <c r="D83" s="66">
        <f>+'ANEXO N° III -1 RDR'!D83</f>
        <v>4281176</v>
      </c>
      <c r="E83" s="66">
        <f>+'ANEXO N° III -1 RDR'!E83</f>
        <v>0</v>
      </c>
      <c r="F83" s="66">
        <f>+'ANEXO N° III -1 RDR'!F83</f>
        <v>7557824</v>
      </c>
      <c r="G83" s="66">
        <f>+'ANEXO N° III -1 RDR'!G83</f>
        <v>0</v>
      </c>
      <c r="H83" s="66">
        <f>+'ANEXO N° III -1 RDR'!H83</f>
        <v>0</v>
      </c>
      <c r="I83" s="66">
        <f>+'ANEXO N° III -1 RDR'!I83</f>
        <v>670000</v>
      </c>
      <c r="J83" s="66">
        <f>+'ANEXO N° III -1 RDR'!J83</f>
        <v>0</v>
      </c>
      <c r="K83" s="66">
        <f>+'ANEXO N° III -1 RDR'!K83</f>
        <v>0</v>
      </c>
      <c r="L83" s="16">
        <f t="shared" si="3"/>
        <v>12509000</v>
      </c>
      <c r="M83" s="59"/>
      <c r="N83" s="59"/>
      <c r="O83" s="59"/>
      <c r="P83" s="6"/>
      <c r="Q83" s="119"/>
      <c r="R83" s="1"/>
      <c r="S83" s="6"/>
      <c r="V83" s="97"/>
      <c r="W83" s="98"/>
      <c r="X83" s="98"/>
      <c r="Y83" s="98"/>
      <c r="Z83" s="98"/>
      <c r="AA83" s="98"/>
      <c r="AB83" s="98"/>
      <c r="AC83" s="98"/>
      <c r="AD83" s="98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3.5" customHeight="1">
      <c r="A84" s="95"/>
      <c r="B84" s="6"/>
      <c r="C84" s="65" t="s">
        <v>119</v>
      </c>
      <c r="D84" s="66">
        <f>+'ANEXO N° III -1 RDR'!D84</f>
        <v>930887</v>
      </c>
      <c r="E84" s="66">
        <f>+'ANEXO N° III -1 RDR'!E84</f>
        <v>238000</v>
      </c>
      <c r="F84" s="66">
        <f>+'ANEXO N° III -1 RDR'!F84</f>
        <v>1875416</v>
      </c>
      <c r="G84" s="66">
        <f>+'ANEXO N° III -1 RDR'!G84</f>
        <v>0</v>
      </c>
      <c r="H84" s="66">
        <f>+'ANEXO N° III -1 RDR'!H84</f>
        <v>2155440</v>
      </c>
      <c r="I84" s="66">
        <f>+'ANEXO N° III -1 RDR'!I84</f>
        <v>1369000</v>
      </c>
      <c r="J84" s="66">
        <f>+'ANEXO N° III -1 RDR'!J84</f>
        <v>0</v>
      </c>
      <c r="K84" s="66">
        <f>+'ANEXO N° III -1 RDR'!K84</f>
        <v>1718295</v>
      </c>
      <c r="L84" s="16">
        <f>SUM(D84:K84)</f>
        <v>8287038</v>
      </c>
      <c r="M84" s="59"/>
      <c r="N84" s="59"/>
      <c r="O84" s="59"/>
      <c r="P84" s="6"/>
      <c r="Q84" s="119"/>
      <c r="R84" s="1"/>
      <c r="S84" s="6"/>
      <c r="V84" s="97"/>
      <c r="W84" s="98"/>
      <c r="X84" s="98"/>
      <c r="Y84" s="98"/>
      <c r="Z84" s="98"/>
      <c r="AA84" s="98"/>
      <c r="AB84" s="98"/>
      <c r="AC84" s="98"/>
      <c r="AD84" s="98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95"/>
      <c r="B85" s="6"/>
      <c r="C85" s="65" t="s">
        <v>120</v>
      </c>
      <c r="D85" s="66">
        <f>+'ANEXO N° III -1 RDR'!D85</f>
        <v>427200</v>
      </c>
      <c r="E85" s="66">
        <f>+'ANEXO N° III -1 RDR'!E85</f>
        <v>0</v>
      </c>
      <c r="F85" s="66">
        <f>+'ANEXO N° III -1 RDR'!F85</f>
        <v>101720</v>
      </c>
      <c r="G85" s="66">
        <f>+'ANEXO N° III -1 RDR'!G85</f>
        <v>0</v>
      </c>
      <c r="H85" s="66">
        <f>+'ANEXO N° III -1 RDR'!H85</f>
        <v>0</v>
      </c>
      <c r="I85" s="66">
        <f>+'ANEXO N° III -1 RDR'!I85</f>
        <v>0</v>
      </c>
      <c r="J85" s="66">
        <f>+'ANEXO N° III -1 RDR'!J85</f>
        <v>0</v>
      </c>
      <c r="K85" s="66">
        <f>+'ANEXO N° III -1 RDR'!K85</f>
        <v>0</v>
      </c>
      <c r="L85" s="16">
        <f>SUM(D85:K85)</f>
        <v>528920</v>
      </c>
      <c r="M85" s="59"/>
      <c r="N85" s="59"/>
      <c r="O85" s="59"/>
      <c r="P85" s="6"/>
      <c r="Q85" s="119"/>
      <c r="R85" s="1"/>
      <c r="S85" s="6"/>
      <c r="V85" s="97"/>
      <c r="W85" s="98"/>
      <c r="X85" s="98"/>
      <c r="Y85" s="98"/>
      <c r="Z85" s="98"/>
      <c r="AA85" s="98"/>
      <c r="AB85" s="98"/>
      <c r="AC85" s="98"/>
      <c r="AD85" s="98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3.5" customHeight="1">
      <c r="A86" s="95"/>
      <c r="B86" s="6"/>
      <c r="C86" s="65" t="s">
        <v>121</v>
      </c>
      <c r="D86" s="66">
        <f>+'ANEXO N° III -1 RDR'!D86</f>
        <v>296164</v>
      </c>
      <c r="E86" s="66">
        <f>+'ANEXO N° III -1 RDR'!E86</f>
        <v>0</v>
      </c>
      <c r="F86" s="66">
        <f>+'ANEXO N° III -1 RDR'!F86</f>
        <v>246110</v>
      </c>
      <c r="G86" s="66">
        <f>+'ANEXO N° III -1 RDR'!G86</f>
        <v>0</v>
      </c>
      <c r="H86" s="66">
        <f>+'ANEXO N° III -1 RDR'!H86</f>
        <v>63600</v>
      </c>
      <c r="I86" s="66">
        <f>+'ANEXO N° III -1 RDR'!I86</f>
        <v>37080</v>
      </c>
      <c r="J86" s="66">
        <f>+'ANEXO N° III -1 RDR'!J86</f>
        <v>0</v>
      </c>
      <c r="K86" s="66">
        <f>+'ANEXO N° III -1 RDR'!K86</f>
        <v>0</v>
      </c>
      <c r="L86" s="16">
        <f>SUM(D86:K86)</f>
        <v>642954</v>
      </c>
      <c r="M86" s="59"/>
      <c r="N86" s="59"/>
      <c r="O86" s="59"/>
      <c r="P86" s="6"/>
      <c r="Q86" s="119"/>
      <c r="R86" s="1"/>
      <c r="S86" s="6"/>
      <c r="V86" s="97"/>
      <c r="W86" s="98"/>
      <c r="X86" s="98"/>
      <c r="Y86" s="98"/>
      <c r="Z86" s="98"/>
      <c r="AA86" s="98"/>
      <c r="AB86" s="98"/>
      <c r="AC86" s="98"/>
      <c r="AD86" s="98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3.5" customHeight="1">
      <c r="A87" s="95"/>
      <c r="B87" s="6"/>
      <c r="C87" s="65"/>
      <c r="D87" s="120"/>
      <c r="E87" s="120"/>
      <c r="F87" s="120"/>
      <c r="G87" s="120"/>
      <c r="H87" s="120"/>
      <c r="I87" s="120"/>
      <c r="J87" s="58"/>
      <c r="K87" s="58"/>
      <c r="L87" s="16"/>
      <c r="M87" s="59"/>
      <c r="N87" s="59"/>
      <c r="O87" s="59"/>
      <c r="P87" s="6"/>
      <c r="Q87" s="119"/>
      <c r="R87" s="1"/>
      <c r="S87" s="6"/>
      <c r="V87" s="97"/>
      <c r="W87" s="98"/>
      <c r="X87" s="98"/>
      <c r="Y87" s="98"/>
      <c r="Z87" s="98"/>
      <c r="AA87" s="98"/>
      <c r="AB87" s="98"/>
      <c r="AC87" s="98"/>
      <c r="AD87" s="98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3.5" customHeight="1">
      <c r="A88" s="92" t="s">
        <v>32</v>
      </c>
      <c r="B88" s="6"/>
      <c r="C88" s="50"/>
      <c r="D88" s="60">
        <f aca="true" t="shared" si="5" ref="D88:L88">SUM(D89:D111)</f>
        <v>106615128</v>
      </c>
      <c r="E88" s="60">
        <f t="shared" si="5"/>
        <v>866000</v>
      </c>
      <c r="F88" s="60">
        <f t="shared" si="5"/>
        <v>494245290</v>
      </c>
      <c r="G88" s="60">
        <f t="shared" si="5"/>
        <v>173200761</v>
      </c>
      <c r="H88" s="60">
        <f t="shared" si="5"/>
        <v>11251852</v>
      </c>
      <c r="I88" s="60">
        <f t="shared" si="5"/>
        <v>14676841</v>
      </c>
      <c r="J88" s="60">
        <f t="shared" si="5"/>
        <v>0</v>
      </c>
      <c r="K88" s="60">
        <f t="shared" si="5"/>
        <v>0</v>
      </c>
      <c r="L88" s="12">
        <f t="shared" si="5"/>
        <v>800855872</v>
      </c>
      <c r="M88" s="56"/>
      <c r="N88" s="56"/>
      <c r="O88" s="56"/>
      <c r="P88" s="6"/>
      <c r="Q88" s="119">
        <v>758865351</v>
      </c>
      <c r="R88" s="110">
        <f>+L88-Q88</f>
        <v>41990521</v>
      </c>
      <c r="S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3.5" customHeight="1">
      <c r="A89" s="95"/>
      <c r="B89" s="1"/>
      <c r="C89" s="68" t="s">
        <v>122</v>
      </c>
      <c r="D89" s="83">
        <f>+'ANEXO N° III -1 RDR'!D89</f>
        <v>28250076</v>
      </c>
      <c r="E89" s="83">
        <f>+'ANEXO N° III -1 RDR'!E89</f>
        <v>0</v>
      </c>
      <c r="F89" s="83">
        <f>+'ANEXO N° III -1 RDR'!F89</f>
        <v>75278103</v>
      </c>
      <c r="G89" s="83">
        <f>+'ANEXO N° III -1 RDR'!G89</f>
        <v>0</v>
      </c>
      <c r="H89" s="83">
        <f>+'ANEXO N° III -1 RDR'!H89</f>
        <v>862506</v>
      </c>
      <c r="I89" s="83">
        <f>+'ANEXO N° III -1 RDR'!I89</f>
        <v>909154</v>
      </c>
      <c r="J89" s="83">
        <f>+'ANEXO N° III -1 RDR'!J89</f>
        <v>0</v>
      </c>
      <c r="K89" s="83">
        <f>+'ANEXO N° III -1 RDR'!K89</f>
        <v>0</v>
      </c>
      <c r="L89" s="16">
        <f aca="true" t="shared" si="6" ref="L89:L111">SUM(D89:K89)</f>
        <v>105299839</v>
      </c>
      <c r="M89" s="59"/>
      <c r="N89" s="59"/>
      <c r="O89" s="59"/>
      <c r="P89" s="6">
        <v>1</v>
      </c>
      <c r="Q89" s="119">
        <v>101068476</v>
      </c>
      <c r="R89" s="110">
        <f aca="true" t="shared" si="7" ref="R89:R111">+L89-Q89</f>
        <v>4231363</v>
      </c>
      <c r="S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3.5" customHeight="1">
      <c r="A90" s="95"/>
      <c r="B90" s="1"/>
      <c r="C90" s="68" t="s">
        <v>123</v>
      </c>
      <c r="D90" s="83">
        <f>+'ANEXO N° III -1 RDR'!D90</f>
        <v>14189298</v>
      </c>
      <c r="E90" s="83">
        <f>+'ANEXO N° III -1 RDR'!E90</f>
        <v>799000</v>
      </c>
      <c r="F90" s="83">
        <f>+'ANEXO N° III -1 RDR'!F90</f>
        <v>42187622</v>
      </c>
      <c r="G90" s="83">
        <f>+'ANEXO N° III -1 RDR'!G90</f>
        <v>0</v>
      </c>
      <c r="H90" s="83">
        <f>+'ANEXO N° III -1 RDR'!H90</f>
        <v>420000</v>
      </c>
      <c r="I90" s="83">
        <f>+'ANEXO N° III -1 RDR'!I90</f>
        <v>2439500</v>
      </c>
      <c r="J90" s="83">
        <f>+'ANEXO N° III -1 RDR'!J90</f>
        <v>0</v>
      </c>
      <c r="K90" s="83">
        <f>+'ANEXO N° III -1 RDR'!K90</f>
        <v>0</v>
      </c>
      <c r="L90" s="16">
        <f t="shared" si="6"/>
        <v>60035420</v>
      </c>
      <c r="M90" s="59"/>
      <c r="N90" s="59"/>
      <c r="O90" s="59"/>
      <c r="P90" s="6">
        <v>2</v>
      </c>
      <c r="Q90" s="119">
        <v>64243613</v>
      </c>
      <c r="R90" s="110">
        <f t="shared" si="7"/>
        <v>-4208193</v>
      </c>
      <c r="S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3.5" customHeight="1">
      <c r="A91" s="95"/>
      <c r="B91" s="1"/>
      <c r="C91" s="68" t="s">
        <v>124</v>
      </c>
      <c r="D91" s="83">
        <f>+'ANEXO N° III -1 RDR'!D91+'ANEXO N° III-2 DT'!D16</f>
        <v>1995684</v>
      </c>
      <c r="E91" s="83">
        <f>+'ANEXO N° III -1 RDR'!E91+'ANEXO N° III-2 DT'!E16</f>
        <v>0</v>
      </c>
      <c r="F91" s="83">
        <f>+'ANEXO N° III -1 RDR'!F91+'ANEXO N° III-2 DT'!F16</f>
        <v>1430085</v>
      </c>
      <c r="G91" s="83">
        <f>+'ANEXO N° III -1 RDR'!G91+'ANEXO N° III-2 DT'!G16</f>
        <v>0</v>
      </c>
      <c r="H91" s="83">
        <f>+'ANEXO N° III -1 RDR'!H91+'ANEXO N° III-2 DT'!H16</f>
        <v>34231</v>
      </c>
      <c r="I91" s="83">
        <f>+'ANEXO N° III -1 RDR'!I91+'ANEXO N° III-2 DT'!I16</f>
        <v>60000</v>
      </c>
      <c r="J91" s="83">
        <f>+'ANEXO N° III -1 RDR'!J91+'ANEXO N° III-2 DT'!J16</f>
        <v>0</v>
      </c>
      <c r="K91" s="83">
        <f>+'ANEXO N° III -1 RDR'!K91</f>
        <v>0</v>
      </c>
      <c r="L91" s="16">
        <f t="shared" si="6"/>
        <v>3520000</v>
      </c>
      <c r="M91" s="59"/>
      <c r="N91" s="59"/>
      <c r="O91" s="59"/>
      <c r="P91" s="6">
        <v>3</v>
      </c>
      <c r="Q91" s="119">
        <v>3000000</v>
      </c>
      <c r="R91" s="110">
        <f t="shared" si="7"/>
        <v>520000</v>
      </c>
      <c r="S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.75">
      <c r="A92" s="95"/>
      <c r="B92" s="1"/>
      <c r="C92" s="68" t="s">
        <v>125</v>
      </c>
      <c r="D92" s="83">
        <f>+'ANEXO N° III -1 RDR'!D92+'ANEXO N° III-2 DT'!D17</f>
        <v>1040675</v>
      </c>
      <c r="E92" s="83">
        <f>+'ANEXO N° III -1 RDR'!E92+'ANEXO N° III-2 DT'!E17</f>
        <v>0</v>
      </c>
      <c r="F92" s="83">
        <f>+'ANEXO N° III -1 RDR'!F92+'ANEXO N° III-2 DT'!F17</f>
        <v>866625</v>
      </c>
      <c r="G92" s="83">
        <f>+'ANEXO N° III -1 RDR'!G92+'ANEXO N° III-2 DT'!G17</f>
        <v>0</v>
      </c>
      <c r="H92" s="83">
        <f>+'ANEXO N° III -1 RDR'!H92+'ANEXO N° III-2 DT'!H17</f>
        <v>37900</v>
      </c>
      <c r="I92" s="83">
        <f>+'ANEXO N° III -1 RDR'!I92+'ANEXO N° III-2 DT'!I17</f>
        <v>0</v>
      </c>
      <c r="J92" s="83">
        <f>+'ANEXO N° III -1 RDR'!J92</f>
        <v>0</v>
      </c>
      <c r="K92" s="83">
        <f>+'ANEXO N° III -1 RDR'!K92</f>
        <v>0</v>
      </c>
      <c r="L92" s="16">
        <f t="shared" si="6"/>
        <v>1945200</v>
      </c>
      <c r="M92" s="59"/>
      <c r="N92" s="59"/>
      <c r="O92" s="59"/>
      <c r="P92" s="6">
        <v>4</v>
      </c>
      <c r="Q92" s="119">
        <v>1944480</v>
      </c>
      <c r="R92" s="110">
        <f t="shared" si="7"/>
        <v>720</v>
      </c>
      <c r="S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.75">
      <c r="A93" s="95"/>
      <c r="B93" s="1"/>
      <c r="C93" s="68" t="s">
        <v>126</v>
      </c>
      <c r="D93" s="83">
        <f>+'ANEXO N° III -1 RDR'!D93+'ANEXO N° III-2 DT'!D18</f>
        <v>3557846</v>
      </c>
      <c r="E93" s="83">
        <f>+'ANEXO N° III -1 RDR'!E93+'ANEXO N° III-2 DT'!E18</f>
        <v>0</v>
      </c>
      <c r="F93" s="83">
        <f>+'ANEXO N° III -1 RDR'!F93+'ANEXO N° III-2 DT'!F18</f>
        <v>14414411</v>
      </c>
      <c r="G93" s="83">
        <f>+'ANEXO N° III -1 RDR'!G93+'ANEXO N° III-2 DT'!G18</f>
        <v>172871962</v>
      </c>
      <c r="H93" s="83">
        <f>+'ANEXO N° III -1 RDR'!H93+'ANEXO N° III-2 DT'!H18</f>
        <v>342558</v>
      </c>
      <c r="I93" s="83">
        <f>+'ANEXO N° III -1 RDR'!I93+'ANEXO N° III-2 DT'!I18</f>
        <v>3832408</v>
      </c>
      <c r="J93" s="83">
        <f>+'ANEXO N° III -1 RDR'!J93</f>
        <v>0</v>
      </c>
      <c r="K93" s="83">
        <f>+'ANEXO N° III -1 RDR'!K93</f>
        <v>0</v>
      </c>
      <c r="L93" s="16">
        <f t="shared" si="6"/>
        <v>195019185</v>
      </c>
      <c r="M93" s="59"/>
      <c r="N93" s="59"/>
      <c r="O93" s="59"/>
      <c r="P93" s="6">
        <v>5</v>
      </c>
      <c r="Q93" s="119">
        <v>205728924</v>
      </c>
      <c r="R93" s="110">
        <f t="shared" si="7"/>
        <v>-10709739</v>
      </c>
      <c r="S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.75">
      <c r="A94" s="95"/>
      <c r="B94" s="1"/>
      <c r="C94" s="68" t="s">
        <v>127</v>
      </c>
      <c r="D94" s="83">
        <f>+'ANEXO N° III -1 RDR'!D94</f>
        <v>4164088</v>
      </c>
      <c r="E94" s="83">
        <f>+'ANEXO N° III -1 RDR'!E94</f>
        <v>0</v>
      </c>
      <c r="F94" s="83">
        <f>+'ANEXO N° III -1 RDR'!F94</f>
        <v>7040197</v>
      </c>
      <c r="G94" s="83">
        <f>+'ANEXO N° III -1 RDR'!G94</f>
        <v>0</v>
      </c>
      <c r="H94" s="83">
        <f>+'ANEXO N° III -1 RDR'!H94</f>
        <v>301331</v>
      </c>
      <c r="I94" s="83">
        <f>+'ANEXO N° III -1 RDR'!I94</f>
        <v>15776</v>
      </c>
      <c r="J94" s="83">
        <f>+'ANEXO N° III -1 RDR'!J94</f>
        <v>0</v>
      </c>
      <c r="K94" s="83">
        <f>+'ANEXO N° III -1 RDR'!K94</f>
        <v>0</v>
      </c>
      <c r="L94" s="16">
        <f t="shared" si="6"/>
        <v>11521392</v>
      </c>
      <c r="M94" s="59"/>
      <c r="N94" s="59"/>
      <c r="O94" s="59"/>
      <c r="P94" s="6">
        <v>6</v>
      </c>
      <c r="Q94" s="119">
        <v>8673268</v>
      </c>
      <c r="R94" s="110">
        <f t="shared" si="7"/>
        <v>2848124</v>
      </c>
      <c r="S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.75">
      <c r="A95" s="95"/>
      <c r="B95" s="1"/>
      <c r="C95" s="68" t="s">
        <v>128</v>
      </c>
      <c r="D95" s="83">
        <f>+'ANEXO N° III -1 RDR'!D95</f>
        <v>2740727</v>
      </c>
      <c r="E95" s="83">
        <f>+'ANEXO N° III -1 RDR'!E95</f>
        <v>0</v>
      </c>
      <c r="F95" s="83">
        <f>+'ANEXO N° III -1 RDR'!F95</f>
        <v>2338820</v>
      </c>
      <c r="G95" s="83">
        <f>+'ANEXO N° III -1 RDR'!G95</f>
        <v>0</v>
      </c>
      <c r="H95" s="83">
        <f>+'ANEXO N° III -1 RDR'!H95</f>
        <v>46300</v>
      </c>
      <c r="I95" s="83">
        <f>+'ANEXO N° III -1 RDR'!I95</f>
        <v>0</v>
      </c>
      <c r="J95" s="83">
        <f>+'ANEXO N° III -1 RDR'!J95</f>
        <v>0</v>
      </c>
      <c r="K95" s="83">
        <f>+'ANEXO N° III -1 RDR'!K95</f>
        <v>0</v>
      </c>
      <c r="L95" s="16">
        <f t="shared" si="6"/>
        <v>5125847</v>
      </c>
      <c r="M95" s="59"/>
      <c r="N95" s="59"/>
      <c r="O95" s="59"/>
      <c r="P95" s="6">
        <v>7</v>
      </c>
      <c r="Q95" s="119">
        <v>5366151</v>
      </c>
      <c r="R95" s="110">
        <f t="shared" si="7"/>
        <v>-240304</v>
      </c>
      <c r="S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.75">
      <c r="A96" s="95"/>
      <c r="B96" s="1"/>
      <c r="C96" s="68" t="s">
        <v>129</v>
      </c>
      <c r="D96" s="83">
        <f>+'ANEXO N° III -1 RDR'!D96</f>
        <v>1055665</v>
      </c>
      <c r="E96" s="83">
        <f>+'ANEXO N° III -1 RDR'!E96</f>
        <v>0</v>
      </c>
      <c r="F96" s="83">
        <f>+'ANEXO N° III -1 RDR'!F96</f>
        <v>1788222</v>
      </c>
      <c r="G96" s="83">
        <f>+'ANEXO N° III -1 RDR'!G96</f>
        <v>0</v>
      </c>
      <c r="H96" s="83">
        <f>+'ANEXO N° III -1 RDR'!H96</f>
        <v>20700</v>
      </c>
      <c r="I96" s="83">
        <f>+'ANEXO N° III -1 RDR'!I96</f>
        <v>185413</v>
      </c>
      <c r="J96" s="83">
        <f>+'ANEXO N° III -1 RDR'!J96</f>
        <v>0</v>
      </c>
      <c r="K96" s="83">
        <f>+'ANEXO N° III -1 RDR'!K96</f>
        <v>0</v>
      </c>
      <c r="L96" s="16">
        <f t="shared" si="6"/>
        <v>3050000</v>
      </c>
      <c r="M96" s="59"/>
      <c r="N96" s="59"/>
      <c r="O96" s="59"/>
      <c r="P96" s="6">
        <v>8</v>
      </c>
      <c r="Q96" s="119">
        <v>2650000</v>
      </c>
      <c r="R96" s="110">
        <f t="shared" si="7"/>
        <v>400000</v>
      </c>
      <c r="S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.75">
      <c r="A97" s="95"/>
      <c r="B97" s="1"/>
      <c r="C97" s="68" t="s">
        <v>130</v>
      </c>
      <c r="D97" s="83">
        <f>+'ANEXO N° III -1 RDR'!D97</f>
        <v>2286379</v>
      </c>
      <c r="E97" s="83">
        <f>+'ANEXO N° III -1 RDR'!E97</f>
        <v>0</v>
      </c>
      <c r="F97" s="83">
        <f>+'ANEXO N° III -1 RDR'!F97</f>
        <v>1544289</v>
      </c>
      <c r="G97" s="83">
        <f>+'ANEXO N° III -1 RDR'!G97</f>
        <v>0</v>
      </c>
      <c r="H97" s="83">
        <f>+'ANEXO N° III -1 RDR'!H97</f>
        <v>26600</v>
      </c>
      <c r="I97" s="83">
        <f>+'ANEXO N° III -1 RDR'!I97</f>
        <v>0</v>
      </c>
      <c r="J97" s="83">
        <f>+'ANEXO N° III -1 RDR'!J97</f>
        <v>0</v>
      </c>
      <c r="K97" s="83">
        <f>+'ANEXO N° III -1 RDR'!K97</f>
        <v>0</v>
      </c>
      <c r="L97" s="16">
        <f t="shared" si="6"/>
        <v>3857268</v>
      </c>
      <c r="M97" s="59"/>
      <c r="N97" s="59"/>
      <c r="O97" s="59"/>
      <c r="P97" s="6">
        <v>9</v>
      </c>
      <c r="Q97" s="119">
        <v>3454882</v>
      </c>
      <c r="R97" s="110">
        <f t="shared" si="7"/>
        <v>402386</v>
      </c>
      <c r="S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.75">
      <c r="A98" s="95"/>
      <c r="B98" s="1"/>
      <c r="C98" s="68" t="s">
        <v>131</v>
      </c>
      <c r="D98" s="83">
        <f>+'ANEXO N° III -1 RDR'!D98</f>
        <v>2199204</v>
      </c>
      <c r="E98" s="83">
        <f>+'ANEXO N° III -1 RDR'!E98</f>
        <v>2000</v>
      </c>
      <c r="F98" s="83">
        <f>+'ANEXO N° III -1 RDR'!F98</f>
        <v>1486796</v>
      </c>
      <c r="G98" s="83">
        <f>+'ANEXO N° III -1 RDR'!G98</f>
        <v>0</v>
      </c>
      <c r="H98" s="83">
        <f>+'ANEXO N° III -1 RDR'!H98</f>
        <v>60000</v>
      </c>
      <c r="I98" s="83">
        <f>+'ANEXO N° III -1 RDR'!I98</f>
        <v>52000</v>
      </c>
      <c r="J98" s="83">
        <f>+'ANEXO N° III -1 RDR'!J98</f>
        <v>0</v>
      </c>
      <c r="K98" s="83">
        <f>+'ANEXO N° III -1 RDR'!K98</f>
        <v>0</v>
      </c>
      <c r="L98" s="16">
        <f t="shared" si="6"/>
        <v>3800000</v>
      </c>
      <c r="M98" s="59"/>
      <c r="N98" s="59"/>
      <c r="O98" s="59"/>
      <c r="P98" s="6">
        <v>10</v>
      </c>
      <c r="Q98" s="119">
        <v>3070000</v>
      </c>
      <c r="R98" s="110">
        <f t="shared" si="7"/>
        <v>730000</v>
      </c>
      <c r="S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.75">
      <c r="A99" s="95"/>
      <c r="B99" s="1"/>
      <c r="C99" s="68" t="s">
        <v>132</v>
      </c>
      <c r="D99" s="83">
        <f>+'ANEXO N° III-2 DT'!D19</f>
        <v>395590</v>
      </c>
      <c r="E99" s="83">
        <f>+'ANEXO N° III-2 DT'!E19</f>
        <v>0</v>
      </c>
      <c r="F99" s="83">
        <f>+'ANEXO N° III -1 RDR'!F99+'ANEXO N° III-2 DT'!F19</f>
        <v>450594</v>
      </c>
      <c r="G99" s="83">
        <f>+'ANEXO N° III -1 RDR'!G99+'ANEXO N° III-2 DT'!G19</f>
        <v>0</v>
      </c>
      <c r="H99" s="83">
        <f>+'ANEXO N° III -1 RDR'!H99+'ANEXO N° III-2 DT'!H19</f>
        <v>19080</v>
      </c>
      <c r="I99" s="83">
        <f>+'ANEXO N° III -1 RDR'!I99+'ANEXO N° III-2 DT'!I19</f>
        <v>34736</v>
      </c>
      <c r="J99" s="83">
        <f>+'ANEXO N° III -1 RDR'!J99</f>
        <v>0</v>
      </c>
      <c r="K99" s="83">
        <f>+'ANEXO N° III -1 RDR'!K99</f>
        <v>0</v>
      </c>
      <c r="L99" s="16">
        <f t="shared" si="6"/>
        <v>900000</v>
      </c>
      <c r="M99" s="59"/>
      <c r="N99" s="59"/>
      <c r="O99" s="59"/>
      <c r="P99" s="6">
        <v>11</v>
      </c>
      <c r="Q99" s="119">
        <v>800000</v>
      </c>
      <c r="R99" s="110">
        <f t="shared" si="7"/>
        <v>100000</v>
      </c>
      <c r="S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.75">
      <c r="A100" s="95"/>
      <c r="B100" s="1"/>
      <c r="C100" s="68" t="s">
        <v>133</v>
      </c>
      <c r="D100" s="83">
        <f>+'ANEXO N° III -1 RDR'!D100</f>
        <v>120000</v>
      </c>
      <c r="E100" s="83">
        <f>+'ANEXO N° III -1 RDR'!E100</f>
        <v>0</v>
      </c>
      <c r="F100" s="83">
        <f>+'ANEXO N° III -1 RDR'!F100</f>
        <v>206938909</v>
      </c>
      <c r="G100" s="83">
        <f>+'ANEXO N° III -1 RDR'!G100</f>
        <v>0</v>
      </c>
      <c r="H100" s="83">
        <f>+'ANEXO N° III -1 RDR'!H100</f>
        <v>1001080</v>
      </c>
      <c r="I100" s="83">
        <f>+'ANEXO N° III -1 RDR'!I100</f>
        <v>3710000</v>
      </c>
      <c r="J100" s="83">
        <f>+'ANEXO N° III -1 RDR'!J100</f>
        <v>0</v>
      </c>
      <c r="K100" s="83">
        <f>+'ANEXO N° III -1 RDR'!K100</f>
        <v>0</v>
      </c>
      <c r="L100" s="16">
        <f t="shared" si="6"/>
        <v>211769989</v>
      </c>
      <c r="M100" s="59"/>
      <c r="N100" s="59"/>
      <c r="O100" s="59"/>
      <c r="P100" s="6">
        <v>12</v>
      </c>
      <c r="Q100" s="119">
        <v>193587196</v>
      </c>
      <c r="R100" s="110">
        <f t="shared" si="7"/>
        <v>18182793</v>
      </c>
      <c r="S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.75">
      <c r="A101" s="95"/>
      <c r="B101" s="1"/>
      <c r="C101" s="68" t="s">
        <v>149</v>
      </c>
      <c r="D101" s="83">
        <f>+'ANEXO N° III -1 RDR'!D101</f>
        <v>4650610</v>
      </c>
      <c r="E101" s="83">
        <f>+'ANEXO N° III -1 RDR'!E101</f>
        <v>0</v>
      </c>
      <c r="F101" s="83">
        <f>+'ANEXO N° III -1 RDR'!F101</f>
        <v>3619176</v>
      </c>
      <c r="G101" s="83">
        <f>+'ANEXO N° III -1 RDR'!G101</f>
        <v>0</v>
      </c>
      <c r="H101" s="83">
        <f>+'ANEXO N° III -1 RDR'!H101</f>
        <v>84000</v>
      </c>
      <c r="I101" s="83">
        <f>+'ANEXO N° III -1 RDR'!I101</f>
        <v>200000</v>
      </c>
      <c r="J101" s="83">
        <f>+'ANEXO N° III -1 RDR'!J101</f>
        <v>0</v>
      </c>
      <c r="K101" s="83">
        <f>+'ANEXO N° III -1 RDR'!K101</f>
        <v>0</v>
      </c>
      <c r="L101" s="16">
        <f t="shared" si="6"/>
        <v>8553786</v>
      </c>
      <c r="M101" s="59"/>
      <c r="N101" s="59"/>
      <c r="O101" s="59"/>
      <c r="P101" s="6">
        <v>13</v>
      </c>
      <c r="Q101" s="119">
        <v>6961631</v>
      </c>
      <c r="R101" s="110">
        <f t="shared" si="7"/>
        <v>1592155</v>
      </c>
      <c r="S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.75">
      <c r="A102" s="95"/>
      <c r="B102" s="1"/>
      <c r="C102" s="68" t="s">
        <v>134</v>
      </c>
      <c r="D102" s="83">
        <f>+'ANEXO N° III -1 RDR'!D102</f>
        <v>11245725</v>
      </c>
      <c r="E102" s="83">
        <f>+'ANEXO N° III -1 RDR'!E102</f>
        <v>0</v>
      </c>
      <c r="F102" s="83">
        <f>+'ANEXO N° III -1 RDR'!F102</f>
        <v>77509708</v>
      </c>
      <c r="G102" s="83">
        <f>+'ANEXO N° III -1 RDR'!G102</f>
        <v>328799</v>
      </c>
      <c r="H102" s="83">
        <f>+'ANEXO N° III -1 RDR'!H102</f>
        <v>6089300</v>
      </c>
      <c r="I102" s="83">
        <f>+'ANEXO N° III -1 RDR'!I102</f>
        <v>739731</v>
      </c>
      <c r="J102" s="83">
        <f>+'ANEXO N° III -1 RDR'!J102</f>
        <v>0</v>
      </c>
      <c r="K102" s="83">
        <f>+'ANEXO N° III -1 RDR'!K102</f>
        <v>0</v>
      </c>
      <c r="L102" s="16">
        <f t="shared" si="6"/>
        <v>95913263</v>
      </c>
      <c r="M102" s="59"/>
      <c r="N102" s="59"/>
      <c r="O102" s="59"/>
      <c r="P102" s="6">
        <v>14</v>
      </c>
      <c r="Q102" s="119">
        <v>70333083</v>
      </c>
      <c r="R102" s="110">
        <f t="shared" si="7"/>
        <v>25580180</v>
      </c>
      <c r="S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.75">
      <c r="A103" s="95"/>
      <c r="B103" s="1"/>
      <c r="C103" s="68" t="s">
        <v>135</v>
      </c>
      <c r="D103" s="83">
        <f>+'ANEXO N° III -1 RDR'!D103+'ANEXO N° III-2 DT'!D20</f>
        <v>718539</v>
      </c>
      <c r="E103" s="83">
        <f>+'ANEXO N° III -1 RDR'!E103+'ANEXO N° III-2 DT'!E20</f>
        <v>0</v>
      </c>
      <c r="F103" s="83">
        <f>+'ANEXO N° III -1 RDR'!F103+'ANEXO N° III-2 DT'!F20</f>
        <v>1712621</v>
      </c>
      <c r="G103" s="83">
        <f>+'ANEXO N° III -1 RDR'!G103+'ANEXO N° III-2 DT'!G20</f>
        <v>0</v>
      </c>
      <c r="H103" s="83">
        <f>+'ANEXO N° III -1 RDR'!H103+'ANEXO N° III-2 DT'!H20</f>
        <v>50400</v>
      </c>
      <c r="I103" s="83">
        <f>+'ANEXO N° III -1 RDR'!I103+'ANEXO N° III-2 DT'!I20</f>
        <v>27000</v>
      </c>
      <c r="J103" s="83">
        <f>+'ANEXO N° III -1 RDR'!J103</f>
        <v>0</v>
      </c>
      <c r="K103" s="83">
        <f>+'ANEXO N° III -1 RDR'!K103</f>
        <v>0</v>
      </c>
      <c r="L103" s="16">
        <f t="shared" si="6"/>
        <v>2508560</v>
      </c>
      <c r="M103" s="59"/>
      <c r="N103" s="59"/>
      <c r="O103" s="59"/>
      <c r="P103" s="6">
        <v>15</v>
      </c>
      <c r="Q103" s="119">
        <v>2501260</v>
      </c>
      <c r="R103" s="110">
        <f t="shared" si="7"/>
        <v>7300</v>
      </c>
      <c r="S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.75">
      <c r="A104" s="95"/>
      <c r="B104" s="1"/>
      <c r="C104" s="68" t="s">
        <v>136</v>
      </c>
      <c r="D104" s="83">
        <f>+'ANEXO N° III -1 RDR'!D104</f>
        <v>1080051</v>
      </c>
      <c r="E104" s="83">
        <f>+'ANEXO N° III -1 RDR'!E104</f>
        <v>0</v>
      </c>
      <c r="F104" s="83">
        <f>+'ANEXO N° III -1 RDR'!F104</f>
        <v>1558410</v>
      </c>
      <c r="G104" s="83">
        <f>+'ANEXO N° III -1 RDR'!G104</f>
        <v>0</v>
      </c>
      <c r="H104" s="83">
        <f>+'ANEXO N° III -1 RDR'!H104</f>
        <v>30000</v>
      </c>
      <c r="I104" s="83">
        <f>+'ANEXO N° III -1 RDR'!I104</f>
        <v>2000</v>
      </c>
      <c r="J104" s="83">
        <f>+'ANEXO N° III -1 RDR'!J104</f>
        <v>0</v>
      </c>
      <c r="K104" s="83">
        <f>+'ANEXO N° III -1 RDR'!K104</f>
        <v>0</v>
      </c>
      <c r="L104" s="16">
        <f t="shared" si="6"/>
        <v>2670461</v>
      </c>
      <c r="M104" s="59"/>
      <c r="N104" s="59"/>
      <c r="O104" s="59"/>
      <c r="P104" s="6">
        <v>16</v>
      </c>
      <c r="Q104" s="119">
        <v>2869836</v>
      </c>
      <c r="R104" s="110">
        <f t="shared" si="7"/>
        <v>-199375</v>
      </c>
      <c r="S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.75">
      <c r="A105" s="95"/>
      <c r="B105" s="1"/>
      <c r="C105" s="68" t="s">
        <v>137</v>
      </c>
      <c r="D105" s="83">
        <f>+'ANEXO N° III -1 RDR'!D105</f>
        <v>1242505</v>
      </c>
      <c r="E105" s="83">
        <f>+'ANEXO N° III -1 RDR'!E105</f>
        <v>0</v>
      </c>
      <c r="F105" s="83">
        <f>+'ANEXO N° III -1 RDR'!F105</f>
        <v>15910347</v>
      </c>
      <c r="G105" s="83">
        <f>+'ANEXO N° III -1 RDR'!G105</f>
        <v>0</v>
      </c>
      <c r="H105" s="83">
        <f>+'ANEXO N° III -1 RDR'!H105</f>
        <v>1313303</v>
      </c>
      <c r="I105" s="83">
        <f>+'ANEXO N° III -1 RDR'!I105</f>
        <v>532042</v>
      </c>
      <c r="J105" s="83">
        <f>+'ANEXO N° III -1 RDR'!J105</f>
        <v>0</v>
      </c>
      <c r="K105" s="83">
        <f>+'ANEXO N° III -1 RDR'!K105</f>
        <v>0</v>
      </c>
      <c r="L105" s="16">
        <f t="shared" si="6"/>
        <v>18998197</v>
      </c>
      <c r="M105" s="59"/>
      <c r="N105" s="59"/>
      <c r="O105" s="59"/>
      <c r="P105" s="6">
        <v>17</v>
      </c>
      <c r="Q105" s="119">
        <v>23027445</v>
      </c>
      <c r="R105" s="110">
        <f t="shared" si="7"/>
        <v>-4029248</v>
      </c>
      <c r="S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.75">
      <c r="A106" s="95"/>
      <c r="B106" s="1"/>
      <c r="C106" s="68" t="s">
        <v>138</v>
      </c>
      <c r="D106" s="83">
        <f>+'ANEXO N° III -1 RDR'!D106</f>
        <v>4645834</v>
      </c>
      <c r="E106" s="83">
        <f>+'ANEXO N° III -1 RDR'!E106</f>
        <v>40000</v>
      </c>
      <c r="F106" s="83">
        <f>+'ANEXO N° III -1 RDR'!F106</f>
        <v>22421757</v>
      </c>
      <c r="G106" s="83">
        <f>+'ANEXO N° III -1 RDR'!G106</f>
        <v>0</v>
      </c>
      <c r="H106" s="83">
        <f>+'ANEXO N° III -1 RDR'!H106</f>
        <v>367000</v>
      </c>
      <c r="I106" s="83">
        <f>+'ANEXO N° III -1 RDR'!I106</f>
        <v>1025409</v>
      </c>
      <c r="J106" s="83">
        <f>+'ANEXO N° III -1 RDR'!J106</f>
        <v>0</v>
      </c>
      <c r="K106" s="83">
        <f>+'ANEXO N° III -1 RDR'!K106</f>
        <v>0</v>
      </c>
      <c r="L106" s="16">
        <f t="shared" si="6"/>
        <v>28500000</v>
      </c>
      <c r="M106" s="59"/>
      <c r="N106" s="59"/>
      <c r="O106" s="59"/>
      <c r="P106" s="6">
        <v>18</v>
      </c>
      <c r="Q106" s="119">
        <v>27000000</v>
      </c>
      <c r="R106" s="110">
        <f t="shared" si="7"/>
        <v>1500000</v>
      </c>
      <c r="S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.75">
      <c r="A107" s="95"/>
      <c r="B107" s="1"/>
      <c r="C107" s="68" t="s">
        <v>139</v>
      </c>
      <c r="D107" s="83">
        <f>+'ANEXO N° III -1 RDR'!D107</f>
        <v>18353285</v>
      </c>
      <c r="E107" s="83">
        <f>+'ANEXO N° III -1 RDR'!E107</f>
        <v>25000</v>
      </c>
      <c r="F107" s="83">
        <f>+'ANEXO N° III -1 RDR'!F107</f>
        <v>10165360</v>
      </c>
      <c r="G107" s="83">
        <f>+'ANEXO N° III -1 RDR'!G107</f>
        <v>0</v>
      </c>
      <c r="H107" s="83">
        <f>+'ANEXO N° III -1 RDR'!H107</f>
        <v>101000</v>
      </c>
      <c r="I107" s="83">
        <f>+'ANEXO N° III -1 RDR'!I107</f>
        <v>155355</v>
      </c>
      <c r="J107" s="83">
        <f>+'ANEXO N° III -1 RDR'!J107</f>
        <v>0</v>
      </c>
      <c r="K107" s="83">
        <f>+'ANEXO N° III -1 RDR'!K107</f>
        <v>0</v>
      </c>
      <c r="L107" s="16">
        <f t="shared" si="6"/>
        <v>28800000</v>
      </c>
      <c r="M107" s="59"/>
      <c r="N107" s="59"/>
      <c r="O107" s="59"/>
      <c r="P107" s="6">
        <v>19</v>
      </c>
      <c r="Q107" s="119">
        <v>26000000</v>
      </c>
      <c r="R107" s="110">
        <f t="shared" si="7"/>
        <v>2800000</v>
      </c>
      <c r="S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.75">
      <c r="A108" s="95"/>
      <c r="B108" s="1"/>
      <c r="C108" s="68" t="s">
        <v>140</v>
      </c>
      <c r="D108" s="83">
        <f>+'ANEXO N° III -1 RDR'!D108</f>
        <v>994555</v>
      </c>
      <c r="E108" s="83">
        <f>+'ANEXO N° III -1 RDR'!E108</f>
        <v>0</v>
      </c>
      <c r="F108" s="83">
        <f>+'ANEXO N° III -1 RDR'!F108</f>
        <v>993045</v>
      </c>
      <c r="G108" s="83">
        <f>+'ANEXO N° III -1 RDR'!G108</f>
        <v>0</v>
      </c>
      <c r="H108" s="83">
        <f>+'ANEXO N° III -1 RDR'!H108</f>
        <v>3000</v>
      </c>
      <c r="I108" s="83">
        <f>+'ANEXO N° III -1 RDR'!I108</f>
        <v>58200</v>
      </c>
      <c r="J108" s="83">
        <f>+'ANEXO N° III -1 RDR'!J108</f>
        <v>0</v>
      </c>
      <c r="K108" s="83">
        <f>+'ANEXO N° III -1 RDR'!K108</f>
        <v>0</v>
      </c>
      <c r="L108" s="16">
        <f t="shared" si="6"/>
        <v>2048800</v>
      </c>
      <c r="M108" s="59"/>
      <c r="N108" s="59"/>
      <c r="O108" s="59"/>
      <c r="P108" s="6">
        <v>20</v>
      </c>
      <c r="Q108" s="119">
        <v>2225106</v>
      </c>
      <c r="R108" s="110">
        <f t="shared" si="7"/>
        <v>-176306</v>
      </c>
      <c r="S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.75">
      <c r="A109" s="95"/>
      <c r="B109" s="1"/>
      <c r="C109" s="68" t="s">
        <v>141</v>
      </c>
      <c r="D109" s="83">
        <f>+'ANEXO N° III -1 RDR'!D109</f>
        <v>682804</v>
      </c>
      <c r="E109" s="83">
        <f>+'ANEXO N° III -1 RDR'!E109</f>
        <v>0</v>
      </c>
      <c r="F109" s="83">
        <f>+'ANEXO N° III -1 RDR'!F109</f>
        <v>2506845</v>
      </c>
      <c r="G109" s="83">
        <f>+'ANEXO N° III -1 RDR'!G109</f>
        <v>0</v>
      </c>
      <c r="H109" s="83">
        <f>+'ANEXO N° III -1 RDR'!H109</f>
        <v>3851</v>
      </c>
      <c r="I109" s="83">
        <f>+'ANEXO N° III -1 RDR'!I109</f>
        <v>6500</v>
      </c>
      <c r="J109" s="83">
        <f>+'ANEXO N° III -1 RDR'!J109</f>
        <v>0</v>
      </c>
      <c r="K109" s="83">
        <f>+'ANEXO N° III -1 RDR'!K109</f>
        <v>0</v>
      </c>
      <c r="L109" s="16">
        <f t="shared" si="6"/>
        <v>3200000</v>
      </c>
      <c r="M109" s="59"/>
      <c r="N109" s="59"/>
      <c r="O109" s="59"/>
      <c r="P109" s="6">
        <v>21</v>
      </c>
      <c r="Q109" s="119">
        <v>3200000</v>
      </c>
      <c r="R109" s="110">
        <f t="shared" si="7"/>
        <v>0</v>
      </c>
      <c r="S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2.75">
      <c r="A110" s="95"/>
      <c r="B110" s="1"/>
      <c r="C110" s="68" t="s">
        <v>142</v>
      </c>
      <c r="D110" s="83">
        <f>+'ANEXO N° III-2 DT'!D21</f>
        <v>706854</v>
      </c>
      <c r="E110" s="83">
        <f>+'ANEXO N° III-2 DT'!E21</f>
        <v>0</v>
      </c>
      <c r="F110" s="83">
        <f>+'ANEXO N° III-2 DT'!F21</f>
        <v>976871</v>
      </c>
      <c r="G110" s="83">
        <f>+'ANEXO N° III-2 DT'!G21</f>
        <v>0</v>
      </c>
      <c r="H110" s="83">
        <f>+'ANEXO N° III-2 DT'!H21</f>
        <v>4800</v>
      </c>
      <c r="I110" s="83">
        <f>+'ANEXO N° III-2 DT'!I21</f>
        <v>643487</v>
      </c>
      <c r="J110" s="83">
        <f>+'ANEXO N° III-2 DT'!J21</f>
        <v>0</v>
      </c>
      <c r="K110" s="83">
        <f>+'ANEXO N° III-2 DT'!K21</f>
        <v>0</v>
      </c>
      <c r="L110" s="16">
        <f t="shared" si="6"/>
        <v>2332012</v>
      </c>
      <c r="M110" s="59"/>
      <c r="N110" s="59"/>
      <c r="O110" s="59"/>
      <c r="P110" s="6"/>
      <c r="Q110" s="119"/>
      <c r="R110" s="110"/>
      <c r="S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.75">
      <c r="A111" s="95"/>
      <c r="B111" s="1"/>
      <c r="C111" s="65" t="s">
        <v>150</v>
      </c>
      <c r="D111" s="83">
        <f>+'ANEXO N° III -1 RDR'!D110</f>
        <v>299134</v>
      </c>
      <c r="E111" s="83">
        <f>+'ANEXO N° III -1 RDR'!E110</f>
        <v>0</v>
      </c>
      <c r="F111" s="83">
        <f>+'ANEXO N° III -1 RDR'!F110</f>
        <v>1106477</v>
      </c>
      <c r="G111" s="83">
        <f>+'ANEXO N° III -1 RDR'!G110</f>
        <v>0</v>
      </c>
      <c r="H111" s="83">
        <f>+'ANEXO N° III -1 RDR'!H110</f>
        <v>32912</v>
      </c>
      <c r="I111" s="83">
        <f>+'ANEXO N° III -1 RDR'!I110</f>
        <v>48130</v>
      </c>
      <c r="J111" s="83">
        <f>+'ANEXO N° III -1 RDR'!J110</f>
        <v>0</v>
      </c>
      <c r="K111" s="83">
        <f>+'ANEXO N° III -1 RDR'!K110</f>
        <v>0</v>
      </c>
      <c r="L111" s="16">
        <f t="shared" si="6"/>
        <v>1486653</v>
      </c>
      <c r="M111" s="59"/>
      <c r="N111" s="59"/>
      <c r="O111" s="59"/>
      <c r="P111" s="6">
        <v>22</v>
      </c>
      <c r="Q111" s="119">
        <v>1160000</v>
      </c>
      <c r="R111" s="110">
        <f t="shared" si="7"/>
        <v>326653</v>
      </c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.75">
      <c r="A112" s="99"/>
      <c r="B112" s="1"/>
      <c r="C112" s="65"/>
      <c r="D112" s="85"/>
      <c r="E112" s="84"/>
      <c r="F112" s="84"/>
      <c r="G112" s="84"/>
      <c r="H112" s="84"/>
      <c r="I112" s="84"/>
      <c r="J112" s="62"/>
      <c r="K112" s="121"/>
      <c r="L112" s="63"/>
      <c r="M112" s="59"/>
      <c r="N112" s="59"/>
      <c r="O112" s="59"/>
      <c r="Q112" s="119"/>
      <c r="R112" s="110"/>
      <c r="S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20.25" customHeight="1">
      <c r="A113" s="92" t="s">
        <v>33</v>
      </c>
      <c r="B113" s="51"/>
      <c r="C113" s="52"/>
      <c r="D113" s="60">
        <f>SUM(D114:D117)</f>
        <v>9657775</v>
      </c>
      <c r="E113" s="60">
        <f aca="true" t="shared" si="8" ref="E113:K113">SUM(E114:E117)</f>
        <v>504000</v>
      </c>
      <c r="F113" s="60">
        <f t="shared" si="8"/>
        <v>10196017</v>
      </c>
      <c r="G113" s="60">
        <f t="shared" si="8"/>
        <v>17003571</v>
      </c>
      <c r="H113" s="60">
        <f t="shared" si="8"/>
        <v>985811</v>
      </c>
      <c r="I113" s="60">
        <f t="shared" si="8"/>
        <v>666963</v>
      </c>
      <c r="J113" s="60">
        <f t="shared" si="8"/>
        <v>0</v>
      </c>
      <c r="K113" s="60">
        <f t="shared" si="8"/>
        <v>0</v>
      </c>
      <c r="L113" s="12">
        <f>SUM(L114:L117)</f>
        <v>39014137</v>
      </c>
      <c r="M113" s="56"/>
      <c r="N113" s="56"/>
      <c r="O113" s="56"/>
      <c r="Q113" s="119">
        <v>35645581</v>
      </c>
      <c r="R113" s="110">
        <f aca="true" t="shared" si="9" ref="R113:R118">+L113-Q113</f>
        <v>3368556</v>
      </c>
      <c r="S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5" customHeight="1">
      <c r="A114" s="92"/>
      <c r="B114" s="53"/>
      <c r="C114" s="68" t="s">
        <v>143</v>
      </c>
      <c r="D114" s="83">
        <f>+'ANEXO N° III -1 RDR'!D113</f>
        <v>6766213</v>
      </c>
      <c r="E114" s="83">
        <f>+'ANEXO N° III -1 RDR'!E113</f>
        <v>504000</v>
      </c>
      <c r="F114" s="83">
        <f>+'ANEXO N° III -1 RDR'!F113</f>
        <v>5676319</v>
      </c>
      <c r="G114" s="83">
        <f>+'ANEXO N° III -1 RDR'!G113</f>
        <v>16761260</v>
      </c>
      <c r="H114" s="83">
        <f>+'ANEXO N° III -1 RDR'!H113</f>
        <v>54119</v>
      </c>
      <c r="I114" s="83">
        <f>+'ANEXO N° III -1 RDR'!I113</f>
        <v>413883</v>
      </c>
      <c r="J114" s="83">
        <f>+'ANEXO N° III -1 RDR'!J113</f>
        <v>0</v>
      </c>
      <c r="K114" s="83">
        <f>+'ANEXO N° III -1 RDR'!K113</f>
        <v>0</v>
      </c>
      <c r="L114" s="16">
        <f>SUM(D114:K114)</f>
        <v>30175794</v>
      </c>
      <c r="M114" s="59"/>
      <c r="N114" s="59"/>
      <c r="O114" s="59"/>
      <c r="P114" s="17">
        <v>1</v>
      </c>
      <c r="Q114" s="55">
        <v>28367700</v>
      </c>
      <c r="R114" s="110">
        <f t="shared" si="9"/>
        <v>1808094</v>
      </c>
      <c r="S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5" customHeight="1">
      <c r="A115" s="92"/>
      <c r="B115" s="53"/>
      <c r="C115" s="68" t="s">
        <v>156</v>
      </c>
      <c r="D115" s="83">
        <f>+'ANEXO N° III -1 RDR'!D114+'ANEXO N° III-2 DT'!D24</f>
        <v>1224458</v>
      </c>
      <c r="E115" s="83">
        <f>+'ANEXO N° III -1 RDR'!E114+'ANEXO N° III-2 DT'!E24</f>
        <v>0</v>
      </c>
      <c r="F115" s="83">
        <f>+'ANEXO N° III -1 RDR'!F114+'ANEXO N° III-2 DT'!F24</f>
        <v>1607022</v>
      </c>
      <c r="G115" s="83">
        <f>+'ANEXO N° III -1 RDR'!G114+'ANEXO N° III-2 DT'!G24</f>
        <v>35000</v>
      </c>
      <c r="H115" s="83">
        <f>+'ANEXO N° III -1 RDR'!H114+'ANEXO N° III-2 DT'!H24</f>
        <v>228500</v>
      </c>
      <c r="I115" s="83">
        <f>+'ANEXO N° III -1 RDR'!I114+'ANEXO N° III-2 DT'!I24</f>
        <v>15940</v>
      </c>
      <c r="J115" s="83">
        <f>+'ANEXO N° III -1 RDR'!J114+'ANEXO N° III-2 DT'!J24</f>
        <v>0</v>
      </c>
      <c r="K115" s="83">
        <f>+'ANEXO N° III -1 RDR'!K114+'ANEXO N° III-2 DT'!K24</f>
        <v>0</v>
      </c>
      <c r="L115" s="16">
        <f>SUM(D115:K115)</f>
        <v>3110920</v>
      </c>
      <c r="M115" s="59"/>
      <c r="N115" s="59"/>
      <c r="O115" s="59"/>
      <c r="P115" s="17">
        <v>2</v>
      </c>
      <c r="Q115" s="55">
        <v>2990000</v>
      </c>
      <c r="R115" s="110">
        <f t="shared" si="9"/>
        <v>120920</v>
      </c>
      <c r="S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5" customHeight="1">
      <c r="A116" s="99"/>
      <c r="B116" s="1"/>
      <c r="C116" s="68" t="s">
        <v>157</v>
      </c>
      <c r="D116" s="83">
        <f>+'ANEXO N° III -1 RDR'!D115+'ANEXO N° III-2 DT'!D25</f>
        <v>996313</v>
      </c>
      <c r="E116" s="83">
        <f>+'ANEXO N° III -1 RDR'!E115+'ANEXO N° III-2 DT'!E25</f>
        <v>0</v>
      </c>
      <c r="F116" s="83">
        <f>+'ANEXO N° III -1 RDR'!F115+'ANEXO N° III-2 DT'!F25</f>
        <v>2051796</v>
      </c>
      <c r="G116" s="83">
        <f>+'ANEXO N° III -1 RDR'!G115+'ANEXO N° III-2 DT'!G25</f>
        <v>141187</v>
      </c>
      <c r="H116" s="83">
        <f>+'ANEXO N° III -1 RDR'!H115+'ANEXO N° III-2 DT'!H25</f>
        <v>555505</v>
      </c>
      <c r="I116" s="83">
        <f>+'ANEXO N° III -1 RDR'!I115+'ANEXO N° III-2 DT'!I25</f>
        <v>120140</v>
      </c>
      <c r="J116" s="83">
        <f>+'ANEXO N° III -1 RDR'!J115</f>
        <v>0</v>
      </c>
      <c r="K116" s="83">
        <f>+'ANEXO N° III -1 RDR'!K115</f>
        <v>0</v>
      </c>
      <c r="L116" s="16">
        <f>SUM(D116:K116)</f>
        <v>3864941</v>
      </c>
      <c r="M116" s="59"/>
      <c r="N116" s="59"/>
      <c r="O116" s="59"/>
      <c r="P116" s="17">
        <v>3</v>
      </c>
      <c r="Q116" s="55">
        <v>3022749</v>
      </c>
      <c r="R116" s="110">
        <f t="shared" si="9"/>
        <v>842192</v>
      </c>
      <c r="S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5" customHeight="1">
      <c r="A117" s="99"/>
      <c r="B117" s="1"/>
      <c r="C117" s="68" t="s">
        <v>158</v>
      </c>
      <c r="D117" s="83">
        <f>+'ANEXO N° III -1 RDR'!D116+'ANEXO N° III-2 DT'!D26</f>
        <v>670791</v>
      </c>
      <c r="E117" s="83">
        <f>+'ANEXO N° III -1 RDR'!E116+'ANEXO N° III-2 DT'!E26</f>
        <v>0</v>
      </c>
      <c r="F117" s="83">
        <f>+'ANEXO N° III -1 RDR'!F116+'ANEXO N° III-2 DT'!F26</f>
        <v>860880</v>
      </c>
      <c r="G117" s="83">
        <f>+'ANEXO N° III -1 RDR'!G116+'ANEXO N° III-2 DT'!G26</f>
        <v>66124</v>
      </c>
      <c r="H117" s="83">
        <f>+'ANEXO N° III -1 RDR'!H116+'ANEXO N° III-2 DT'!H26</f>
        <v>147687</v>
      </c>
      <c r="I117" s="83">
        <f>+'ANEXO N° III -1 RDR'!I116+'ANEXO N° III-2 DT'!I26</f>
        <v>117000</v>
      </c>
      <c r="J117" s="83">
        <f>+'ANEXO N° III -1 RDR'!J116+'ANEXO N° III-2 DT'!J26</f>
        <v>0</v>
      </c>
      <c r="K117" s="83">
        <f>+'ANEXO N° III -1 RDR'!K116+'ANEXO N° III-2 DT'!K26</f>
        <v>0</v>
      </c>
      <c r="L117" s="16">
        <f>SUM(D117:K117)</f>
        <v>1862482</v>
      </c>
      <c r="M117" s="59"/>
      <c r="N117" s="59"/>
      <c r="O117" s="59"/>
      <c r="P117" s="17">
        <v>4</v>
      </c>
      <c r="Q117" s="55">
        <v>1265132</v>
      </c>
      <c r="R117" s="110">
        <f t="shared" si="9"/>
        <v>597350</v>
      </c>
      <c r="S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3.5" thickBot="1">
      <c r="A118" s="100"/>
      <c r="B118" s="101"/>
      <c r="C118" s="102" t="s">
        <v>1</v>
      </c>
      <c r="D118" s="42">
        <f aca="true" t="shared" si="10" ref="D118:L118">+D113+D88+D15</f>
        <v>536524323</v>
      </c>
      <c r="E118" s="42">
        <f t="shared" si="10"/>
        <v>6458584</v>
      </c>
      <c r="F118" s="42">
        <f t="shared" si="10"/>
        <v>1008213650</v>
      </c>
      <c r="G118" s="42">
        <f t="shared" si="10"/>
        <v>190204332</v>
      </c>
      <c r="H118" s="42">
        <f t="shared" si="10"/>
        <v>88782041</v>
      </c>
      <c r="I118" s="42">
        <f t="shared" si="10"/>
        <v>167668811</v>
      </c>
      <c r="J118" s="42">
        <f t="shared" si="10"/>
        <v>0</v>
      </c>
      <c r="K118" s="42">
        <f t="shared" si="10"/>
        <v>30514760</v>
      </c>
      <c r="L118" s="43">
        <f t="shared" si="10"/>
        <v>2028366501</v>
      </c>
      <c r="M118" s="64"/>
      <c r="N118" s="64"/>
      <c r="O118" s="64"/>
      <c r="Q118" s="55">
        <v>1815947117</v>
      </c>
      <c r="R118" s="110">
        <f t="shared" si="9"/>
        <v>212419384</v>
      </c>
      <c r="S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9:42" ht="13.5" thickTop="1">
      <c r="S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4:42" ht="12.75">
      <c r="D120" s="121"/>
      <c r="E120" s="121"/>
      <c r="F120" s="121"/>
      <c r="G120" s="121"/>
      <c r="H120" s="121"/>
      <c r="I120" s="121"/>
      <c r="J120" s="121"/>
      <c r="K120" s="121"/>
      <c r="L120" s="121"/>
      <c r="M120" s="86"/>
      <c r="S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9:42" ht="12.75">
      <c r="S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9:42" ht="12.75">
      <c r="S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9:42" ht="12.75">
      <c r="S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9:42" ht="12.75">
      <c r="S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9:42" ht="12.75">
      <c r="S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9:42" ht="12.75">
      <c r="S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9:42" ht="12.75">
      <c r="S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9:42" ht="12.75">
      <c r="S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9:42" ht="12.75">
      <c r="S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3:19" ht="12.75">
      <c r="C130" s="55"/>
      <c r="P130" s="17">
        <f>+P65+P82+P111+P117</f>
        <v>93</v>
      </c>
      <c r="S130" s="6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5433070866141736" right="0.2362204724409449" top="0.7086614173228347" bottom="0.9055118110236221" header="0" footer="0"/>
  <pageSetup fitToHeight="3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9"/>
  <sheetViews>
    <sheetView showZeros="0" zoomScalePageLayoutView="0" workbookViewId="0" topLeftCell="A88">
      <selection activeCell="A2" sqref="A2"/>
    </sheetView>
  </sheetViews>
  <sheetFormatPr defaultColWidth="11.421875" defaultRowHeight="12.75"/>
  <cols>
    <col min="1" max="1" width="2.7109375" style="17" customWidth="1"/>
    <col min="2" max="2" width="4.140625" style="17" customWidth="1"/>
    <col min="3" max="3" width="88.8515625" style="17" customWidth="1"/>
    <col min="4" max="12" width="15.421875" style="17" customWidth="1"/>
    <col min="13" max="13" width="3.8515625" style="17" customWidth="1"/>
    <col min="14" max="16" width="39.421875" style="17" customWidth="1"/>
    <col min="17" max="16384" width="11.421875" style="17" customWidth="1"/>
  </cols>
  <sheetData>
    <row r="1" spans="1:12" s="1" customFormat="1" ht="12.75">
      <c r="A1" s="132" t="s">
        <v>161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="1" customFormat="1" ht="13.5" thickBot="1"/>
    <row r="3" spans="1:12" s="1" customFormat="1" ht="13.5" thickTop="1">
      <c r="A3" s="88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s="1" customFormat="1" ht="12.75">
      <c r="A4" s="138" t="s">
        <v>159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/>
    </row>
    <row r="5" spans="1:12" s="1" customFormat="1" ht="12.75">
      <c r="A5" s="138" t="s">
        <v>151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9"/>
    </row>
    <row r="6" spans="1:12" s="1" customFormat="1" ht="12.75">
      <c r="A6" s="138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9"/>
    </row>
    <row r="7" spans="1:12" s="1" customFormat="1" ht="12.75">
      <c r="A7" s="138" t="s">
        <v>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9"/>
    </row>
    <row r="8" spans="1:12" s="1" customFormat="1" ht="12.75">
      <c r="A8" s="2"/>
      <c r="F8" s="1" t="s">
        <v>26</v>
      </c>
      <c r="H8" s="6"/>
      <c r="K8" s="6" t="s">
        <v>11</v>
      </c>
      <c r="L8" s="29"/>
    </row>
    <row r="9" spans="1:12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3.5" thickBot="1">
      <c r="G11" s="13" t="s">
        <v>3</v>
      </c>
    </row>
    <row r="12" spans="1:12" s="1" customFormat="1" ht="17.25" customHeight="1" thickTop="1">
      <c r="A12" s="31"/>
      <c r="B12" s="32"/>
      <c r="C12" s="33"/>
      <c r="D12" s="146" t="s">
        <v>35</v>
      </c>
      <c r="E12" s="146"/>
      <c r="F12" s="146"/>
      <c r="G12" s="146"/>
      <c r="H12" s="146"/>
      <c r="I12" s="146"/>
      <c r="J12" s="146"/>
      <c r="K12" s="146"/>
      <c r="L12" s="147"/>
    </row>
    <row r="13" spans="1:12" s="1" customFormat="1" ht="57.75" customHeight="1">
      <c r="A13" s="143" t="s">
        <v>0</v>
      </c>
      <c r="B13" s="144"/>
      <c r="C13" s="145"/>
      <c r="D13" s="103" t="s">
        <v>5</v>
      </c>
      <c r="E13" s="103" t="s">
        <v>14</v>
      </c>
      <c r="F13" s="103" t="s">
        <v>6</v>
      </c>
      <c r="G13" s="103" t="s">
        <v>19</v>
      </c>
      <c r="H13" s="103" t="s">
        <v>18</v>
      </c>
      <c r="I13" s="103" t="s">
        <v>31</v>
      </c>
      <c r="J13" s="103" t="s">
        <v>34</v>
      </c>
      <c r="K13" s="103" t="s">
        <v>16</v>
      </c>
      <c r="L13" s="115" t="s">
        <v>1</v>
      </c>
    </row>
    <row r="14" spans="1:12" s="6" customFormat="1" ht="13.5" customHeight="1">
      <c r="A14" s="34"/>
      <c r="B14" s="35"/>
      <c r="C14" s="36"/>
      <c r="D14" s="8"/>
      <c r="E14" s="8"/>
      <c r="F14" s="8"/>
      <c r="G14" s="8"/>
      <c r="H14" s="8"/>
      <c r="I14" s="8"/>
      <c r="J14" s="8"/>
      <c r="K14" s="8"/>
      <c r="L14" s="12"/>
    </row>
    <row r="15" spans="1:12" s="6" customFormat="1" ht="12.75">
      <c r="A15" s="92" t="s">
        <v>13</v>
      </c>
      <c r="B15" s="93"/>
      <c r="C15" s="94"/>
      <c r="D15" s="38">
        <f aca="true" t="shared" si="0" ref="D15:L15">+D16+D69</f>
        <v>420251420</v>
      </c>
      <c r="E15" s="38">
        <f t="shared" si="0"/>
        <v>5088584</v>
      </c>
      <c r="F15" s="38">
        <f t="shared" si="0"/>
        <v>503772343</v>
      </c>
      <c r="G15" s="38">
        <f t="shared" si="0"/>
        <v>0</v>
      </c>
      <c r="H15" s="38">
        <f t="shared" si="0"/>
        <v>76544378</v>
      </c>
      <c r="I15" s="38">
        <f t="shared" si="0"/>
        <v>147105007</v>
      </c>
      <c r="J15" s="38">
        <f t="shared" si="0"/>
        <v>0</v>
      </c>
      <c r="K15" s="38">
        <f t="shared" si="0"/>
        <v>30514760</v>
      </c>
      <c r="L15" s="46">
        <f t="shared" si="0"/>
        <v>1183276492</v>
      </c>
    </row>
    <row r="16" spans="1:12" s="6" customFormat="1" ht="15" customHeight="1">
      <c r="A16" s="95"/>
      <c r="B16" s="13" t="s">
        <v>12</v>
      </c>
      <c r="C16" s="39"/>
      <c r="D16" s="11">
        <f>SUM(D17:D67)</f>
        <v>348449171</v>
      </c>
      <c r="E16" s="11">
        <f aca="true" t="shared" si="1" ref="E16:K16">SUM(E17:E67)</f>
        <v>4850584</v>
      </c>
      <c r="F16" s="11">
        <f t="shared" si="1"/>
        <v>358399820</v>
      </c>
      <c r="G16" s="11">
        <f t="shared" si="1"/>
        <v>0</v>
      </c>
      <c r="H16" s="11">
        <f t="shared" si="1"/>
        <v>67986661</v>
      </c>
      <c r="I16" s="11">
        <f t="shared" si="1"/>
        <v>140583160</v>
      </c>
      <c r="J16" s="11">
        <f t="shared" si="1"/>
        <v>0</v>
      </c>
      <c r="K16" s="11">
        <f t="shared" si="1"/>
        <v>26099124</v>
      </c>
      <c r="L16" s="12">
        <f>SUM(L17:L67)</f>
        <v>946368520</v>
      </c>
    </row>
    <row r="17" spans="1:12" s="6" customFormat="1" ht="15" customHeight="1">
      <c r="A17" s="95"/>
      <c r="C17" s="65" t="s">
        <v>58</v>
      </c>
      <c r="D17" s="66">
        <v>34102456</v>
      </c>
      <c r="E17" s="66">
        <v>2150423</v>
      </c>
      <c r="F17" s="66">
        <v>45773582</v>
      </c>
      <c r="G17" s="66"/>
      <c r="H17" s="66">
        <v>13041998</v>
      </c>
      <c r="I17" s="66">
        <v>28060764</v>
      </c>
      <c r="J17" s="66"/>
      <c r="K17" s="66">
        <v>8000000</v>
      </c>
      <c r="L17" s="49">
        <f>SUM(D17:K17)</f>
        <v>131129223</v>
      </c>
    </row>
    <row r="18" spans="1:12" s="6" customFormat="1" ht="15" customHeight="1">
      <c r="A18" s="95"/>
      <c r="C18" s="65" t="s">
        <v>59</v>
      </c>
      <c r="D18" s="66">
        <v>50353258</v>
      </c>
      <c r="E18" s="66">
        <v>313387</v>
      </c>
      <c r="F18" s="66">
        <v>57462107</v>
      </c>
      <c r="G18" s="66"/>
      <c r="H18" s="66">
        <v>7357212</v>
      </c>
      <c r="I18" s="66">
        <v>11823021</v>
      </c>
      <c r="J18" s="66"/>
      <c r="K18" s="66">
        <v>2334130</v>
      </c>
      <c r="L18" s="49">
        <f aca="true" t="shared" si="2" ref="L18:L83">SUM(D18:K18)</f>
        <v>129643115</v>
      </c>
    </row>
    <row r="19" spans="1:12" s="6" customFormat="1" ht="15" customHeight="1">
      <c r="A19" s="95"/>
      <c r="C19" s="65" t="s">
        <v>60</v>
      </c>
      <c r="D19" s="66">
        <v>9844733</v>
      </c>
      <c r="E19" s="66">
        <v>103400</v>
      </c>
      <c r="F19" s="66">
        <v>4248000</v>
      </c>
      <c r="G19" s="66"/>
      <c r="H19" s="66">
        <v>555000</v>
      </c>
      <c r="I19" s="66">
        <v>3715000</v>
      </c>
      <c r="J19" s="66"/>
      <c r="K19" s="66">
        <v>857000</v>
      </c>
      <c r="L19" s="49">
        <f t="shared" si="2"/>
        <v>19323133</v>
      </c>
    </row>
    <row r="20" spans="1:12" s="6" customFormat="1" ht="15" customHeight="1">
      <c r="A20" s="95"/>
      <c r="C20" s="65" t="s">
        <v>61</v>
      </c>
      <c r="D20" s="66">
        <v>33760872</v>
      </c>
      <c r="E20" s="66">
        <v>440946</v>
      </c>
      <c r="F20" s="66">
        <v>24674868</v>
      </c>
      <c r="G20" s="66"/>
      <c r="H20" s="66">
        <v>3732902</v>
      </c>
      <c r="I20" s="66">
        <v>5671323</v>
      </c>
      <c r="J20" s="66"/>
      <c r="K20" s="66">
        <v>3863757</v>
      </c>
      <c r="L20" s="49">
        <f t="shared" si="2"/>
        <v>72144668</v>
      </c>
    </row>
    <row r="21" spans="1:12" s="6" customFormat="1" ht="15" customHeight="1">
      <c r="A21" s="95"/>
      <c r="C21" s="65" t="s">
        <v>62</v>
      </c>
      <c r="D21" s="66">
        <v>27751827</v>
      </c>
      <c r="E21" s="66">
        <v>483357</v>
      </c>
      <c r="F21" s="66">
        <v>51935388</v>
      </c>
      <c r="G21" s="66"/>
      <c r="H21" s="66">
        <v>14804654</v>
      </c>
      <c r="I21" s="66">
        <v>17544141</v>
      </c>
      <c r="J21" s="66"/>
      <c r="K21" s="66"/>
      <c r="L21" s="49">
        <f t="shared" si="2"/>
        <v>112519367</v>
      </c>
    </row>
    <row r="22" spans="1:12" s="6" customFormat="1" ht="15" customHeight="1">
      <c r="A22" s="95"/>
      <c r="C22" s="65" t="s">
        <v>63</v>
      </c>
      <c r="D22" s="66">
        <v>13449469</v>
      </c>
      <c r="E22" s="66">
        <v>49212</v>
      </c>
      <c r="F22" s="66">
        <v>20763147</v>
      </c>
      <c r="G22" s="66"/>
      <c r="H22" s="66">
        <v>2200742</v>
      </c>
      <c r="I22" s="66">
        <v>17906917</v>
      </c>
      <c r="J22" s="66"/>
      <c r="K22" s="66">
        <v>3210438</v>
      </c>
      <c r="L22" s="49">
        <f t="shared" si="2"/>
        <v>57579925</v>
      </c>
    </row>
    <row r="23" spans="1:12" s="6" customFormat="1" ht="15" customHeight="1">
      <c r="A23" s="95"/>
      <c r="C23" s="65" t="s">
        <v>64</v>
      </c>
      <c r="D23" s="66">
        <v>11514119</v>
      </c>
      <c r="E23" s="66"/>
      <c r="F23" s="66">
        <v>7267389</v>
      </c>
      <c r="G23" s="66"/>
      <c r="H23" s="66">
        <v>3622009</v>
      </c>
      <c r="I23" s="66">
        <v>10785021</v>
      </c>
      <c r="J23" s="66"/>
      <c r="K23" s="66"/>
      <c r="L23" s="49">
        <f t="shared" si="2"/>
        <v>33188538</v>
      </c>
    </row>
    <row r="24" spans="1:12" s="6" customFormat="1" ht="15" customHeight="1">
      <c r="A24" s="95"/>
      <c r="C24" s="65" t="s">
        <v>65</v>
      </c>
      <c r="D24" s="66">
        <v>13679096</v>
      </c>
      <c r="E24" s="66">
        <v>94700</v>
      </c>
      <c r="F24" s="66">
        <v>9983218</v>
      </c>
      <c r="G24" s="66"/>
      <c r="H24" s="66">
        <v>1912215</v>
      </c>
      <c r="I24" s="66">
        <v>9087046</v>
      </c>
      <c r="J24" s="66"/>
      <c r="K24" s="66"/>
      <c r="L24" s="49">
        <f t="shared" si="2"/>
        <v>34756275</v>
      </c>
    </row>
    <row r="25" spans="1:12" s="6" customFormat="1" ht="15" customHeight="1">
      <c r="A25" s="95"/>
      <c r="C25" s="65" t="s">
        <v>66</v>
      </c>
      <c r="D25" s="66">
        <v>13338638</v>
      </c>
      <c r="E25" s="66"/>
      <c r="F25" s="66">
        <v>15338947</v>
      </c>
      <c r="G25" s="66"/>
      <c r="H25" s="66">
        <v>2405447</v>
      </c>
      <c r="I25" s="66">
        <v>6655880</v>
      </c>
      <c r="J25" s="66"/>
      <c r="K25" s="66">
        <v>2068584</v>
      </c>
      <c r="L25" s="49">
        <f t="shared" si="2"/>
        <v>39807496</v>
      </c>
    </row>
    <row r="26" spans="1:12" s="6" customFormat="1" ht="15" customHeight="1">
      <c r="A26" s="95"/>
      <c r="C26" s="65" t="s">
        <v>67</v>
      </c>
      <c r="D26" s="66">
        <v>14992008</v>
      </c>
      <c r="E26" s="66">
        <v>139167</v>
      </c>
      <c r="F26" s="66">
        <v>8846846</v>
      </c>
      <c r="G26" s="66"/>
      <c r="H26" s="66">
        <v>2626812</v>
      </c>
      <c r="I26" s="66">
        <v>2855945</v>
      </c>
      <c r="J26" s="66"/>
      <c r="K26" s="66">
        <v>360000</v>
      </c>
      <c r="L26" s="49">
        <f t="shared" si="2"/>
        <v>29820778</v>
      </c>
    </row>
    <row r="27" spans="1:12" s="6" customFormat="1" ht="15" customHeight="1">
      <c r="A27" s="95"/>
      <c r="C27" s="65" t="s">
        <v>68</v>
      </c>
      <c r="D27" s="66">
        <v>3362896</v>
      </c>
      <c r="E27" s="66"/>
      <c r="F27" s="66">
        <v>2801873</v>
      </c>
      <c r="G27" s="66"/>
      <c r="H27" s="66">
        <v>20000</v>
      </c>
      <c r="I27" s="66">
        <v>92575</v>
      </c>
      <c r="J27" s="66"/>
      <c r="K27" s="66"/>
      <c r="L27" s="49">
        <f t="shared" si="2"/>
        <v>6277344</v>
      </c>
    </row>
    <row r="28" spans="1:12" s="6" customFormat="1" ht="15" customHeight="1">
      <c r="A28" s="95"/>
      <c r="C28" s="65" t="s">
        <v>69</v>
      </c>
      <c r="D28" s="66">
        <v>6099301</v>
      </c>
      <c r="E28" s="66">
        <v>89250</v>
      </c>
      <c r="F28" s="66">
        <v>6016118</v>
      </c>
      <c r="G28" s="66"/>
      <c r="H28" s="66">
        <v>221587</v>
      </c>
      <c r="I28" s="66">
        <v>734066</v>
      </c>
      <c r="J28" s="66"/>
      <c r="K28" s="66">
        <v>100000</v>
      </c>
      <c r="L28" s="49">
        <f t="shared" si="2"/>
        <v>13260322</v>
      </c>
    </row>
    <row r="29" spans="1:12" s="6" customFormat="1" ht="15" customHeight="1">
      <c r="A29" s="95"/>
      <c r="C29" s="65" t="s">
        <v>70</v>
      </c>
      <c r="D29" s="66">
        <v>10972725</v>
      </c>
      <c r="E29" s="66">
        <v>239940</v>
      </c>
      <c r="F29" s="66">
        <v>5132292</v>
      </c>
      <c r="G29" s="66"/>
      <c r="H29" s="66">
        <v>2060158</v>
      </c>
      <c r="I29" s="66">
        <v>2606756</v>
      </c>
      <c r="J29" s="66"/>
      <c r="K29" s="66">
        <v>1876950</v>
      </c>
      <c r="L29" s="49">
        <f t="shared" si="2"/>
        <v>22888821</v>
      </c>
    </row>
    <row r="30" spans="1:12" s="6" customFormat="1" ht="15" customHeight="1">
      <c r="A30" s="95"/>
      <c r="C30" s="65" t="s">
        <v>71</v>
      </c>
      <c r="D30" s="66">
        <v>5553173</v>
      </c>
      <c r="E30" s="66">
        <v>101828</v>
      </c>
      <c r="F30" s="66">
        <v>7488150</v>
      </c>
      <c r="G30" s="66"/>
      <c r="H30" s="66">
        <v>294845</v>
      </c>
      <c r="I30" s="66">
        <v>2880004</v>
      </c>
      <c r="J30" s="66"/>
      <c r="K30" s="66"/>
      <c r="L30" s="49">
        <f t="shared" si="2"/>
        <v>16318000</v>
      </c>
    </row>
    <row r="31" spans="1:12" s="6" customFormat="1" ht="15" customHeight="1">
      <c r="A31" s="95"/>
      <c r="C31" s="65" t="s">
        <v>72</v>
      </c>
      <c r="D31" s="66">
        <v>4984745</v>
      </c>
      <c r="E31" s="66">
        <v>89250</v>
      </c>
      <c r="F31" s="66">
        <v>11004503</v>
      </c>
      <c r="G31" s="66"/>
      <c r="H31" s="66">
        <v>467153</v>
      </c>
      <c r="I31" s="66">
        <v>393220</v>
      </c>
      <c r="J31" s="66"/>
      <c r="K31" s="66">
        <v>1020000</v>
      </c>
      <c r="L31" s="49">
        <f t="shared" si="2"/>
        <v>17958871</v>
      </c>
    </row>
    <row r="32" spans="1:12" s="6" customFormat="1" ht="15" customHeight="1">
      <c r="A32" s="95"/>
      <c r="C32" s="65" t="s">
        <v>73</v>
      </c>
      <c r="D32" s="66">
        <v>11372661</v>
      </c>
      <c r="E32" s="66">
        <v>22400</v>
      </c>
      <c r="F32" s="66">
        <v>6455965</v>
      </c>
      <c r="G32" s="66"/>
      <c r="H32" s="66">
        <v>1430554</v>
      </c>
      <c r="I32" s="66">
        <v>2055245</v>
      </c>
      <c r="J32" s="66"/>
      <c r="K32" s="66"/>
      <c r="L32" s="49">
        <f t="shared" si="2"/>
        <v>21336825</v>
      </c>
    </row>
    <row r="33" spans="1:12" s="6" customFormat="1" ht="15" customHeight="1">
      <c r="A33" s="95"/>
      <c r="C33" s="65" t="s">
        <v>74</v>
      </c>
      <c r="D33" s="66">
        <v>9085354</v>
      </c>
      <c r="E33" s="66">
        <v>43262</v>
      </c>
      <c r="F33" s="66">
        <v>6954615</v>
      </c>
      <c r="G33" s="66"/>
      <c r="H33" s="66">
        <v>181698</v>
      </c>
      <c r="I33" s="66">
        <v>2322569</v>
      </c>
      <c r="J33" s="66"/>
      <c r="K33" s="66">
        <v>265592</v>
      </c>
      <c r="L33" s="49">
        <f t="shared" si="2"/>
        <v>18853090</v>
      </c>
    </row>
    <row r="34" spans="1:12" s="6" customFormat="1" ht="15" customHeight="1">
      <c r="A34" s="95"/>
      <c r="C34" s="65" t="s">
        <v>75</v>
      </c>
      <c r="D34" s="66">
        <v>4578760</v>
      </c>
      <c r="E34" s="66">
        <v>113783</v>
      </c>
      <c r="F34" s="66">
        <v>7820160</v>
      </c>
      <c r="G34" s="66"/>
      <c r="H34" s="66">
        <v>867166</v>
      </c>
      <c r="I34" s="66">
        <v>1278187</v>
      </c>
      <c r="J34" s="66"/>
      <c r="K34" s="66">
        <v>180000</v>
      </c>
      <c r="L34" s="49">
        <f t="shared" si="2"/>
        <v>14838056</v>
      </c>
    </row>
    <row r="35" spans="1:12" s="6" customFormat="1" ht="15" customHeight="1">
      <c r="A35" s="95"/>
      <c r="C35" s="65" t="s">
        <v>76</v>
      </c>
      <c r="D35" s="66">
        <v>5214224</v>
      </c>
      <c r="E35" s="66">
        <v>45000</v>
      </c>
      <c r="F35" s="66">
        <v>5696445</v>
      </c>
      <c r="G35" s="66"/>
      <c r="H35" s="66">
        <v>409200</v>
      </c>
      <c r="I35" s="66">
        <v>483000</v>
      </c>
      <c r="J35" s="66"/>
      <c r="K35" s="66">
        <v>35600</v>
      </c>
      <c r="L35" s="49">
        <f t="shared" si="2"/>
        <v>11883469</v>
      </c>
    </row>
    <row r="36" spans="1:12" s="6" customFormat="1" ht="15" customHeight="1">
      <c r="A36" s="95"/>
      <c r="C36" s="65" t="s">
        <v>77</v>
      </c>
      <c r="D36" s="66">
        <v>3586012</v>
      </c>
      <c r="E36" s="66"/>
      <c r="F36" s="66">
        <v>4156603</v>
      </c>
      <c r="G36" s="66"/>
      <c r="H36" s="66">
        <v>327574</v>
      </c>
      <c r="I36" s="66">
        <v>489550</v>
      </c>
      <c r="J36" s="66"/>
      <c r="K36" s="66">
        <v>642503</v>
      </c>
      <c r="L36" s="49">
        <f t="shared" si="2"/>
        <v>9202242</v>
      </c>
    </row>
    <row r="37" spans="1:12" s="6" customFormat="1" ht="15" customHeight="1">
      <c r="A37" s="95"/>
      <c r="C37" s="65" t="s">
        <v>78</v>
      </c>
      <c r="D37" s="66">
        <v>3626292</v>
      </c>
      <c r="E37" s="66"/>
      <c r="F37" s="66">
        <v>5602322</v>
      </c>
      <c r="G37" s="66"/>
      <c r="H37" s="66">
        <v>2053276</v>
      </c>
      <c r="I37" s="66">
        <v>808802</v>
      </c>
      <c r="J37" s="66"/>
      <c r="K37" s="66">
        <v>90000</v>
      </c>
      <c r="L37" s="49">
        <f t="shared" si="2"/>
        <v>12180692</v>
      </c>
    </row>
    <row r="38" spans="1:12" s="6" customFormat="1" ht="15" customHeight="1">
      <c r="A38" s="95"/>
      <c r="C38" s="65" t="s">
        <v>79</v>
      </c>
      <c r="D38" s="66">
        <v>6401194</v>
      </c>
      <c r="E38" s="66">
        <v>54000</v>
      </c>
      <c r="F38" s="66">
        <v>5666893</v>
      </c>
      <c r="G38" s="66"/>
      <c r="H38" s="66">
        <v>980011</v>
      </c>
      <c r="I38" s="66">
        <v>1277130</v>
      </c>
      <c r="J38" s="66"/>
      <c r="K38" s="66"/>
      <c r="L38" s="49">
        <f t="shared" si="2"/>
        <v>14379228</v>
      </c>
    </row>
    <row r="39" spans="1:12" ht="15" customHeight="1">
      <c r="A39" s="95"/>
      <c r="B39" s="6"/>
      <c r="C39" s="65" t="s">
        <v>80</v>
      </c>
      <c r="D39" s="66">
        <v>4600793</v>
      </c>
      <c r="E39" s="66">
        <v>23352</v>
      </c>
      <c r="F39" s="66">
        <v>2955082</v>
      </c>
      <c r="G39" s="66"/>
      <c r="H39" s="66">
        <v>482073</v>
      </c>
      <c r="I39" s="66">
        <v>580210</v>
      </c>
      <c r="J39" s="66"/>
      <c r="K39" s="66">
        <v>811730</v>
      </c>
      <c r="L39" s="49">
        <f t="shared" si="2"/>
        <v>9453240</v>
      </c>
    </row>
    <row r="40" spans="1:12" ht="15" customHeight="1">
      <c r="A40" s="95"/>
      <c r="B40" s="6"/>
      <c r="C40" s="65" t="s">
        <v>81</v>
      </c>
      <c r="D40" s="66">
        <v>5690284</v>
      </c>
      <c r="E40" s="66">
        <v>32000</v>
      </c>
      <c r="F40" s="66">
        <v>4173400</v>
      </c>
      <c r="G40" s="66"/>
      <c r="H40" s="66">
        <v>408000</v>
      </c>
      <c r="I40" s="66">
        <v>1698098</v>
      </c>
      <c r="J40" s="66"/>
      <c r="K40" s="66"/>
      <c r="L40" s="49">
        <f t="shared" si="2"/>
        <v>12001782</v>
      </c>
    </row>
    <row r="41" spans="1:12" ht="15" customHeight="1">
      <c r="A41" s="95"/>
      <c r="B41" s="6"/>
      <c r="C41" s="65" t="s">
        <v>82</v>
      </c>
      <c r="D41" s="66">
        <v>2776821</v>
      </c>
      <c r="E41" s="66"/>
      <c r="F41" s="66">
        <v>2056352</v>
      </c>
      <c r="G41" s="66"/>
      <c r="H41" s="66">
        <v>425632</v>
      </c>
      <c r="I41" s="66">
        <v>635799</v>
      </c>
      <c r="J41" s="66"/>
      <c r="K41" s="66"/>
      <c r="L41" s="49">
        <f t="shared" si="2"/>
        <v>5894604</v>
      </c>
    </row>
    <row r="42" spans="1:12" ht="15" customHeight="1">
      <c r="A42" s="95"/>
      <c r="B42" s="6"/>
      <c r="C42" s="65" t="s">
        <v>83</v>
      </c>
      <c r="D42" s="66">
        <v>4275372</v>
      </c>
      <c r="E42" s="66">
        <v>47400</v>
      </c>
      <c r="F42" s="66">
        <v>3472889</v>
      </c>
      <c r="G42" s="66"/>
      <c r="H42" s="66">
        <v>1385197</v>
      </c>
      <c r="I42" s="66">
        <v>29400</v>
      </c>
      <c r="J42" s="66"/>
      <c r="K42" s="66">
        <v>94698</v>
      </c>
      <c r="L42" s="49">
        <f t="shared" si="2"/>
        <v>9304956</v>
      </c>
    </row>
    <row r="43" spans="1:12" ht="15" customHeight="1">
      <c r="A43" s="95"/>
      <c r="B43" s="6"/>
      <c r="C43" s="65" t="s">
        <v>84</v>
      </c>
      <c r="D43" s="66">
        <v>2407206</v>
      </c>
      <c r="E43" s="66">
        <v>18000</v>
      </c>
      <c r="F43" s="66">
        <v>1824706</v>
      </c>
      <c r="G43" s="66"/>
      <c r="H43" s="66">
        <v>248932</v>
      </c>
      <c r="I43" s="66">
        <v>1001009</v>
      </c>
      <c r="J43" s="66"/>
      <c r="K43" s="66"/>
      <c r="L43" s="49">
        <f t="shared" si="2"/>
        <v>5499853</v>
      </c>
    </row>
    <row r="44" spans="1:12" ht="15" customHeight="1">
      <c r="A44" s="95"/>
      <c r="B44" s="6"/>
      <c r="C44" s="65" t="s">
        <v>153</v>
      </c>
      <c r="D44" s="66">
        <v>4015169</v>
      </c>
      <c r="E44" s="66"/>
      <c r="F44" s="66">
        <v>2177938</v>
      </c>
      <c r="G44" s="66"/>
      <c r="H44" s="66">
        <v>493000</v>
      </c>
      <c r="I44" s="66">
        <v>2085916</v>
      </c>
      <c r="J44" s="66"/>
      <c r="K44" s="66">
        <v>152406</v>
      </c>
      <c r="L44" s="49">
        <f t="shared" si="2"/>
        <v>8924429</v>
      </c>
    </row>
    <row r="45" spans="1:12" ht="15" customHeight="1">
      <c r="A45" s="95"/>
      <c r="B45" s="6"/>
      <c r="C45" s="65" t="s">
        <v>85</v>
      </c>
      <c r="D45" s="66">
        <v>2279954</v>
      </c>
      <c r="E45" s="66"/>
      <c r="F45" s="66">
        <v>1408817</v>
      </c>
      <c r="G45" s="66"/>
      <c r="H45" s="66">
        <v>137056</v>
      </c>
      <c r="I45" s="66">
        <v>1542870</v>
      </c>
      <c r="J45" s="66"/>
      <c r="K45" s="66"/>
      <c r="L45" s="49">
        <f t="shared" si="2"/>
        <v>5368697</v>
      </c>
    </row>
    <row r="46" spans="1:12" ht="15" customHeight="1">
      <c r="A46" s="95"/>
      <c r="B46" s="6"/>
      <c r="C46" s="65" t="s">
        <v>86</v>
      </c>
      <c r="D46" s="66">
        <v>2210800</v>
      </c>
      <c r="E46" s="66"/>
      <c r="F46" s="66">
        <v>1068253</v>
      </c>
      <c r="G46" s="66"/>
      <c r="H46" s="66">
        <v>214400</v>
      </c>
      <c r="I46" s="66">
        <v>546242</v>
      </c>
      <c r="J46" s="66"/>
      <c r="K46" s="66"/>
      <c r="L46" s="49">
        <f t="shared" si="2"/>
        <v>4039695</v>
      </c>
    </row>
    <row r="47" spans="1:12" ht="15" customHeight="1">
      <c r="A47" s="95"/>
      <c r="B47" s="6"/>
      <c r="C47" s="65" t="s">
        <v>87</v>
      </c>
      <c r="D47" s="66">
        <v>3745552</v>
      </c>
      <c r="E47" s="66"/>
      <c r="F47" s="66">
        <v>1074286</v>
      </c>
      <c r="G47" s="66"/>
      <c r="H47" s="66">
        <v>675157</v>
      </c>
      <c r="I47" s="66">
        <v>1004471</v>
      </c>
      <c r="J47" s="66"/>
      <c r="K47" s="66"/>
      <c r="L47" s="49">
        <f t="shared" si="2"/>
        <v>6499466</v>
      </c>
    </row>
    <row r="48" spans="1:12" ht="15" customHeight="1">
      <c r="A48" s="95"/>
      <c r="B48" s="6"/>
      <c r="C48" s="65" t="s">
        <v>88</v>
      </c>
      <c r="D48" s="66">
        <v>1486452</v>
      </c>
      <c r="E48" s="66">
        <v>39000</v>
      </c>
      <c r="F48" s="66">
        <v>1872908</v>
      </c>
      <c r="G48" s="66"/>
      <c r="H48" s="66">
        <v>133389</v>
      </c>
      <c r="I48" s="66">
        <v>29970</v>
      </c>
      <c r="J48" s="66"/>
      <c r="K48" s="66"/>
      <c r="L48" s="49">
        <f t="shared" si="2"/>
        <v>3561719</v>
      </c>
    </row>
    <row r="49" spans="1:12" ht="15" customHeight="1">
      <c r="A49" s="95"/>
      <c r="B49" s="6"/>
      <c r="C49" s="65" t="s">
        <v>89</v>
      </c>
      <c r="D49" s="66">
        <v>1090597</v>
      </c>
      <c r="E49" s="66"/>
      <c r="F49" s="66">
        <v>721178</v>
      </c>
      <c r="G49" s="66"/>
      <c r="H49" s="66">
        <v>62000</v>
      </c>
      <c r="I49" s="66">
        <v>291790</v>
      </c>
      <c r="J49" s="66"/>
      <c r="K49" s="66">
        <v>50000</v>
      </c>
      <c r="L49" s="49">
        <f t="shared" si="2"/>
        <v>2215565</v>
      </c>
    </row>
    <row r="50" spans="1:12" ht="15" customHeight="1">
      <c r="A50" s="95"/>
      <c r="B50" s="6"/>
      <c r="C50" s="65" t="s">
        <v>90</v>
      </c>
      <c r="D50" s="66">
        <v>1709308</v>
      </c>
      <c r="E50" s="66">
        <v>36179</v>
      </c>
      <c r="F50" s="66">
        <v>1374290</v>
      </c>
      <c r="G50" s="66"/>
      <c r="H50" s="66">
        <v>496608</v>
      </c>
      <c r="I50" s="66">
        <v>39400</v>
      </c>
      <c r="J50" s="66"/>
      <c r="K50" s="66"/>
      <c r="L50" s="49">
        <f t="shared" si="2"/>
        <v>3655785</v>
      </c>
    </row>
    <row r="51" spans="1:12" ht="15" customHeight="1">
      <c r="A51" s="95"/>
      <c r="B51" s="6"/>
      <c r="C51" s="65" t="s">
        <v>91</v>
      </c>
      <c r="D51" s="66">
        <v>2012927</v>
      </c>
      <c r="E51" s="66">
        <v>12000</v>
      </c>
      <c r="F51" s="66">
        <v>1253422</v>
      </c>
      <c r="G51" s="66"/>
      <c r="H51" s="66">
        <v>87637</v>
      </c>
      <c r="I51" s="66">
        <v>17450</v>
      </c>
      <c r="J51" s="66"/>
      <c r="K51" s="66"/>
      <c r="L51" s="49">
        <f t="shared" si="2"/>
        <v>3383436</v>
      </c>
    </row>
    <row r="52" spans="1:12" ht="15" customHeight="1">
      <c r="A52" s="95"/>
      <c r="B52" s="6"/>
      <c r="C52" s="65" t="s">
        <v>92</v>
      </c>
      <c r="D52" s="66">
        <v>1325315</v>
      </c>
      <c r="E52" s="66">
        <v>27000</v>
      </c>
      <c r="F52" s="66">
        <v>1177033</v>
      </c>
      <c r="G52" s="66"/>
      <c r="H52" s="66">
        <v>291795</v>
      </c>
      <c r="I52" s="66">
        <v>514515</v>
      </c>
      <c r="J52" s="66"/>
      <c r="K52" s="66"/>
      <c r="L52" s="49">
        <f t="shared" si="2"/>
        <v>3335658</v>
      </c>
    </row>
    <row r="53" spans="1:12" ht="15" customHeight="1">
      <c r="A53" s="95"/>
      <c r="B53" s="6"/>
      <c r="C53" s="65" t="s">
        <v>93</v>
      </c>
      <c r="D53" s="66">
        <v>800539</v>
      </c>
      <c r="E53" s="66"/>
      <c r="F53" s="66">
        <v>410102</v>
      </c>
      <c r="G53" s="66"/>
      <c r="H53" s="66">
        <v>14380</v>
      </c>
      <c r="I53" s="66">
        <v>19040</v>
      </c>
      <c r="J53" s="66"/>
      <c r="K53" s="66"/>
      <c r="L53" s="49">
        <f t="shared" si="2"/>
        <v>1244061</v>
      </c>
    </row>
    <row r="54" spans="1:12" ht="15" customHeight="1">
      <c r="A54" s="95"/>
      <c r="B54" s="6"/>
      <c r="C54" s="65" t="s">
        <v>94</v>
      </c>
      <c r="D54" s="66">
        <v>1742090</v>
      </c>
      <c r="E54" s="66">
        <v>7000</v>
      </c>
      <c r="F54" s="66">
        <v>963869</v>
      </c>
      <c r="G54" s="66"/>
      <c r="H54" s="66">
        <v>58676</v>
      </c>
      <c r="I54" s="66">
        <v>498958</v>
      </c>
      <c r="J54" s="66"/>
      <c r="K54" s="66">
        <v>85736</v>
      </c>
      <c r="L54" s="49">
        <f t="shared" si="2"/>
        <v>3356329</v>
      </c>
    </row>
    <row r="55" spans="1:12" ht="15" customHeight="1">
      <c r="A55" s="95"/>
      <c r="B55" s="6"/>
      <c r="C55" s="65" t="s">
        <v>95</v>
      </c>
      <c r="D55" s="66">
        <v>1049334</v>
      </c>
      <c r="E55" s="66"/>
      <c r="F55" s="66">
        <v>659348</v>
      </c>
      <c r="G55" s="66"/>
      <c r="H55" s="66">
        <v>37318</v>
      </c>
      <c r="I55" s="66">
        <v>54000</v>
      </c>
      <c r="J55" s="66"/>
      <c r="K55" s="66"/>
      <c r="L55" s="49">
        <f t="shared" si="2"/>
        <v>1800000</v>
      </c>
    </row>
    <row r="56" spans="1:12" ht="15" customHeight="1">
      <c r="A56" s="95"/>
      <c r="B56" s="6"/>
      <c r="C56" s="65" t="s">
        <v>96</v>
      </c>
      <c r="D56" s="66">
        <v>806996</v>
      </c>
      <c r="E56" s="66"/>
      <c r="F56" s="66">
        <v>1139243</v>
      </c>
      <c r="G56" s="66"/>
      <c r="H56" s="66">
        <v>141975</v>
      </c>
      <c r="I56" s="66">
        <v>190140</v>
      </c>
      <c r="J56" s="66"/>
      <c r="K56" s="66"/>
      <c r="L56" s="49">
        <f t="shared" si="2"/>
        <v>2278354</v>
      </c>
    </row>
    <row r="57" spans="1:12" ht="15" customHeight="1">
      <c r="A57" s="95"/>
      <c r="B57" s="6"/>
      <c r="C57" s="65" t="s">
        <v>97</v>
      </c>
      <c r="D57" s="66">
        <v>594464</v>
      </c>
      <c r="E57" s="66"/>
      <c r="F57" s="66">
        <v>636326</v>
      </c>
      <c r="G57" s="66"/>
      <c r="H57" s="66">
        <v>24579</v>
      </c>
      <c r="I57" s="66">
        <v>0</v>
      </c>
      <c r="J57" s="66"/>
      <c r="K57" s="66"/>
      <c r="L57" s="49">
        <f t="shared" si="2"/>
        <v>1255369</v>
      </c>
    </row>
    <row r="58" spans="1:12" ht="15" customHeight="1">
      <c r="A58" s="95"/>
      <c r="B58" s="6"/>
      <c r="C58" s="65" t="s">
        <v>98</v>
      </c>
      <c r="D58" s="66">
        <v>333704</v>
      </c>
      <c r="E58" s="66"/>
      <c r="F58" s="66">
        <v>289474</v>
      </c>
      <c r="G58" s="66"/>
      <c r="H58" s="66">
        <v>21500</v>
      </c>
      <c r="I58" s="66"/>
      <c r="J58" s="66"/>
      <c r="K58" s="66"/>
      <c r="L58" s="49">
        <f t="shared" si="2"/>
        <v>644678</v>
      </c>
    </row>
    <row r="59" spans="1:12" ht="15" customHeight="1">
      <c r="A59" s="95"/>
      <c r="B59" s="6"/>
      <c r="C59" s="65" t="s">
        <v>99</v>
      </c>
      <c r="D59" s="66">
        <v>337769</v>
      </c>
      <c r="E59" s="66"/>
      <c r="F59" s="66">
        <v>596928</v>
      </c>
      <c r="G59" s="66"/>
      <c r="H59" s="66">
        <v>44950</v>
      </c>
      <c r="I59" s="66">
        <v>36734</v>
      </c>
      <c r="J59" s="66"/>
      <c r="K59" s="66"/>
      <c r="L59" s="49">
        <f t="shared" si="2"/>
        <v>1016381</v>
      </c>
    </row>
    <row r="60" spans="1:12" ht="15" customHeight="1">
      <c r="A60" s="95"/>
      <c r="B60" s="6"/>
      <c r="C60" s="65" t="s">
        <v>100</v>
      </c>
      <c r="D60" s="66">
        <v>616269</v>
      </c>
      <c r="E60" s="66"/>
      <c r="F60" s="66">
        <v>1032079</v>
      </c>
      <c r="G60" s="66"/>
      <c r="H60" s="66">
        <v>46585</v>
      </c>
      <c r="I60" s="66"/>
      <c r="J60" s="66"/>
      <c r="K60" s="66"/>
      <c r="L60" s="49">
        <f t="shared" si="2"/>
        <v>1694933</v>
      </c>
    </row>
    <row r="61" spans="1:12" ht="15" customHeight="1">
      <c r="A61" s="95"/>
      <c r="B61" s="6"/>
      <c r="C61" s="65" t="s">
        <v>154</v>
      </c>
      <c r="D61" s="66">
        <v>280000</v>
      </c>
      <c r="E61" s="66"/>
      <c r="F61" s="66">
        <v>662000</v>
      </c>
      <c r="G61" s="66"/>
      <c r="H61" s="66">
        <v>50000</v>
      </c>
      <c r="I61" s="66">
        <v>8000</v>
      </c>
      <c r="J61" s="66"/>
      <c r="K61" s="66"/>
      <c r="L61" s="49">
        <f t="shared" si="2"/>
        <v>1000000</v>
      </c>
    </row>
    <row r="62" spans="1:12" ht="15" customHeight="1">
      <c r="A62" s="95"/>
      <c r="B62" s="6"/>
      <c r="C62" s="65" t="s">
        <v>101</v>
      </c>
      <c r="D62" s="66">
        <v>845363</v>
      </c>
      <c r="E62" s="66">
        <v>15848</v>
      </c>
      <c r="F62" s="66">
        <v>519313</v>
      </c>
      <c r="G62" s="66"/>
      <c r="H62" s="66">
        <v>206555</v>
      </c>
      <c r="I62" s="66">
        <v>102530</v>
      </c>
      <c r="J62" s="66"/>
      <c r="K62" s="66"/>
      <c r="L62" s="49">
        <f t="shared" si="2"/>
        <v>1689609</v>
      </c>
    </row>
    <row r="63" spans="1:12" ht="15" customHeight="1">
      <c r="A63" s="95"/>
      <c r="B63" s="6"/>
      <c r="C63" s="65" t="s">
        <v>102</v>
      </c>
      <c r="D63" s="66">
        <v>2504384</v>
      </c>
      <c r="E63" s="66">
        <v>12000</v>
      </c>
      <c r="F63" s="66">
        <v>2251412</v>
      </c>
      <c r="G63" s="66"/>
      <c r="H63" s="66">
        <v>52900</v>
      </c>
      <c r="I63" s="66">
        <v>66300</v>
      </c>
      <c r="J63" s="66"/>
      <c r="K63" s="66"/>
      <c r="L63" s="49">
        <f t="shared" si="2"/>
        <v>4886996</v>
      </c>
    </row>
    <row r="64" spans="1:12" ht="15" customHeight="1">
      <c r="A64" s="95"/>
      <c r="B64" s="6"/>
      <c r="C64" s="65" t="s">
        <v>148</v>
      </c>
      <c r="D64" s="66">
        <v>220612</v>
      </c>
      <c r="E64" s="66"/>
      <c r="F64" s="66">
        <v>437103</v>
      </c>
      <c r="G64" s="66"/>
      <c r="H64" s="66">
        <v>120904</v>
      </c>
      <c r="I64" s="66">
        <v>33556</v>
      </c>
      <c r="J64" s="66"/>
      <c r="K64" s="66"/>
      <c r="L64" s="49">
        <f t="shared" si="2"/>
        <v>812175</v>
      </c>
    </row>
    <row r="65" spans="1:12" ht="15" customHeight="1">
      <c r="A65" s="95"/>
      <c r="B65" s="6"/>
      <c r="C65" s="65" t="s">
        <v>103</v>
      </c>
      <c r="D65" s="66">
        <v>234174</v>
      </c>
      <c r="E65" s="66"/>
      <c r="F65" s="66">
        <v>248463</v>
      </c>
      <c r="G65" s="66"/>
      <c r="H65" s="66"/>
      <c r="I65" s="66">
        <v>10000</v>
      </c>
      <c r="J65" s="66"/>
      <c r="K65" s="66"/>
      <c r="L65" s="49">
        <f t="shared" si="2"/>
        <v>492637</v>
      </c>
    </row>
    <row r="66" spans="1:12" ht="15" customHeight="1">
      <c r="A66" s="95"/>
      <c r="B66" s="6"/>
      <c r="C66" s="65" t="s">
        <v>104</v>
      </c>
      <c r="D66" s="66">
        <v>67941</v>
      </c>
      <c r="E66" s="66"/>
      <c r="F66" s="66">
        <v>121780</v>
      </c>
      <c r="G66" s="66"/>
      <c r="H66" s="66"/>
      <c r="I66" s="66"/>
      <c r="J66" s="66"/>
      <c r="K66" s="66"/>
      <c r="L66" s="49">
        <f t="shared" si="2"/>
        <v>189721</v>
      </c>
    </row>
    <row r="67" spans="1:12" ht="15" customHeight="1">
      <c r="A67" s="95"/>
      <c r="B67" s="6"/>
      <c r="C67" s="65" t="s">
        <v>105</v>
      </c>
      <c r="D67" s="66">
        <v>765169</v>
      </c>
      <c r="E67" s="66">
        <v>7500</v>
      </c>
      <c r="F67" s="66">
        <v>732395</v>
      </c>
      <c r="G67" s="66"/>
      <c r="H67" s="66">
        <v>53250</v>
      </c>
      <c r="I67" s="66">
        <v>20600</v>
      </c>
      <c r="J67" s="66"/>
      <c r="K67" s="66"/>
      <c r="L67" s="49">
        <f t="shared" si="2"/>
        <v>1578914</v>
      </c>
    </row>
    <row r="68" spans="1:12" ht="15" customHeight="1">
      <c r="A68" s="95"/>
      <c r="B68" s="6"/>
      <c r="C68" s="47"/>
      <c r="D68" s="48"/>
      <c r="E68" s="48"/>
      <c r="F68" s="48"/>
      <c r="G68" s="48"/>
      <c r="H68" s="48"/>
      <c r="I68" s="48"/>
      <c r="J68" s="48"/>
      <c r="K68" s="48"/>
      <c r="L68" s="49"/>
    </row>
    <row r="69" spans="1:12" ht="15" customHeight="1">
      <c r="A69" s="96"/>
      <c r="B69" s="6" t="s">
        <v>25</v>
      </c>
      <c r="C69" s="39"/>
      <c r="D69" s="11">
        <f>SUM(D70:D86)</f>
        <v>71802249</v>
      </c>
      <c r="E69" s="11">
        <f aca="true" t="shared" si="3" ref="E69:K69">SUM(E70:E86)</f>
        <v>238000</v>
      </c>
      <c r="F69" s="11">
        <f t="shared" si="3"/>
        <v>145372523</v>
      </c>
      <c r="G69" s="11">
        <f t="shared" si="3"/>
        <v>0</v>
      </c>
      <c r="H69" s="11">
        <f t="shared" si="3"/>
        <v>8557717</v>
      </c>
      <c r="I69" s="11">
        <f t="shared" si="3"/>
        <v>6521847</v>
      </c>
      <c r="J69" s="11">
        <f t="shared" si="3"/>
        <v>0</v>
      </c>
      <c r="K69" s="11">
        <f t="shared" si="3"/>
        <v>4415636</v>
      </c>
      <c r="L69" s="12">
        <f>SUM(L70:L86)</f>
        <v>236907972</v>
      </c>
    </row>
    <row r="70" spans="1:12" ht="15" customHeight="1">
      <c r="A70" s="95"/>
      <c r="B70" s="6"/>
      <c r="C70" s="65" t="s">
        <v>106</v>
      </c>
      <c r="D70" s="67">
        <v>1329700</v>
      </c>
      <c r="E70" s="67"/>
      <c r="F70" s="67">
        <v>7397512</v>
      </c>
      <c r="G70" s="67"/>
      <c r="H70" s="67">
        <v>203500</v>
      </c>
      <c r="I70" s="67">
        <v>529900</v>
      </c>
      <c r="J70" s="67"/>
      <c r="K70" s="67">
        <v>39388</v>
      </c>
      <c r="L70" s="16">
        <f t="shared" si="2"/>
        <v>9500000</v>
      </c>
    </row>
    <row r="71" spans="1:12" ht="15" customHeight="1">
      <c r="A71" s="95"/>
      <c r="B71" s="6"/>
      <c r="C71" s="65" t="s">
        <v>107</v>
      </c>
      <c r="D71" s="67">
        <v>2880651</v>
      </c>
      <c r="E71" s="67"/>
      <c r="F71" s="67">
        <v>16142059</v>
      </c>
      <c r="G71" s="67"/>
      <c r="H71" s="67">
        <v>2971978</v>
      </c>
      <c r="I71" s="67">
        <v>1951295</v>
      </c>
      <c r="J71" s="67"/>
      <c r="K71" s="67">
        <v>2657953</v>
      </c>
      <c r="L71" s="16">
        <f t="shared" si="2"/>
        <v>26603936</v>
      </c>
    </row>
    <row r="72" spans="1:12" ht="15" customHeight="1">
      <c r="A72" s="95"/>
      <c r="B72" s="6"/>
      <c r="C72" s="65" t="s">
        <v>108</v>
      </c>
      <c r="D72" s="67">
        <v>2847201</v>
      </c>
      <c r="E72" s="67"/>
      <c r="F72" s="67">
        <v>3554239</v>
      </c>
      <c r="G72" s="67"/>
      <c r="H72" s="67">
        <v>184000</v>
      </c>
      <c r="I72" s="67">
        <v>123173</v>
      </c>
      <c r="J72" s="67"/>
      <c r="K72" s="67"/>
      <c r="L72" s="16">
        <f t="shared" si="2"/>
        <v>6708613</v>
      </c>
    </row>
    <row r="73" spans="1:12" ht="15" customHeight="1">
      <c r="A73" s="95"/>
      <c r="B73" s="6"/>
      <c r="C73" s="65" t="s">
        <v>109</v>
      </c>
      <c r="D73" s="67">
        <v>2299458</v>
      </c>
      <c r="E73" s="67"/>
      <c r="F73" s="67">
        <v>2423920</v>
      </c>
      <c r="G73" s="67"/>
      <c r="H73" s="67">
        <v>23351</v>
      </c>
      <c r="I73" s="67">
        <v>92000</v>
      </c>
      <c r="J73" s="67"/>
      <c r="K73" s="67"/>
      <c r="L73" s="16">
        <f t="shared" si="2"/>
        <v>4838729</v>
      </c>
    </row>
    <row r="74" spans="1:12" ht="15" customHeight="1">
      <c r="A74" s="95"/>
      <c r="B74" s="6"/>
      <c r="C74" s="65" t="s">
        <v>110</v>
      </c>
      <c r="D74" s="67">
        <v>639655</v>
      </c>
      <c r="E74" s="67"/>
      <c r="F74" s="67">
        <v>559345</v>
      </c>
      <c r="G74" s="67"/>
      <c r="H74" s="67">
        <v>92000</v>
      </c>
      <c r="I74" s="67">
        <v>9000</v>
      </c>
      <c r="J74" s="67"/>
      <c r="K74" s="67"/>
      <c r="L74" s="16">
        <f t="shared" si="2"/>
        <v>1300000</v>
      </c>
    </row>
    <row r="75" spans="1:12" ht="15" customHeight="1">
      <c r="A75" s="95"/>
      <c r="B75" s="6"/>
      <c r="C75" s="65" t="s">
        <v>111</v>
      </c>
      <c r="D75" s="67">
        <v>244843</v>
      </c>
      <c r="E75" s="67"/>
      <c r="F75" s="67">
        <v>230157</v>
      </c>
      <c r="G75" s="67"/>
      <c r="H75" s="67">
        <v>25000</v>
      </c>
      <c r="I75" s="67"/>
      <c r="J75" s="67"/>
      <c r="K75" s="67"/>
      <c r="L75" s="16">
        <f t="shared" si="2"/>
        <v>500000</v>
      </c>
    </row>
    <row r="76" spans="1:12" ht="15" customHeight="1">
      <c r="A76" s="95"/>
      <c r="B76" s="6"/>
      <c r="C76" s="65" t="s">
        <v>112</v>
      </c>
      <c r="D76" s="67">
        <v>12247342</v>
      </c>
      <c r="E76" s="67"/>
      <c r="F76" s="67">
        <v>21894193</v>
      </c>
      <c r="G76" s="67"/>
      <c r="H76" s="67">
        <v>132800</v>
      </c>
      <c r="I76" s="67">
        <v>973902</v>
      </c>
      <c r="J76" s="67"/>
      <c r="K76" s="67"/>
      <c r="L76" s="16">
        <f t="shared" si="2"/>
        <v>35248237</v>
      </c>
    </row>
    <row r="77" spans="1:12" ht="15" customHeight="1">
      <c r="A77" s="95"/>
      <c r="B77" s="6"/>
      <c r="C77" s="65" t="s">
        <v>113</v>
      </c>
      <c r="D77" s="67">
        <v>72263</v>
      </c>
      <c r="E77" s="67"/>
      <c r="F77" s="67">
        <v>37837</v>
      </c>
      <c r="G77" s="67"/>
      <c r="H77" s="67">
        <v>7500</v>
      </c>
      <c r="I77" s="67"/>
      <c r="J77" s="67"/>
      <c r="K77" s="67"/>
      <c r="L77" s="16">
        <f t="shared" si="2"/>
        <v>117600</v>
      </c>
    </row>
    <row r="78" spans="1:12" ht="15" customHeight="1">
      <c r="A78" s="95"/>
      <c r="B78" s="6"/>
      <c r="C78" s="65" t="s">
        <v>114</v>
      </c>
      <c r="D78" s="67">
        <v>28364289</v>
      </c>
      <c r="E78" s="67"/>
      <c r="F78" s="67">
        <v>74292643</v>
      </c>
      <c r="G78" s="67"/>
      <c r="H78" s="67">
        <v>1728000</v>
      </c>
      <c r="I78" s="67">
        <v>28000</v>
      </c>
      <c r="J78" s="67"/>
      <c r="K78" s="67"/>
      <c r="L78" s="16">
        <f t="shared" si="2"/>
        <v>104412932</v>
      </c>
    </row>
    <row r="79" spans="1:12" ht="15" customHeight="1">
      <c r="A79" s="95"/>
      <c r="B79" s="6"/>
      <c r="C79" s="65" t="s">
        <v>115</v>
      </c>
      <c r="D79" s="67">
        <v>14017344</v>
      </c>
      <c r="E79" s="67"/>
      <c r="F79" s="67">
        <v>6428046</v>
      </c>
      <c r="G79" s="67"/>
      <c r="H79" s="67">
        <v>568314</v>
      </c>
      <c r="I79" s="67">
        <v>656180</v>
      </c>
      <c r="J79" s="67"/>
      <c r="K79" s="67"/>
      <c r="L79" s="16">
        <f t="shared" si="2"/>
        <v>21669884</v>
      </c>
    </row>
    <row r="80" spans="1:12" ht="15" customHeight="1">
      <c r="A80" s="95"/>
      <c r="B80" s="6"/>
      <c r="C80" s="65" t="s">
        <v>116</v>
      </c>
      <c r="D80" s="67">
        <v>626904</v>
      </c>
      <c r="E80" s="67"/>
      <c r="F80" s="67">
        <v>1549670</v>
      </c>
      <c r="G80" s="67"/>
      <c r="H80" s="67">
        <v>367234</v>
      </c>
      <c r="I80" s="67">
        <v>74317</v>
      </c>
      <c r="J80" s="67"/>
      <c r="K80" s="67"/>
      <c r="L80" s="16">
        <f t="shared" si="2"/>
        <v>2618125</v>
      </c>
    </row>
    <row r="81" spans="1:12" ht="15" customHeight="1">
      <c r="A81" s="95"/>
      <c r="B81" s="6"/>
      <c r="C81" s="65" t="s">
        <v>117</v>
      </c>
      <c r="D81" s="67">
        <v>297172</v>
      </c>
      <c r="E81" s="67"/>
      <c r="F81" s="67">
        <v>625432</v>
      </c>
      <c r="G81" s="67"/>
      <c r="H81" s="67">
        <v>35000</v>
      </c>
      <c r="I81" s="67">
        <v>8000</v>
      </c>
      <c r="J81" s="67"/>
      <c r="K81" s="67"/>
      <c r="L81" s="16">
        <f t="shared" si="2"/>
        <v>965604</v>
      </c>
    </row>
    <row r="82" spans="1:12" ht="12.75">
      <c r="A82" s="95"/>
      <c r="B82" s="6"/>
      <c r="C82" s="65" t="s">
        <v>155</v>
      </c>
      <c r="D82" s="67"/>
      <c r="E82" s="67"/>
      <c r="F82" s="67">
        <v>456400</v>
      </c>
      <c r="G82" s="67"/>
      <c r="H82" s="67"/>
      <c r="I82" s="67"/>
      <c r="J82" s="67"/>
      <c r="K82" s="67"/>
      <c r="L82" s="16">
        <f t="shared" si="2"/>
        <v>456400</v>
      </c>
    </row>
    <row r="83" spans="1:12" ht="15" customHeight="1">
      <c r="A83" s="95"/>
      <c r="B83" s="6"/>
      <c r="C83" s="65" t="s">
        <v>118</v>
      </c>
      <c r="D83" s="67">
        <v>4281176</v>
      </c>
      <c r="E83" s="67"/>
      <c r="F83" s="67">
        <v>7557824</v>
      </c>
      <c r="G83" s="67"/>
      <c r="H83" s="67"/>
      <c r="I83" s="67">
        <v>670000</v>
      </c>
      <c r="J83" s="67"/>
      <c r="K83" s="67"/>
      <c r="L83" s="16">
        <f t="shared" si="2"/>
        <v>12509000</v>
      </c>
    </row>
    <row r="84" spans="1:12" ht="15" customHeight="1">
      <c r="A84" s="95"/>
      <c r="B84" s="6"/>
      <c r="C84" s="65" t="s">
        <v>119</v>
      </c>
      <c r="D84" s="67">
        <v>930887</v>
      </c>
      <c r="E84" s="67">
        <v>238000</v>
      </c>
      <c r="F84" s="67">
        <v>1875416</v>
      </c>
      <c r="G84" s="67"/>
      <c r="H84" s="67">
        <v>2155440</v>
      </c>
      <c r="I84" s="67">
        <v>1369000</v>
      </c>
      <c r="J84" s="67"/>
      <c r="K84" s="67">
        <v>1718295</v>
      </c>
      <c r="L84" s="16">
        <f>SUM(D84:K84)</f>
        <v>8287038</v>
      </c>
    </row>
    <row r="85" spans="1:12" ht="15" customHeight="1">
      <c r="A85" s="95"/>
      <c r="B85" s="6"/>
      <c r="C85" s="65" t="s">
        <v>120</v>
      </c>
      <c r="D85" s="67">
        <v>427200</v>
      </c>
      <c r="E85" s="67"/>
      <c r="F85" s="67">
        <v>101720</v>
      </c>
      <c r="G85" s="67"/>
      <c r="H85" s="67"/>
      <c r="I85" s="67"/>
      <c r="J85" s="67"/>
      <c r="K85" s="67"/>
      <c r="L85" s="16">
        <f>SUM(D85:K85)</f>
        <v>528920</v>
      </c>
    </row>
    <row r="86" spans="1:12" ht="15" customHeight="1">
      <c r="A86" s="95"/>
      <c r="B86" s="6"/>
      <c r="C86" s="65" t="s">
        <v>121</v>
      </c>
      <c r="D86" s="67">
        <v>296164</v>
      </c>
      <c r="E86" s="67"/>
      <c r="F86" s="67">
        <v>246110</v>
      </c>
      <c r="G86" s="67"/>
      <c r="H86" s="67">
        <v>63600</v>
      </c>
      <c r="I86" s="67">
        <v>37080</v>
      </c>
      <c r="J86" s="67"/>
      <c r="K86" s="67"/>
      <c r="L86" s="16">
        <f>SUM(D86:K86)</f>
        <v>642954</v>
      </c>
    </row>
    <row r="87" spans="1:12" ht="15" customHeight="1">
      <c r="A87" s="95"/>
      <c r="B87" s="6"/>
      <c r="C87" s="47"/>
      <c r="D87" s="15"/>
      <c r="E87" s="15"/>
      <c r="F87" s="15"/>
      <c r="G87" s="15"/>
      <c r="H87" s="15"/>
      <c r="I87" s="15"/>
      <c r="J87" s="15"/>
      <c r="K87" s="15"/>
      <c r="L87" s="16"/>
    </row>
    <row r="88" spans="1:12" ht="15" customHeight="1">
      <c r="A88" s="92" t="s">
        <v>146</v>
      </c>
      <c r="B88" s="6"/>
      <c r="C88" s="50"/>
      <c r="D88" s="11">
        <f>SUM(D89:D110)</f>
        <v>98892057</v>
      </c>
      <c r="E88" s="11">
        <f aca="true" t="shared" si="4" ref="E88:K88">SUM(E89:E110)</f>
        <v>866000</v>
      </c>
      <c r="F88" s="11">
        <f t="shared" si="4"/>
        <v>480510771</v>
      </c>
      <c r="G88" s="11">
        <f t="shared" si="4"/>
        <v>328799</v>
      </c>
      <c r="H88" s="11">
        <f t="shared" si="4"/>
        <v>10820494</v>
      </c>
      <c r="I88" s="11">
        <f t="shared" si="4"/>
        <v>11801432</v>
      </c>
      <c r="J88" s="11">
        <f t="shared" si="4"/>
        <v>0</v>
      </c>
      <c r="K88" s="11">
        <f t="shared" si="4"/>
        <v>0</v>
      </c>
      <c r="L88" s="12">
        <f>SUM(L89:L110)</f>
        <v>603219553</v>
      </c>
    </row>
    <row r="89" spans="1:12" ht="15" customHeight="1">
      <c r="A89" s="95"/>
      <c r="B89" s="1"/>
      <c r="C89" s="68" t="s">
        <v>122</v>
      </c>
      <c r="D89" s="67">
        <v>28250076</v>
      </c>
      <c r="E89" s="67"/>
      <c r="F89" s="67">
        <v>75278103</v>
      </c>
      <c r="G89" s="67"/>
      <c r="H89" s="67">
        <v>862506</v>
      </c>
      <c r="I89" s="67">
        <v>909154</v>
      </c>
      <c r="J89" s="67"/>
      <c r="K89" s="67"/>
      <c r="L89" s="16">
        <f aca="true" t="shared" si="5" ref="L89:L110">SUM(D89:K89)</f>
        <v>105299839</v>
      </c>
    </row>
    <row r="90" spans="1:12" ht="15" customHeight="1">
      <c r="A90" s="95"/>
      <c r="B90" s="1"/>
      <c r="C90" s="68" t="s">
        <v>123</v>
      </c>
      <c r="D90" s="67">
        <v>14189298</v>
      </c>
      <c r="E90" s="67">
        <v>799000</v>
      </c>
      <c r="F90" s="67">
        <v>42187622</v>
      </c>
      <c r="G90" s="67"/>
      <c r="H90" s="67">
        <v>420000</v>
      </c>
      <c r="I90" s="67">
        <v>2439500</v>
      </c>
      <c r="J90" s="67"/>
      <c r="K90" s="67"/>
      <c r="L90" s="16">
        <f t="shared" si="5"/>
        <v>60035420</v>
      </c>
    </row>
    <row r="91" spans="1:12" ht="15" customHeight="1">
      <c r="A91" s="95"/>
      <c r="B91" s="1"/>
      <c r="C91" s="68" t="s">
        <v>124</v>
      </c>
      <c r="D91" s="67"/>
      <c r="E91" s="67"/>
      <c r="F91" s="67">
        <v>925769</v>
      </c>
      <c r="G91" s="67"/>
      <c r="H91" s="67">
        <v>34231</v>
      </c>
      <c r="I91" s="67">
        <v>60000</v>
      </c>
      <c r="J91" s="67"/>
      <c r="K91" s="67"/>
      <c r="L91" s="16">
        <f t="shared" si="5"/>
        <v>1020000</v>
      </c>
    </row>
    <row r="92" spans="1:12" ht="15" customHeight="1">
      <c r="A92" s="95"/>
      <c r="B92" s="1"/>
      <c r="C92" s="68" t="s">
        <v>125</v>
      </c>
      <c r="D92" s="67">
        <v>19500</v>
      </c>
      <c r="E92" s="67"/>
      <c r="F92" s="67">
        <v>121400</v>
      </c>
      <c r="G92" s="67"/>
      <c r="H92" s="67">
        <v>4300</v>
      </c>
      <c r="I92" s="67"/>
      <c r="J92" s="67"/>
      <c r="K92" s="67"/>
      <c r="L92" s="16">
        <f t="shared" si="5"/>
        <v>145200</v>
      </c>
    </row>
    <row r="93" spans="1:12" ht="15" customHeight="1">
      <c r="A93" s="95"/>
      <c r="B93" s="1"/>
      <c r="C93" s="68" t="s">
        <v>126</v>
      </c>
      <c r="D93" s="67">
        <v>672617</v>
      </c>
      <c r="E93" s="67"/>
      <c r="F93" s="67">
        <v>4800329</v>
      </c>
      <c r="G93" s="67"/>
      <c r="H93" s="67"/>
      <c r="I93" s="67">
        <v>1641932</v>
      </c>
      <c r="J93" s="67"/>
      <c r="K93" s="67"/>
      <c r="L93" s="16">
        <f t="shared" si="5"/>
        <v>7114878</v>
      </c>
    </row>
    <row r="94" spans="1:12" ht="15" customHeight="1">
      <c r="A94" s="95"/>
      <c r="B94" s="1"/>
      <c r="C94" s="68" t="s">
        <v>127</v>
      </c>
      <c r="D94" s="67">
        <v>4164088</v>
      </c>
      <c r="E94" s="67"/>
      <c r="F94" s="67">
        <v>7040197</v>
      </c>
      <c r="G94" s="67"/>
      <c r="H94" s="67">
        <v>301331</v>
      </c>
      <c r="I94" s="67">
        <v>15776</v>
      </c>
      <c r="J94" s="67"/>
      <c r="K94" s="67"/>
      <c r="L94" s="16">
        <f t="shared" si="5"/>
        <v>11521392</v>
      </c>
    </row>
    <row r="95" spans="1:12" ht="15" customHeight="1">
      <c r="A95" s="95"/>
      <c r="B95" s="1"/>
      <c r="C95" s="68" t="s">
        <v>128</v>
      </c>
      <c r="D95" s="67">
        <v>2740727</v>
      </c>
      <c r="E95" s="67"/>
      <c r="F95" s="67">
        <v>2338820</v>
      </c>
      <c r="G95" s="67"/>
      <c r="H95" s="67">
        <v>46300</v>
      </c>
      <c r="I95" s="67"/>
      <c r="J95" s="67"/>
      <c r="K95" s="67"/>
      <c r="L95" s="16">
        <f t="shared" si="5"/>
        <v>5125847</v>
      </c>
    </row>
    <row r="96" spans="1:12" ht="15" customHeight="1">
      <c r="A96" s="95"/>
      <c r="B96" s="1"/>
      <c r="C96" s="68" t="s">
        <v>129</v>
      </c>
      <c r="D96" s="67">
        <v>1055665</v>
      </c>
      <c r="E96" s="67"/>
      <c r="F96" s="67">
        <v>1788222</v>
      </c>
      <c r="G96" s="67"/>
      <c r="H96" s="67">
        <v>20700</v>
      </c>
      <c r="I96" s="67">
        <v>185413</v>
      </c>
      <c r="J96" s="67"/>
      <c r="K96" s="67"/>
      <c r="L96" s="16">
        <f t="shared" si="5"/>
        <v>3050000</v>
      </c>
    </row>
    <row r="97" spans="1:12" ht="15" customHeight="1">
      <c r="A97" s="95"/>
      <c r="B97" s="1"/>
      <c r="C97" s="68" t="s">
        <v>130</v>
      </c>
      <c r="D97" s="67">
        <v>2286379</v>
      </c>
      <c r="E97" s="67"/>
      <c r="F97" s="67">
        <v>1544289</v>
      </c>
      <c r="G97" s="67"/>
      <c r="H97" s="67">
        <v>26600</v>
      </c>
      <c r="I97" s="67"/>
      <c r="J97" s="67"/>
      <c r="K97" s="67"/>
      <c r="L97" s="16">
        <f t="shared" si="5"/>
        <v>3857268</v>
      </c>
    </row>
    <row r="98" spans="1:12" ht="15" customHeight="1">
      <c r="A98" s="95"/>
      <c r="B98" s="1"/>
      <c r="C98" s="68" t="s">
        <v>131</v>
      </c>
      <c r="D98" s="67">
        <v>2199204</v>
      </c>
      <c r="E98" s="67">
        <v>2000</v>
      </c>
      <c r="F98" s="67">
        <v>1486796</v>
      </c>
      <c r="G98" s="67"/>
      <c r="H98" s="67">
        <v>60000</v>
      </c>
      <c r="I98" s="67">
        <v>52000</v>
      </c>
      <c r="J98" s="67"/>
      <c r="K98" s="67"/>
      <c r="L98" s="16">
        <f t="shared" si="5"/>
        <v>3800000</v>
      </c>
    </row>
    <row r="99" spans="1:12" ht="15" customHeight="1">
      <c r="A99" s="95"/>
      <c r="B99" s="1"/>
      <c r="C99" s="68" t="s">
        <v>132</v>
      </c>
      <c r="D99" s="67"/>
      <c r="E99" s="67"/>
      <c r="F99" s="67">
        <v>260630</v>
      </c>
      <c r="G99" s="67"/>
      <c r="H99" s="67">
        <v>19080</v>
      </c>
      <c r="I99" s="67">
        <v>20290</v>
      </c>
      <c r="J99" s="67"/>
      <c r="K99" s="67"/>
      <c r="L99" s="16">
        <f t="shared" si="5"/>
        <v>300000</v>
      </c>
    </row>
    <row r="100" spans="1:12" ht="15" customHeight="1">
      <c r="A100" s="95"/>
      <c r="B100" s="1"/>
      <c r="C100" s="68" t="s">
        <v>133</v>
      </c>
      <c r="D100" s="67">
        <v>120000</v>
      </c>
      <c r="E100" s="67"/>
      <c r="F100" s="67">
        <v>206938909</v>
      </c>
      <c r="G100" s="67"/>
      <c r="H100" s="67">
        <v>1001080</v>
      </c>
      <c r="I100" s="67">
        <v>3710000</v>
      </c>
      <c r="J100" s="67"/>
      <c r="K100" s="67"/>
      <c r="L100" s="16">
        <f t="shared" si="5"/>
        <v>211769989</v>
      </c>
    </row>
    <row r="101" spans="1:12" ht="15" customHeight="1">
      <c r="A101" s="95"/>
      <c r="B101" s="1"/>
      <c r="C101" s="68" t="s">
        <v>149</v>
      </c>
      <c r="D101" s="67">
        <v>4650610</v>
      </c>
      <c r="E101" s="67"/>
      <c r="F101" s="67">
        <v>3619176</v>
      </c>
      <c r="G101" s="67"/>
      <c r="H101" s="67">
        <v>84000</v>
      </c>
      <c r="I101" s="67">
        <v>200000</v>
      </c>
      <c r="J101" s="67"/>
      <c r="K101" s="67"/>
      <c r="L101" s="16">
        <f t="shared" si="5"/>
        <v>8553786</v>
      </c>
    </row>
    <row r="102" spans="1:12" s="1" customFormat="1" ht="15" customHeight="1">
      <c r="A102" s="95"/>
      <c r="C102" s="68" t="s">
        <v>134</v>
      </c>
      <c r="D102" s="67">
        <v>11245725</v>
      </c>
      <c r="E102" s="67"/>
      <c r="F102" s="67">
        <v>77509708</v>
      </c>
      <c r="G102" s="67">
        <v>328799</v>
      </c>
      <c r="H102" s="67">
        <v>6089300</v>
      </c>
      <c r="I102" s="67">
        <v>739731</v>
      </c>
      <c r="J102" s="67"/>
      <c r="K102" s="67"/>
      <c r="L102" s="16">
        <f t="shared" si="5"/>
        <v>95913263</v>
      </c>
    </row>
    <row r="103" spans="1:12" ht="15" customHeight="1">
      <c r="A103" s="95"/>
      <c r="B103" s="1"/>
      <c r="C103" s="68" t="s">
        <v>135</v>
      </c>
      <c r="D103" s="67"/>
      <c r="E103" s="67"/>
      <c r="F103" s="67">
        <v>8560</v>
      </c>
      <c r="G103" s="67"/>
      <c r="H103" s="67"/>
      <c r="I103" s="67"/>
      <c r="J103" s="67"/>
      <c r="K103" s="67"/>
      <c r="L103" s="16">
        <f t="shared" si="5"/>
        <v>8560</v>
      </c>
    </row>
    <row r="104" spans="1:12" ht="15" customHeight="1">
      <c r="A104" s="95"/>
      <c r="B104" s="1"/>
      <c r="C104" s="68" t="s">
        <v>136</v>
      </c>
      <c r="D104" s="67">
        <v>1080051</v>
      </c>
      <c r="E104" s="67"/>
      <c r="F104" s="67">
        <v>1558410</v>
      </c>
      <c r="G104" s="67"/>
      <c r="H104" s="67">
        <v>30000</v>
      </c>
      <c r="I104" s="67">
        <v>2000</v>
      </c>
      <c r="J104" s="67"/>
      <c r="K104" s="67"/>
      <c r="L104" s="16">
        <f t="shared" si="5"/>
        <v>2670461</v>
      </c>
    </row>
    <row r="105" spans="1:12" ht="15" customHeight="1">
      <c r="A105" s="95"/>
      <c r="B105" s="1"/>
      <c r="C105" s="68" t="s">
        <v>137</v>
      </c>
      <c r="D105" s="67">
        <v>1242505</v>
      </c>
      <c r="E105" s="67"/>
      <c r="F105" s="67">
        <v>15910347</v>
      </c>
      <c r="G105" s="67"/>
      <c r="H105" s="67">
        <v>1313303</v>
      </c>
      <c r="I105" s="67">
        <v>532042</v>
      </c>
      <c r="J105" s="67"/>
      <c r="K105" s="67"/>
      <c r="L105" s="16">
        <f t="shared" si="5"/>
        <v>18998197</v>
      </c>
    </row>
    <row r="106" spans="1:12" ht="15" customHeight="1">
      <c r="A106" s="95"/>
      <c r="B106" s="1"/>
      <c r="C106" s="68" t="s">
        <v>138</v>
      </c>
      <c r="D106" s="67">
        <v>4645834</v>
      </c>
      <c r="E106" s="67">
        <v>40000</v>
      </c>
      <c r="F106" s="67">
        <v>22421757</v>
      </c>
      <c r="G106" s="67"/>
      <c r="H106" s="67">
        <v>367000</v>
      </c>
      <c r="I106" s="67">
        <v>1025409</v>
      </c>
      <c r="J106" s="67"/>
      <c r="K106" s="67"/>
      <c r="L106" s="16">
        <f t="shared" si="5"/>
        <v>28500000</v>
      </c>
    </row>
    <row r="107" spans="1:12" ht="12.75">
      <c r="A107" s="95"/>
      <c r="B107" s="1"/>
      <c r="C107" s="68" t="s">
        <v>139</v>
      </c>
      <c r="D107" s="67">
        <v>18353285</v>
      </c>
      <c r="E107" s="67">
        <v>25000</v>
      </c>
      <c r="F107" s="67">
        <v>10165360</v>
      </c>
      <c r="G107" s="67"/>
      <c r="H107" s="67">
        <v>101000</v>
      </c>
      <c r="I107" s="67">
        <v>155355</v>
      </c>
      <c r="J107" s="67"/>
      <c r="K107" s="67"/>
      <c r="L107" s="16">
        <f t="shared" si="5"/>
        <v>28800000</v>
      </c>
    </row>
    <row r="108" spans="1:12" ht="12.75">
      <c r="A108" s="95"/>
      <c r="B108" s="1"/>
      <c r="C108" s="68" t="s">
        <v>140</v>
      </c>
      <c r="D108" s="67">
        <v>994555</v>
      </c>
      <c r="E108" s="67"/>
      <c r="F108" s="67">
        <v>993045</v>
      </c>
      <c r="G108" s="67"/>
      <c r="H108" s="67">
        <v>3000</v>
      </c>
      <c r="I108" s="67">
        <v>58200</v>
      </c>
      <c r="J108" s="67"/>
      <c r="K108" s="67"/>
      <c r="L108" s="16">
        <f t="shared" si="5"/>
        <v>2048800</v>
      </c>
    </row>
    <row r="109" spans="1:12" ht="15" customHeight="1">
      <c r="A109" s="95"/>
      <c r="B109" s="1"/>
      <c r="C109" s="68" t="s">
        <v>141</v>
      </c>
      <c r="D109" s="67">
        <v>682804</v>
      </c>
      <c r="E109" s="67"/>
      <c r="F109" s="67">
        <v>2506845</v>
      </c>
      <c r="G109" s="67"/>
      <c r="H109" s="67">
        <v>3851</v>
      </c>
      <c r="I109" s="67">
        <v>6500</v>
      </c>
      <c r="J109" s="67"/>
      <c r="K109" s="67"/>
      <c r="L109" s="16">
        <f t="shared" si="5"/>
        <v>3200000</v>
      </c>
    </row>
    <row r="110" spans="1:12" ht="15" customHeight="1">
      <c r="A110" s="95"/>
      <c r="B110" s="1"/>
      <c r="C110" s="68" t="s">
        <v>150</v>
      </c>
      <c r="D110" s="67">
        <v>299134</v>
      </c>
      <c r="E110" s="67"/>
      <c r="F110" s="67">
        <v>1106477</v>
      </c>
      <c r="G110" s="67"/>
      <c r="H110" s="67">
        <v>32912</v>
      </c>
      <c r="I110" s="67">
        <v>48130</v>
      </c>
      <c r="J110" s="67"/>
      <c r="K110" s="67"/>
      <c r="L110" s="16">
        <f t="shared" si="5"/>
        <v>1486653</v>
      </c>
    </row>
    <row r="111" spans="1:12" ht="15" customHeight="1">
      <c r="A111" s="95"/>
      <c r="B111" s="1"/>
      <c r="C111" s="50"/>
      <c r="D111" s="15"/>
      <c r="E111" s="15"/>
      <c r="F111" s="15"/>
      <c r="G111" s="15"/>
      <c r="H111" s="15"/>
      <c r="I111" s="15"/>
      <c r="J111" s="15"/>
      <c r="K111" s="15"/>
      <c r="L111" s="16"/>
    </row>
    <row r="112" spans="1:12" ht="15" customHeight="1">
      <c r="A112" s="92" t="s">
        <v>147</v>
      </c>
      <c r="B112" s="51"/>
      <c r="C112" s="52"/>
      <c r="D112" s="11">
        <f>SUM(D113:D116)</f>
        <v>8315717</v>
      </c>
      <c r="E112" s="11">
        <f aca="true" t="shared" si="6" ref="E112:L112">SUM(E113:E116)</f>
        <v>504000</v>
      </c>
      <c r="F112" s="11">
        <f t="shared" si="6"/>
        <v>8431427</v>
      </c>
      <c r="G112" s="11">
        <f t="shared" si="6"/>
        <v>17003571</v>
      </c>
      <c r="H112" s="11">
        <f t="shared" si="6"/>
        <v>757311</v>
      </c>
      <c r="I112" s="11">
        <f t="shared" si="6"/>
        <v>546823</v>
      </c>
      <c r="J112" s="11">
        <f t="shared" si="6"/>
        <v>0</v>
      </c>
      <c r="K112" s="11">
        <f t="shared" si="6"/>
        <v>0</v>
      </c>
      <c r="L112" s="12">
        <f t="shared" si="6"/>
        <v>35558849</v>
      </c>
    </row>
    <row r="113" spans="1:12" ht="15" customHeight="1">
      <c r="A113" s="92"/>
      <c r="B113" s="53"/>
      <c r="C113" s="69" t="s">
        <v>143</v>
      </c>
      <c r="D113" s="67">
        <v>6766213</v>
      </c>
      <c r="E113" s="67">
        <v>504000</v>
      </c>
      <c r="F113" s="67">
        <v>5676319</v>
      </c>
      <c r="G113" s="67">
        <v>16761260</v>
      </c>
      <c r="H113" s="67">
        <v>54119</v>
      </c>
      <c r="I113" s="67">
        <v>413883</v>
      </c>
      <c r="J113" s="67"/>
      <c r="K113" s="67"/>
      <c r="L113" s="16">
        <f>SUM(D113:K113)</f>
        <v>30175794</v>
      </c>
    </row>
    <row r="114" spans="1:12" ht="15" customHeight="1">
      <c r="A114" s="92"/>
      <c r="B114" s="53"/>
      <c r="C114" s="69" t="s">
        <v>156</v>
      </c>
      <c r="D114" s="67"/>
      <c r="E114" s="67"/>
      <c r="F114" s="67">
        <v>849060</v>
      </c>
      <c r="G114" s="67">
        <v>35000</v>
      </c>
      <c r="H114" s="67"/>
      <c r="I114" s="67">
        <v>15940</v>
      </c>
      <c r="J114" s="67"/>
      <c r="K114" s="67"/>
      <c r="L114" s="16">
        <f>SUM(D114:K114)</f>
        <v>900000</v>
      </c>
    </row>
    <row r="115" spans="1:12" ht="15" customHeight="1">
      <c r="A115" s="99"/>
      <c r="B115" s="1"/>
      <c r="C115" s="68" t="s">
        <v>157</v>
      </c>
      <c r="D115" s="67">
        <v>878713</v>
      </c>
      <c r="E115" s="67"/>
      <c r="F115" s="67">
        <v>1445168</v>
      </c>
      <c r="G115" s="67">
        <v>141187</v>
      </c>
      <c r="H115" s="67">
        <v>555505</v>
      </c>
      <c r="I115" s="67"/>
      <c r="J115" s="67"/>
      <c r="K115" s="67"/>
      <c r="L115" s="16">
        <f>SUM(D115:K115)</f>
        <v>3020573</v>
      </c>
    </row>
    <row r="116" spans="1:12" ht="15" customHeight="1">
      <c r="A116" s="99"/>
      <c r="B116" s="1"/>
      <c r="C116" s="65" t="s">
        <v>158</v>
      </c>
      <c r="D116" s="67">
        <v>670791</v>
      </c>
      <c r="E116" s="67"/>
      <c r="F116" s="67">
        <v>460880</v>
      </c>
      <c r="G116" s="67">
        <v>66124</v>
      </c>
      <c r="H116" s="67">
        <v>147687</v>
      </c>
      <c r="I116" s="67">
        <v>117000</v>
      </c>
      <c r="J116" s="67"/>
      <c r="K116" s="67"/>
      <c r="L116" s="16">
        <f>SUM(D116:K116)</f>
        <v>1462482</v>
      </c>
    </row>
    <row r="117" spans="1:12" ht="13.5" thickBot="1">
      <c r="A117" s="100"/>
      <c r="B117" s="101"/>
      <c r="C117" s="102" t="s">
        <v>1</v>
      </c>
      <c r="D117" s="42">
        <f aca="true" t="shared" si="7" ref="D117:L117">+D112+D88+D15</f>
        <v>527459194</v>
      </c>
      <c r="E117" s="42">
        <f t="shared" si="7"/>
        <v>6458584</v>
      </c>
      <c r="F117" s="42">
        <f t="shared" si="7"/>
        <v>992714541</v>
      </c>
      <c r="G117" s="42">
        <f t="shared" si="7"/>
        <v>17332370</v>
      </c>
      <c r="H117" s="42">
        <f t="shared" si="7"/>
        <v>88122183</v>
      </c>
      <c r="I117" s="42">
        <f t="shared" si="7"/>
        <v>159453262</v>
      </c>
      <c r="J117" s="42">
        <f t="shared" si="7"/>
        <v>0</v>
      </c>
      <c r="K117" s="42">
        <f t="shared" si="7"/>
        <v>30514760</v>
      </c>
      <c r="L117" s="43">
        <f t="shared" si="7"/>
        <v>1822054894</v>
      </c>
    </row>
    <row r="118" ht="13.5" thickTop="1"/>
    <row r="119" spans="4:12" ht="12.75">
      <c r="D119" s="116"/>
      <c r="E119" s="116"/>
      <c r="F119" s="116"/>
      <c r="G119" s="116"/>
      <c r="H119" s="116"/>
      <c r="I119" s="116"/>
      <c r="J119" s="116"/>
      <c r="K119" s="116"/>
      <c r="L119" s="116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4724409448818898" right="0.4330708661417323" top="0.7086614173228347" bottom="0.9055118110236221" header="0" footer="0"/>
  <pageSetup fitToHeight="3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showZeros="0" zoomScale="87" zoomScaleNormal="87" zoomScalePageLayoutView="0" workbookViewId="0" topLeftCell="A1">
      <selection activeCell="A2" sqref="A2"/>
    </sheetView>
  </sheetViews>
  <sheetFormatPr defaultColWidth="11.421875" defaultRowHeight="12.75"/>
  <cols>
    <col min="1" max="1" width="3.28125" style="17" customWidth="1"/>
    <col min="2" max="2" width="4.57421875" style="17" customWidth="1"/>
    <col min="3" max="3" width="82.7109375" style="17" customWidth="1"/>
    <col min="4" max="4" width="16.140625" style="17" customWidth="1"/>
    <col min="5" max="7" width="17.28125" style="17" customWidth="1"/>
    <col min="8" max="8" width="15.421875" style="17" customWidth="1"/>
    <col min="9" max="10" width="15.00390625" style="17" customWidth="1"/>
    <col min="11" max="11" width="14.140625" style="17" customWidth="1"/>
    <col min="12" max="12" width="17.28125" style="17" customWidth="1"/>
    <col min="13" max="13" width="3.7109375" style="17" customWidth="1"/>
    <col min="14" max="17" width="18.421875" style="17" customWidth="1"/>
    <col min="18" max="16384" width="11.421875" style="17" customWidth="1"/>
  </cols>
  <sheetData>
    <row r="1" spans="1:12" s="1" customFormat="1" ht="12.75">
      <c r="A1" s="132" t="s">
        <v>161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="1" customFormat="1" ht="13.5" thickBot="1"/>
    <row r="3" spans="1:12" s="1" customFormat="1" ht="13.5" thickTop="1">
      <c r="A3" s="88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s="1" customFormat="1" ht="12.75">
      <c r="A4" s="138" t="s">
        <v>159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/>
    </row>
    <row r="5" spans="1:12" s="1" customFormat="1" ht="12.75">
      <c r="A5" s="138" t="s">
        <v>151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9"/>
    </row>
    <row r="6" spans="1:12" s="1" customFormat="1" ht="12.75">
      <c r="A6" s="138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9"/>
    </row>
    <row r="7" spans="1:12" s="1" customFormat="1" ht="12.75">
      <c r="A7" s="138" t="s">
        <v>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9"/>
    </row>
    <row r="8" spans="1:12" s="1" customFormat="1" ht="12.75">
      <c r="A8" s="2"/>
      <c r="H8" s="6"/>
      <c r="K8" s="6" t="s">
        <v>21</v>
      </c>
      <c r="L8" s="29"/>
    </row>
    <row r="9" spans="1:12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3.5" thickBot="1">
      <c r="H11" s="13" t="s">
        <v>2</v>
      </c>
    </row>
    <row r="12" spans="1:12" s="1" customFormat="1" ht="17.25" customHeight="1" thickTop="1">
      <c r="A12" s="31"/>
      <c r="B12" s="32"/>
      <c r="C12" s="33"/>
      <c r="D12" s="133" t="s">
        <v>35</v>
      </c>
      <c r="E12" s="134"/>
      <c r="F12" s="134"/>
      <c r="G12" s="134"/>
      <c r="H12" s="134"/>
      <c r="I12" s="134"/>
      <c r="J12" s="134"/>
      <c r="K12" s="134"/>
      <c r="L12" s="135"/>
    </row>
    <row r="13" spans="1:12" s="1" customFormat="1" ht="78.75" customHeight="1">
      <c r="A13" s="143" t="s">
        <v>0</v>
      </c>
      <c r="B13" s="144"/>
      <c r="C13" s="145"/>
      <c r="D13" s="122" t="s">
        <v>5</v>
      </c>
      <c r="E13" s="103" t="s">
        <v>14</v>
      </c>
      <c r="F13" s="103" t="s">
        <v>6</v>
      </c>
      <c r="G13" s="103" t="s">
        <v>19</v>
      </c>
      <c r="H13" s="103" t="s">
        <v>18</v>
      </c>
      <c r="I13" s="103" t="s">
        <v>31</v>
      </c>
      <c r="J13" s="103" t="s">
        <v>34</v>
      </c>
      <c r="K13" s="103" t="s">
        <v>16</v>
      </c>
      <c r="L13" s="115" t="s">
        <v>1</v>
      </c>
    </row>
    <row r="14" spans="1:12" s="1" customFormat="1" ht="13.5" customHeight="1">
      <c r="A14" s="34"/>
      <c r="B14" s="35"/>
      <c r="C14" s="36"/>
      <c r="D14" s="8"/>
      <c r="E14" s="8"/>
      <c r="F14" s="8"/>
      <c r="G14" s="8"/>
      <c r="H14" s="8"/>
      <c r="I14" s="8"/>
      <c r="J14" s="8"/>
      <c r="K14" s="8"/>
      <c r="L14" s="9"/>
    </row>
    <row r="15" spans="1:12" ht="15" customHeight="1">
      <c r="A15" s="92" t="s">
        <v>32</v>
      </c>
      <c r="B15" s="6"/>
      <c r="D15" s="11">
        <f>SUM(D16:D21)</f>
        <v>7723071</v>
      </c>
      <c r="E15" s="11">
        <f aca="true" t="shared" si="0" ref="E15:K15">SUM(E16:E21)</f>
        <v>0</v>
      </c>
      <c r="F15" s="11">
        <f t="shared" si="0"/>
        <v>13734519</v>
      </c>
      <c r="G15" s="11">
        <f t="shared" si="0"/>
        <v>172871962</v>
      </c>
      <c r="H15" s="11">
        <f t="shared" si="0"/>
        <v>431358</v>
      </c>
      <c r="I15" s="11">
        <f t="shared" si="0"/>
        <v>2875409</v>
      </c>
      <c r="J15" s="11">
        <f t="shared" si="0"/>
        <v>0</v>
      </c>
      <c r="K15" s="11">
        <f t="shared" si="0"/>
        <v>0</v>
      </c>
      <c r="L15" s="12">
        <f>SUM(L16:L21)</f>
        <v>197636319</v>
      </c>
    </row>
    <row r="16" spans="1:12" ht="15" customHeight="1">
      <c r="A16" s="95"/>
      <c r="B16" s="6"/>
      <c r="C16" s="68" t="s">
        <v>124</v>
      </c>
      <c r="D16" s="67">
        <v>1995684</v>
      </c>
      <c r="E16" s="67"/>
      <c r="F16" s="67">
        <v>504316</v>
      </c>
      <c r="G16" s="67"/>
      <c r="H16" s="67"/>
      <c r="I16" s="121"/>
      <c r="J16" s="67"/>
      <c r="K16" s="67"/>
      <c r="L16" s="126">
        <f aca="true" t="shared" si="1" ref="L16:L22">SUM(D16:K16)</f>
        <v>2500000</v>
      </c>
    </row>
    <row r="17" spans="1:12" ht="15" customHeight="1">
      <c r="A17" s="95"/>
      <c r="B17" s="6"/>
      <c r="C17" s="68" t="s">
        <v>125</v>
      </c>
      <c r="D17" s="67">
        <v>1021175</v>
      </c>
      <c r="E17" s="67"/>
      <c r="F17" s="67">
        <v>745225</v>
      </c>
      <c r="G17" s="67"/>
      <c r="H17" s="67">
        <v>33600</v>
      </c>
      <c r="I17" s="121"/>
      <c r="J17" s="67"/>
      <c r="K17" s="67"/>
      <c r="L17" s="126">
        <f t="shared" si="1"/>
        <v>1800000</v>
      </c>
    </row>
    <row r="18" spans="1:12" ht="15" customHeight="1">
      <c r="A18" s="95"/>
      <c r="B18" s="6"/>
      <c r="C18" s="68" t="s">
        <v>126</v>
      </c>
      <c r="D18" s="67">
        <v>2885229</v>
      </c>
      <c r="E18" s="67"/>
      <c r="F18" s="67">
        <v>9614082</v>
      </c>
      <c r="G18" s="67">
        <v>172871962</v>
      </c>
      <c r="H18" s="67">
        <v>342558</v>
      </c>
      <c r="I18" s="121">
        <v>2190476</v>
      </c>
      <c r="J18" s="67"/>
      <c r="K18" s="67"/>
      <c r="L18" s="126">
        <f t="shared" si="1"/>
        <v>187904307</v>
      </c>
    </row>
    <row r="19" spans="1:12" ht="15" customHeight="1">
      <c r="A19" s="95"/>
      <c r="B19" s="6"/>
      <c r="C19" s="68" t="s">
        <v>132</v>
      </c>
      <c r="D19" s="67">
        <v>395590</v>
      </c>
      <c r="E19" s="67"/>
      <c r="F19" s="67">
        <v>189964</v>
      </c>
      <c r="G19" s="67"/>
      <c r="H19" s="121"/>
      <c r="I19" s="67">
        <v>14446</v>
      </c>
      <c r="J19" s="67"/>
      <c r="K19" s="67"/>
      <c r="L19" s="126">
        <f t="shared" si="1"/>
        <v>600000</v>
      </c>
    </row>
    <row r="20" spans="1:12" ht="15" customHeight="1">
      <c r="A20" s="95"/>
      <c r="B20" s="6"/>
      <c r="C20" s="68" t="s">
        <v>135</v>
      </c>
      <c r="D20" s="67">
        <v>718539</v>
      </c>
      <c r="E20" s="67"/>
      <c r="F20" s="67">
        <v>1704061</v>
      </c>
      <c r="G20" s="67"/>
      <c r="H20" s="67">
        <v>50400</v>
      </c>
      <c r="I20" s="121">
        <v>27000</v>
      </c>
      <c r="J20" s="67"/>
      <c r="K20" s="67"/>
      <c r="L20" s="126">
        <f t="shared" si="1"/>
        <v>2500000</v>
      </c>
    </row>
    <row r="21" spans="1:12" ht="15" customHeight="1">
      <c r="A21" s="95"/>
      <c r="B21" s="6"/>
      <c r="C21" s="68" t="s">
        <v>142</v>
      </c>
      <c r="D21" s="67">
        <v>706854</v>
      </c>
      <c r="E21" s="67"/>
      <c r="F21" s="67">
        <v>976871</v>
      </c>
      <c r="G21" s="67"/>
      <c r="H21" s="67">
        <v>4800</v>
      </c>
      <c r="I21" s="121">
        <v>643487</v>
      </c>
      <c r="J21" s="67"/>
      <c r="K21" s="67"/>
      <c r="L21" s="126">
        <f t="shared" si="1"/>
        <v>2332012</v>
      </c>
    </row>
    <row r="22" spans="1:12" ht="15" customHeight="1">
      <c r="A22" s="95"/>
      <c r="B22" s="6"/>
      <c r="C22" s="1"/>
      <c r="D22" s="67"/>
      <c r="E22" s="67"/>
      <c r="F22" s="67"/>
      <c r="G22" s="67"/>
      <c r="H22" s="67"/>
      <c r="I22" s="121"/>
      <c r="J22" s="67"/>
      <c r="K22" s="67"/>
      <c r="L22" s="126">
        <f t="shared" si="1"/>
        <v>0</v>
      </c>
    </row>
    <row r="23" spans="1:12" ht="15" customHeight="1">
      <c r="A23" s="92" t="s">
        <v>33</v>
      </c>
      <c r="B23" s="6"/>
      <c r="C23" s="1"/>
      <c r="D23" s="127">
        <f>SUM(D24:D26)</f>
        <v>1342058</v>
      </c>
      <c r="E23" s="127">
        <f>SUM(E24:E26)</f>
        <v>0</v>
      </c>
      <c r="F23" s="127">
        <f>SUM(F24:F26)</f>
        <v>1764590</v>
      </c>
      <c r="G23" s="127">
        <f aca="true" t="shared" si="2" ref="G23:L23">SUM(G24:G26)</f>
        <v>0</v>
      </c>
      <c r="H23" s="127">
        <f t="shared" si="2"/>
        <v>228500</v>
      </c>
      <c r="I23" s="127">
        <f t="shared" si="2"/>
        <v>120140</v>
      </c>
      <c r="J23" s="127">
        <f t="shared" si="2"/>
        <v>0</v>
      </c>
      <c r="K23" s="127">
        <f t="shared" si="2"/>
        <v>0</v>
      </c>
      <c r="L23" s="128">
        <f t="shared" si="2"/>
        <v>3455288</v>
      </c>
    </row>
    <row r="24" spans="1:12" ht="15" customHeight="1">
      <c r="A24" s="95"/>
      <c r="B24" s="6"/>
      <c r="C24" s="68" t="s">
        <v>156</v>
      </c>
      <c r="D24" s="67">
        <v>1224458</v>
      </c>
      <c r="E24" s="67"/>
      <c r="F24" s="67">
        <v>757962</v>
      </c>
      <c r="G24" s="67"/>
      <c r="H24" s="67">
        <v>228500</v>
      </c>
      <c r="I24" s="121"/>
      <c r="J24" s="67"/>
      <c r="K24" s="67"/>
      <c r="L24" s="126">
        <f>SUM(D24:K24)</f>
        <v>2210920</v>
      </c>
    </row>
    <row r="25" spans="1:12" ht="15" customHeight="1">
      <c r="A25" s="95"/>
      <c r="B25" s="6"/>
      <c r="C25" s="68" t="s">
        <v>157</v>
      </c>
      <c r="D25" s="67">
        <v>117600</v>
      </c>
      <c r="E25" s="67"/>
      <c r="F25" s="67">
        <v>606628</v>
      </c>
      <c r="G25" s="67"/>
      <c r="H25" s="67"/>
      <c r="I25" s="121">
        <v>120140</v>
      </c>
      <c r="J25" s="67"/>
      <c r="K25" s="67"/>
      <c r="L25" s="126">
        <f>SUM(D25:K25)</f>
        <v>844368</v>
      </c>
    </row>
    <row r="26" spans="1:12" ht="15" customHeight="1">
      <c r="A26" s="95"/>
      <c r="B26" s="6"/>
      <c r="C26" s="68" t="s">
        <v>158</v>
      </c>
      <c r="D26" s="67"/>
      <c r="E26" s="67"/>
      <c r="F26" s="67">
        <v>400000</v>
      </c>
      <c r="G26" s="67"/>
      <c r="H26" s="67"/>
      <c r="I26" s="121"/>
      <c r="J26" s="67"/>
      <c r="K26" s="67"/>
      <c r="L26" s="126">
        <f>SUM(D26:K26)</f>
        <v>400000</v>
      </c>
    </row>
    <row r="27" spans="1:18" s="44" customFormat="1" ht="18" customHeight="1" thickBot="1">
      <c r="A27" s="100"/>
      <c r="B27" s="123"/>
      <c r="C27" s="124" t="s">
        <v>1</v>
      </c>
      <c r="D27" s="129">
        <f>+D23+D15</f>
        <v>9065129</v>
      </c>
      <c r="E27" s="129">
        <f aca="true" t="shared" si="3" ref="E27:K27">+E23+E15</f>
        <v>0</v>
      </c>
      <c r="F27" s="129">
        <f t="shared" si="3"/>
        <v>15499109</v>
      </c>
      <c r="G27" s="129">
        <f t="shared" si="3"/>
        <v>172871962</v>
      </c>
      <c r="H27" s="129">
        <f t="shared" si="3"/>
        <v>659858</v>
      </c>
      <c r="I27" s="129">
        <f t="shared" si="3"/>
        <v>2995549</v>
      </c>
      <c r="J27" s="129">
        <f t="shared" si="3"/>
        <v>0</v>
      </c>
      <c r="K27" s="129">
        <f t="shared" si="3"/>
        <v>0</v>
      </c>
      <c r="L27" s="130">
        <f>+L23+L15</f>
        <v>201091607</v>
      </c>
      <c r="R27" s="17"/>
    </row>
    <row r="28" ht="13.5" thickTop="1">
      <c r="C28" s="125"/>
    </row>
    <row r="29" spans="3:12" ht="12.75">
      <c r="C29" s="125"/>
      <c r="D29" s="73"/>
      <c r="F29" s="73"/>
      <c r="G29" s="73"/>
      <c r="H29" s="73"/>
      <c r="I29" s="73"/>
      <c r="L29" s="73"/>
    </row>
    <row r="30" ht="12.75">
      <c r="C30" s="125"/>
    </row>
    <row r="31" ht="12.75">
      <c r="C31" s="125"/>
    </row>
    <row r="32" ht="12.75">
      <c r="C32" s="125"/>
    </row>
    <row r="33" ht="12.75">
      <c r="C33" s="125"/>
    </row>
    <row r="34" ht="12.75">
      <c r="C34" s="125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1496062992125984" right="0.31496062992125984" top="0.984251968503937" bottom="0.3937007874015748" header="0" footer="0"/>
  <pageSetup fitToHeight="3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2.7109375" style="17" customWidth="1"/>
    <col min="2" max="2" width="3.8515625" style="17" customWidth="1"/>
    <col min="3" max="3" width="82.8515625" style="17" customWidth="1"/>
    <col min="4" max="4" width="16.8515625" style="17" customWidth="1"/>
    <col min="5" max="5" width="16.7109375" style="17" customWidth="1"/>
    <col min="6" max="6" width="12.28125" style="17" customWidth="1"/>
    <col min="7" max="7" width="15.28125" style="17" customWidth="1"/>
    <col min="8" max="8" width="14.140625" style="17" customWidth="1"/>
    <col min="9" max="9" width="14.57421875" style="17" customWidth="1"/>
    <col min="10" max="10" width="15.00390625" style="17" customWidth="1"/>
    <col min="11" max="11" width="14.00390625" style="17" customWidth="1"/>
    <col min="12" max="12" width="12.140625" style="17" customWidth="1"/>
    <col min="13" max="13" width="4.8515625" style="17" customWidth="1"/>
    <col min="14" max="16384" width="11.421875" style="17" customWidth="1"/>
  </cols>
  <sheetData>
    <row r="1" spans="1:12" s="1" customFormat="1" ht="12.75">
      <c r="A1" s="132" t="s">
        <v>161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="1" customFormat="1" ht="13.5" thickBot="1"/>
    <row r="3" spans="1:12" s="1" customFormat="1" ht="13.5" thickTop="1">
      <c r="A3" s="88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s="1" customFormat="1" ht="12.75">
      <c r="A4" s="138" t="s">
        <v>159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9"/>
    </row>
    <row r="5" spans="1:12" s="1" customFormat="1" ht="12.75">
      <c r="A5" s="138" t="s">
        <v>151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9"/>
    </row>
    <row r="6" spans="1:12" s="1" customFormat="1" ht="12.75">
      <c r="A6" s="138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9"/>
    </row>
    <row r="7" spans="1:12" s="1" customFormat="1" ht="12.75">
      <c r="A7" s="138" t="s">
        <v>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9"/>
    </row>
    <row r="8" spans="1:12" s="1" customFormat="1" ht="12.75">
      <c r="A8" s="2"/>
      <c r="H8" s="6"/>
      <c r="K8" s="6" t="s">
        <v>20</v>
      </c>
      <c r="L8" s="29"/>
    </row>
    <row r="9" spans="1:12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3.5" thickBot="1">
      <c r="G11" s="30" t="s">
        <v>30</v>
      </c>
    </row>
    <row r="12" spans="1:12" s="1" customFormat="1" ht="17.25" customHeight="1" thickTop="1">
      <c r="A12" s="31"/>
      <c r="B12" s="32"/>
      <c r="C12" s="33"/>
      <c r="D12" s="134" t="s">
        <v>35</v>
      </c>
      <c r="E12" s="134"/>
      <c r="F12" s="134"/>
      <c r="G12" s="134"/>
      <c r="H12" s="134"/>
      <c r="I12" s="134"/>
      <c r="J12" s="134"/>
      <c r="K12" s="134"/>
      <c r="L12" s="135"/>
    </row>
    <row r="13" spans="1:12" s="1" customFormat="1" ht="57.75" customHeight="1">
      <c r="A13" s="143" t="s">
        <v>0</v>
      </c>
      <c r="B13" s="144"/>
      <c r="C13" s="145"/>
      <c r="D13" s="122" t="s">
        <v>5</v>
      </c>
      <c r="E13" s="103" t="s">
        <v>14</v>
      </c>
      <c r="F13" s="103" t="s">
        <v>6</v>
      </c>
      <c r="G13" s="103" t="s">
        <v>19</v>
      </c>
      <c r="H13" s="103" t="s">
        <v>18</v>
      </c>
      <c r="I13" s="103" t="s">
        <v>31</v>
      </c>
      <c r="J13" s="103" t="s">
        <v>34</v>
      </c>
      <c r="K13" s="103" t="s">
        <v>16</v>
      </c>
      <c r="L13" s="115" t="s">
        <v>1</v>
      </c>
    </row>
    <row r="14" spans="1:12" s="6" customFormat="1" ht="13.5" customHeight="1">
      <c r="A14" s="34"/>
      <c r="B14" s="35"/>
      <c r="C14" s="36"/>
      <c r="D14" s="8"/>
      <c r="E14" s="8"/>
      <c r="F14" s="8"/>
      <c r="G14" s="8"/>
      <c r="H14" s="8"/>
      <c r="I14" s="8"/>
      <c r="J14" s="8"/>
      <c r="K14" s="8"/>
      <c r="L14" s="16"/>
    </row>
    <row r="15" spans="1:12" s="6" customFormat="1" ht="12.75">
      <c r="A15" s="92" t="s">
        <v>13</v>
      </c>
      <c r="B15" s="93"/>
      <c r="C15" s="94"/>
      <c r="D15" s="37">
        <f>+D16</f>
        <v>0</v>
      </c>
      <c r="E15" s="37">
        <f aca="true" t="shared" si="0" ref="E15:L15">+E16</f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74">
        <f t="shared" si="0"/>
        <v>5220000</v>
      </c>
      <c r="J15" s="75">
        <f t="shared" si="0"/>
        <v>0</v>
      </c>
      <c r="K15" s="75">
        <f t="shared" si="0"/>
        <v>0</v>
      </c>
      <c r="L15" s="71">
        <f t="shared" si="0"/>
        <v>5220000</v>
      </c>
    </row>
    <row r="16" spans="1:12" s="6" customFormat="1" ht="12.75">
      <c r="A16" s="95"/>
      <c r="B16" s="13" t="s">
        <v>12</v>
      </c>
      <c r="C16" s="39"/>
      <c r="D16" s="40">
        <f aca="true" t="shared" si="1" ref="D16:L16">SUM(D17:D19)</f>
        <v>0</v>
      </c>
      <c r="E16" s="40">
        <f t="shared" si="1"/>
        <v>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76">
        <f t="shared" si="1"/>
        <v>5220000</v>
      </c>
      <c r="J16" s="77">
        <f t="shared" si="1"/>
        <v>0</v>
      </c>
      <c r="K16" s="77">
        <f t="shared" si="1"/>
        <v>0</v>
      </c>
      <c r="L16" s="71">
        <f t="shared" si="1"/>
        <v>5220000</v>
      </c>
    </row>
    <row r="17" spans="1:12" s="6" customFormat="1" ht="12.75">
      <c r="A17" s="95"/>
      <c r="B17" s="13"/>
      <c r="C17" s="70" t="s">
        <v>75</v>
      </c>
      <c r="D17" s="40"/>
      <c r="E17" s="40"/>
      <c r="F17" s="40"/>
      <c r="G17" s="40"/>
      <c r="H17" s="40"/>
      <c r="I17" s="78">
        <v>3834960</v>
      </c>
      <c r="J17" s="79"/>
      <c r="K17" s="79"/>
      <c r="L17" s="72">
        <f>SUM(D17:K17)</f>
        <v>3834960</v>
      </c>
    </row>
    <row r="18" spans="1:12" s="6" customFormat="1" ht="12.75">
      <c r="A18" s="95"/>
      <c r="B18" s="13"/>
      <c r="C18" s="70" t="s">
        <v>76</v>
      </c>
      <c r="D18" s="40"/>
      <c r="E18" s="40"/>
      <c r="F18" s="40"/>
      <c r="G18" s="40"/>
      <c r="H18" s="40"/>
      <c r="I18" s="78">
        <v>160080</v>
      </c>
      <c r="J18" s="79"/>
      <c r="K18" s="79"/>
      <c r="L18" s="72">
        <f>SUM(D18:K18)</f>
        <v>160080</v>
      </c>
    </row>
    <row r="19" spans="1:12" s="6" customFormat="1" ht="12.75">
      <c r="A19" s="96"/>
      <c r="C19" s="70" t="s">
        <v>90</v>
      </c>
      <c r="D19" s="40"/>
      <c r="E19" s="40"/>
      <c r="F19" s="40"/>
      <c r="G19" s="40"/>
      <c r="H19" s="40"/>
      <c r="I19" s="78">
        <v>1224960</v>
      </c>
      <c r="J19" s="79"/>
      <c r="K19" s="79"/>
      <c r="L19" s="72">
        <f>SUM(D19:K19)</f>
        <v>1224960</v>
      </c>
    </row>
    <row r="20" spans="1:12" ht="18" customHeight="1" thickBot="1">
      <c r="A20" s="100"/>
      <c r="B20" s="101"/>
      <c r="C20" s="124" t="s">
        <v>1</v>
      </c>
      <c r="D20" s="41">
        <f>+D15</f>
        <v>0</v>
      </c>
      <c r="E20" s="41">
        <f aca="true" t="shared" si="2" ref="E20:L20">+E15</f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80">
        <f t="shared" si="2"/>
        <v>5220000</v>
      </c>
      <c r="J20" s="81">
        <f t="shared" si="2"/>
        <v>0</v>
      </c>
      <c r="K20" s="81">
        <f t="shared" si="2"/>
        <v>0</v>
      </c>
      <c r="L20" s="82">
        <f t="shared" si="2"/>
        <v>5220000</v>
      </c>
    </row>
    <row r="21" ht="13.5" thickTop="1"/>
  </sheetData>
  <sheetProtection/>
  <mergeCells count="7">
    <mergeCell ref="A1:L1"/>
    <mergeCell ref="A13:C13"/>
    <mergeCell ref="D12:L12"/>
    <mergeCell ref="A5:L5"/>
    <mergeCell ref="A6:L6"/>
    <mergeCell ref="A7:L7"/>
    <mergeCell ref="A4:L4"/>
  </mergeCells>
  <printOptions horizontalCentered="1"/>
  <pageMargins left="0.6692913385826772" right="0.55118110236220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jdavila</dc:creator>
  <cp:keywords/>
  <dc:description/>
  <cp:lastModifiedBy>PCHR_MEF</cp:lastModifiedBy>
  <cp:lastPrinted>2016-12-12T16:26:12Z</cp:lastPrinted>
  <dcterms:created xsi:type="dcterms:W3CDTF">2004-07-15T17:17:38Z</dcterms:created>
  <dcterms:modified xsi:type="dcterms:W3CDTF">2016-12-12T16:27:47Z</dcterms:modified>
  <cp:category/>
  <cp:version/>
  <cp:contentType/>
  <cp:contentStatus/>
</cp:coreProperties>
</file>